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ix United\OneDrive\Рабочий стол\data analyst\datasets\churn\"/>
    </mc:Choice>
  </mc:AlternateContent>
  <xr:revisionPtr revIDLastSave="0" documentId="13_ncr:1_{0FDF89B4-1AE2-4CD9-9DFF-AD94C4472C76}" xr6:coauthVersionLast="47" xr6:coauthVersionMax="47" xr10:uidLastSave="{00000000-0000-0000-0000-000000000000}"/>
  <bookViews>
    <workbookView xWindow="-120" yWindow="-120" windowWidth="29040" windowHeight="15720" tabRatio="832" activeTab="7" xr2:uid="{D92F8DDD-A448-4584-9A05-307720F244AB}"/>
  </bookViews>
  <sheets>
    <sheet name="Project notes" sheetId="2" r:id="rId1"/>
    <sheet name="customer_subscription_churn_usa" sheetId="1" r:id="rId2"/>
    <sheet name="yes and no" sheetId="6" r:id="rId3"/>
    <sheet name="1st hyp" sheetId="5" r:id="rId4"/>
    <sheet name="2nd hyp" sheetId="7" r:id="rId5"/>
    <sheet name="usage" sheetId="11" r:id="rId6"/>
    <sheet name="tickets" sheetId="10" r:id="rId7"/>
    <sheet name="last login" sheetId="8" r:id="rId8"/>
    <sheet name="churn rate" sheetId="3" r:id="rId9"/>
  </sheets>
  <definedNames>
    <definedName name="_xlnm._FilterDatabase" localSheetId="1" hidden="1">customer_subscription_churn_usa!$A$1:$K$2801</definedName>
    <definedName name="_xlnm._FilterDatabase" localSheetId="7" hidden="1">'last login'!$A$1:$L$2801</definedName>
    <definedName name="_xlnm._FilterDatabase" localSheetId="6" hidden="1">tickets!$A$1:$K$2801</definedName>
    <definedName name="_xlcn.WorksheetConnection_customer_subscription_churn_usaA1K28011" hidden="1">customer_subscription_churn_usa!$A$1:$K$2801</definedName>
    <definedName name="_xlcn.WorksheetConnection_yesandnoA1K16061" hidden="1">'yes and no'!$A$1:$K$1606</definedName>
    <definedName name="_xlcn.WorksheetConnection_yesandnoM1W11961" hidden="1">'yes and no'!$M$1:$W$1196</definedName>
  </definedNames>
  <calcPr calcId="191029"/>
  <pivotCaches>
    <pivotCache cacheId="241" r:id="rId10"/>
    <pivotCache cacheId="242" r:id="rId11"/>
    <pivotCache cacheId="243" r:id="rId12"/>
    <pivotCache cacheId="244" r:id="rId13"/>
    <pivotCache cacheId="245" r:id="rId14"/>
    <pivotCache cacheId="246" r:id="rId15"/>
    <pivotCache cacheId="247" r:id="rId16"/>
    <pivotCache cacheId="248" r:id="rId1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yes and no!$A$1:$K$1606"/>
          <x15:modelTable id="Range 1" name="Range 1" connection="WorksheetConnection_yes and no!$M$1:$W$1196"/>
          <x15:modelTable id="Range 2" name="Range 2" connection="WorksheetConnection_customer_subscription_churn_usa!$A$1:$K$28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 2" columnName="signup_date" columnId="signup_date">
                <x16:calculatedTimeColumn columnName="signup_date (Year)" columnId="signup_date (Year)" contentType="years" isSelected="1"/>
                <x16:calculatedTimeColumn columnName="signup_date (Quarter)" columnId="signup_date (Quarter)" contentType="quarters" isSelected="1"/>
                <x16:calculatedTimeColumn columnName="signup_date (Month Index)" columnId="signup_date (Month Index)" contentType="monthsindex" isSelected="1"/>
                <x16:calculatedTimeColumn columnName="signup_date (Month)" columnId="signup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01" i="11" l="1"/>
  <c r="K2800" i="11"/>
  <c r="K2799" i="11"/>
  <c r="K2798" i="11"/>
  <c r="K2797" i="11"/>
  <c r="K2796" i="11"/>
  <c r="K2795" i="11"/>
  <c r="K2794" i="11"/>
  <c r="K2793" i="11"/>
  <c r="K2792" i="11"/>
  <c r="K2791" i="11"/>
  <c r="K2790" i="11"/>
  <c r="K2789" i="11"/>
  <c r="K2788" i="11"/>
  <c r="K2787" i="11"/>
  <c r="K2786" i="11"/>
  <c r="K2785" i="11"/>
  <c r="K2784" i="11"/>
  <c r="K2783" i="11"/>
  <c r="K2782" i="11"/>
  <c r="K2781" i="11"/>
  <c r="K2780" i="11"/>
  <c r="K2779" i="11"/>
  <c r="K2778" i="11"/>
  <c r="K2777" i="11"/>
  <c r="K2776" i="11"/>
  <c r="K2775" i="11"/>
  <c r="K2774" i="11"/>
  <c r="K2773" i="11"/>
  <c r="K2772" i="11"/>
  <c r="K2771" i="11"/>
  <c r="K2770" i="11"/>
  <c r="K2769" i="11"/>
  <c r="K2768" i="11"/>
  <c r="K2767" i="11"/>
  <c r="K2766" i="11"/>
  <c r="K2765" i="11"/>
  <c r="K2764" i="11"/>
  <c r="K2763" i="11"/>
  <c r="K2762" i="11"/>
  <c r="K2761" i="11"/>
  <c r="K2760" i="11"/>
  <c r="K2759" i="11"/>
  <c r="K2758" i="11"/>
  <c r="K2757" i="11"/>
  <c r="K2756" i="11"/>
  <c r="K2755" i="11"/>
  <c r="K2754" i="11"/>
  <c r="K2753" i="11"/>
  <c r="K2752" i="11"/>
  <c r="K2751" i="11"/>
  <c r="K2750" i="11"/>
  <c r="K2749" i="11"/>
  <c r="K2748" i="11"/>
  <c r="K2747" i="11"/>
  <c r="K2746" i="11"/>
  <c r="K2745" i="11"/>
  <c r="K2744" i="11"/>
  <c r="K2743" i="11"/>
  <c r="K2742" i="11"/>
  <c r="K2741" i="11"/>
  <c r="K2740" i="11"/>
  <c r="K2739" i="11"/>
  <c r="K2738" i="11"/>
  <c r="K2737" i="11"/>
  <c r="K2736" i="11"/>
  <c r="K2735" i="11"/>
  <c r="K2734" i="11"/>
  <c r="K2733" i="11"/>
  <c r="K2732" i="11"/>
  <c r="K2731" i="11"/>
  <c r="K2730" i="11"/>
  <c r="K2729" i="11"/>
  <c r="K2728" i="11"/>
  <c r="K2727" i="11"/>
  <c r="K2726" i="11"/>
  <c r="K2725" i="11"/>
  <c r="K2724" i="11"/>
  <c r="K2723" i="11"/>
  <c r="K2722" i="11"/>
  <c r="K2721" i="11"/>
  <c r="K2720" i="11"/>
  <c r="K2719" i="11"/>
  <c r="K2718" i="11"/>
  <c r="K2717" i="11"/>
  <c r="K2716" i="11"/>
  <c r="K2715" i="11"/>
  <c r="K2714" i="11"/>
  <c r="K2713" i="11"/>
  <c r="K2712" i="11"/>
  <c r="K2711" i="11"/>
  <c r="K2710" i="11"/>
  <c r="K2709" i="11"/>
  <c r="K2708" i="11"/>
  <c r="K2707" i="11"/>
  <c r="K2706" i="11"/>
  <c r="K2705" i="11"/>
  <c r="K2704" i="11"/>
  <c r="K2703" i="11"/>
  <c r="K2702" i="11"/>
  <c r="K2701" i="11"/>
  <c r="K2700" i="11"/>
  <c r="K2699" i="11"/>
  <c r="K2698" i="11"/>
  <c r="K2697" i="11"/>
  <c r="K2696" i="11"/>
  <c r="K2695" i="11"/>
  <c r="K2694" i="11"/>
  <c r="K2693" i="11"/>
  <c r="K2692" i="11"/>
  <c r="K2691" i="11"/>
  <c r="K2690" i="11"/>
  <c r="K2689" i="11"/>
  <c r="K2688" i="11"/>
  <c r="K2687" i="11"/>
  <c r="K2686" i="11"/>
  <c r="K2685" i="11"/>
  <c r="K2684" i="11"/>
  <c r="K2683" i="11"/>
  <c r="K2682" i="11"/>
  <c r="K2681" i="11"/>
  <c r="K2680" i="11"/>
  <c r="K2679" i="11"/>
  <c r="K2678" i="11"/>
  <c r="K2677" i="11"/>
  <c r="K2676" i="11"/>
  <c r="K2675" i="11"/>
  <c r="K2674" i="11"/>
  <c r="K2673" i="11"/>
  <c r="K2672" i="11"/>
  <c r="K2671" i="11"/>
  <c r="K2670" i="11"/>
  <c r="K2669" i="11"/>
  <c r="K2668" i="11"/>
  <c r="K2667" i="11"/>
  <c r="K2666" i="11"/>
  <c r="K2665" i="11"/>
  <c r="K2664" i="11"/>
  <c r="K2663" i="11"/>
  <c r="K2662" i="11"/>
  <c r="K2661" i="11"/>
  <c r="K2660" i="11"/>
  <c r="K2659" i="11"/>
  <c r="K2658" i="11"/>
  <c r="K2657" i="11"/>
  <c r="K2656" i="11"/>
  <c r="K2655" i="11"/>
  <c r="K2654" i="11"/>
  <c r="K2653" i="11"/>
  <c r="K2652" i="11"/>
  <c r="K2651" i="11"/>
  <c r="K2650" i="11"/>
  <c r="K2649" i="11"/>
  <c r="K2648" i="11"/>
  <c r="K2647" i="11"/>
  <c r="K2646" i="11"/>
  <c r="K2645" i="11"/>
  <c r="K2644" i="11"/>
  <c r="K2643" i="11"/>
  <c r="K2642" i="11"/>
  <c r="K2641" i="11"/>
  <c r="K2640" i="11"/>
  <c r="K2639" i="11"/>
  <c r="K2638" i="11"/>
  <c r="K2637" i="11"/>
  <c r="K2636" i="11"/>
  <c r="K2635" i="11"/>
  <c r="K2634" i="11"/>
  <c r="K2633" i="11"/>
  <c r="K2632" i="11"/>
  <c r="K2631" i="11"/>
  <c r="K2630" i="11"/>
  <c r="K2629" i="11"/>
  <c r="K2628" i="11"/>
  <c r="K2627" i="11"/>
  <c r="K2626" i="11"/>
  <c r="K2625" i="11"/>
  <c r="K2624" i="11"/>
  <c r="K2623" i="11"/>
  <c r="K2622" i="11"/>
  <c r="K2621" i="11"/>
  <c r="K2620" i="11"/>
  <c r="K2619" i="11"/>
  <c r="K2618" i="11"/>
  <c r="K2617" i="11"/>
  <c r="K2616" i="11"/>
  <c r="K2615" i="11"/>
  <c r="K2614" i="11"/>
  <c r="K2613" i="11"/>
  <c r="K2612" i="11"/>
  <c r="K2611" i="11"/>
  <c r="K2610" i="11"/>
  <c r="K2609" i="11"/>
  <c r="K2608" i="11"/>
  <c r="K2607" i="11"/>
  <c r="K2606" i="11"/>
  <c r="K2605" i="11"/>
  <c r="K2604" i="11"/>
  <c r="K2603" i="11"/>
  <c r="K2602" i="11"/>
  <c r="K2601" i="11"/>
  <c r="K2600" i="11"/>
  <c r="K2599" i="11"/>
  <c r="K2598" i="11"/>
  <c r="K2597" i="11"/>
  <c r="K2596" i="11"/>
  <c r="K2595" i="11"/>
  <c r="K2594" i="11"/>
  <c r="K2593" i="11"/>
  <c r="K2592" i="11"/>
  <c r="K2591" i="11"/>
  <c r="K2590" i="11"/>
  <c r="K2589" i="11"/>
  <c r="K2588" i="11"/>
  <c r="K2587" i="11"/>
  <c r="K2586" i="11"/>
  <c r="K2585" i="11"/>
  <c r="K2584" i="11"/>
  <c r="K2583" i="11"/>
  <c r="K2582" i="11"/>
  <c r="K2581" i="11"/>
  <c r="K2580" i="11"/>
  <c r="K2579" i="11"/>
  <c r="K2578" i="11"/>
  <c r="K2577" i="11"/>
  <c r="K2576" i="11"/>
  <c r="K2575" i="11"/>
  <c r="K2574" i="11"/>
  <c r="K2573" i="11"/>
  <c r="K2572" i="11"/>
  <c r="K2571" i="11"/>
  <c r="K2570" i="11"/>
  <c r="K2569" i="11"/>
  <c r="K2568" i="11"/>
  <c r="K2567" i="11"/>
  <c r="K2566" i="11"/>
  <c r="K2565" i="11"/>
  <c r="K2564" i="11"/>
  <c r="K2563" i="11"/>
  <c r="K2562" i="11"/>
  <c r="K2561" i="11"/>
  <c r="K2560" i="11"/>
  <c r="K2559" i="11"/>
  <c r="K2558" i="11"/>
  <c r="K2557" i="11"/>
  <c r="K2556" i="11"/>
  <c r="K2555" i="11"/>
  <c r="K2554" i="11"/>
  <c r="K2553" i="11"/>
  <c r="K2552" i="11"/>
  <c r="K2551" i="11"/>
  <c r="K2550" i="11"/>
  <c r="K2549" i="11"/>
  <c r="K2548" i="11"/>
  <c r="K2547" i="11"/>
  <c r="K2546" i="11"/>
  <c r="K2545" i="11"/>
  <c r="K2544" i="11"/>
  <c r="K2543" i="11"/>
  <c r="K2542" i="11"/>
  <c r="K2541" i="11"/>
  <c r="K2540" i="11"/>
  <c r="K2539" i="11"/>
  <c r="K2538" i="11"/>
  <c r="K2537" i="11"/>
  <c r="K2536" i="11"/>
  <c r="K2535" i="11"/>
  <c r="K2534" i="11"/>
  <c r="K2533" i="11"/>
  <c r="K2532" i="11"/>
  <c r="K2531" i="11"/>
  <c r="K2530" i="11"/>
  <c r="K2529" i="11"/>
  <c r="K2528" i="11"/>
  <c r="K2527" i="11"/>
  <c r="K2526" i="11"/>
  <c r="K2525" i="11"/>
  <c r="K2524" i="11"/>
  <c r="K2523" i="11"/>
  <c r="K2522" i="11"/>
  <c r="K2521" i="11"/>
  <c r="K2520" i="11"/>
  <c r="K2519" i="11"/>
  <c r="K2518" i="11"/>
  <c r="K2517" i="11"/>
  <c r="K2516" i="11"/>
  <c r="K2515" i="11"/>
  <c r="K2514" i="11"/>
  <c r="K2513" i="11"/>
  <c r="K2512" i="11"/>
  <c r="K2511" i="11"/>
  <c r="K2510" i="11"/>
  <c r="K2509" i="11"/>
  <c r="K2508" i="11"/>
  <c r="K2507" i="11"/>
  <c r="K2506" i="11"/>
  <c r="K2505" i="11"/>
  <c r="K2504" i="11"/>
  <c r="K2503" i="11"/>
  <c r="K2502" i="11"/>
  <c r="K2501" i="11"/>
  <c r="K2500" i="11"/>
  <c r="K2499" i="11"/>
  <c r="K2498" i="11"/>
  <c r="K2497" i="11"/>
  <c r="K2496" i="11"/>
  <c r="K2495" i="11"/>
  <c r="K2494" i="11"/>
  <c r="K2493" i="11"/>
  <c r="K2492" i="11"/>
  <c r="K2491" i="11"/>
  <c r="K2490" i="11"/>
  <c r="K2489" i="11"/>
  <c r="K2488" i="11"/>
  <c r="K2487" i="11"/>
  <c r="K2486" i="11"/>
  <c r="K2485" i="11"/>
  <c r="K2484" i="11"/>
  <c r="K2483" i="11"/>
  <c r="K2482" i="11"/>
  <c r="K2481" i="11"/>
  <c r="K2480" i="11"/>
  <c r="K2479" i="11"/>
  <c r="K2478" i="11"/>
  <c r="K2477" i="11"/>
  <c r="K2476" i="11"/>
  <c r="K2475" i="11"/>
  <c r="K2474" i="11"/>
  <c r="K2473" i="11"/>
  <c r="K2472" i="11"/>
  <c r="K2471" i="11"/>
  <c r="K2470" i="11"/>
  <c r="K2469" i="11"/>
  <c r="K2468" i="11"/>
  <c r="K2467" i="11"/>
  <c r="K2466" i="11"/>
  <c r="K2465" i="11"/>
  <c r="K2464" i="11"/>
  <c r="K2463" i="11"/>
  <c r="K2462" i="11"/>
  <c r="K2461" i="11"/>
  <c r="K2460" i="11"/>
  <c r="K2459" i="11"/>
  <c r="K2458" i="11"/>
  <c r="K2457" i="11"/>
  <c r="K2456" i="11"/>
  <c r="K2455" i="11"/>
  <c r="K2454" i="11"/>
  <c r="K2453" i="11"/>
  <c r="K2452" i="11"/>
  <c r="K2451" i="11"/>
  <c r="K2450" i="11"/>
  <c r="K2449" i="11"/>
  <c r="K2448" i="11"/>
  <c r="K2447" i="11"/>
  <c r="K2446" i="11"/>
  <c r="K2445" i="11"/>
  <c r="K2444" i="11"/>
  <c r="K2443" i="11"/>
  <c r="K2442" i="11"/>
  <c r="K2441" i="11"/>
  <c r="K2440" i="11"/>
  <c r="K2439" i="11"/>
  <c r="K2438" i="11"/>
  <c r="K2437" i="11"/>
  <c r="K2436" i="11"/>
  <c r="K2435" i="11"/>
  <c r="K2434" i="11"/>
  <c r="K2433" i="11"/>
  <c r="K2432" i="11"/>
  <c r="K2431" i="11"/>
  <c r="K2430" i="11"/>
  <c r="K2429" i="11"/>
  <c r="K2428" i="11"/>
  <c r="K2427" i="11"/>
  <c r="K2426" i="11"/>
  <c r="K2425" i="11"/>
  <c r="K2424" i="11"/>
  <c r="K2423" i="11"/>
  <c r="K2422" i="11"/>
  <c r="K2421" i="11"/>
  <c r="K2420" i="11"/>
  <c r="K2419" i="11"/>
  <c r="K2418" i="11"/>
  <c r="K2417" i="11"/>
  <c r="K2416" i="11"/>
  <c r="K2415" i="11"/>
  <c r="K2414" i="11"/>
  <c r="K2413" i="11"/>
  <c r="K2412" i="11"/>
  <c r="K2411" i="11"/>
  <c r="K2410" i="11"/>
  <c r="K2409" i="11"/>
  <c r="K2408" i="11"/>
  <c r="K2407" i="11"/>
  <c r="K2406" i="11"/>
  <c r="K2405" i="11"/>
  <c r="K2404" i="11"/>
  <c r="K2403" i="11"/>
  <c r="K2402" i="11"/>
  <c r="K2401" i="11"/>
  <c r="K2400" i="11"/>
  <c r="K2399" i="11"/>
  <c r="K2398" i="11"/>
  <c r="K2397" i="11"/>
  <c r="K2396" i="11"/>
  <c r="K2395" i="11"/>
  <c r="K2394" i="11"/>
  <c r="K2393" i="11"/>
  <c r="K2392" i="11"/>
  <c r="K2391" i="11"/>
  <c r="K2390" i="11"/>
  <c r="K2389" i="11"/>
  <c r="K2388" i="11"/>
  <c r="K2387" i="11"/>
  <c r="K2386" i="11"/>
  <c r="K2385" i="11"/>
  <c r="K2384" i="11"/>
  <c r="K2383" i="11"/>
  <c r="K2382" i="11"/>
  <c r="K2381" i="11"/>
  <c r="K2380" i="11"/>
  <c r="K2379" i="11"/>
  <c r="K2378" i="11"/>
  <c r="K2377" i="11"/>
  <c r="K2376" i="11"/>
  <c r="K2375" i="11"/>
  <c r="K2374" i="11"/>
  <c r="K2373" i="11"/>
  <c r="K2372" i="11"/>
  <c r="K2371" i="11"/>
  <c r="K2370" i="11"/>
  <c r="K2369" i="11"/>
  <c r="K2368" i="11"/>
  <c r="K2367" i="11"/>
  <c r="K2366" i="11"/>
  <c r="K2365" i="11"/>
  <c r="K2364" i="11"/>
  <c r="K2363" i="11"/>
  <c r="K2362" i="11"/>
  <c r="K2361" i="11"/>
  <c r="K2360" i="11"/>
  <c r="K2359" i="11"/>
  <c r="K2358" i="11"/>
  <c r="K2357" i="11"/>
  <c r="K2356" i="11"/>
  <c r="K2355" i="11"/>
  <c r="K2354" i="11"/>
  <c r="K2353" i="11"/>
  <c r="K2352" i="11"/>
  <c r="K2351" i="11"/>
  <c r="K2350" i="11"/>
  <c r="K2349" i="11"/>
  <c r="K2348" i="11"/>
  <c r="K2347" i="11"/>
  <c r="K2346" i="11"/>
  <c r="K2345" i="11"/>
  <c r="K2344" i="11"/>
  <c r="K2343" i="11"/>
  <c r="K2342" i="11"/>
  <c r="K2341" i="11"/>
  <c r="K2340" i="11"/>
  <c r="K2339" i="11"/>
  <c r="K2338" i="11"/>
  <c r="K2337" i="11"/>
  <c r="K2336" i="11"/>
  <c r="K2335" i="11"/>
  <c r="K2334" i="11"/>
  <c r="K2333" i="11"/>
  <c r="K2332" i="11"/>
  <c r="K2331" i="11"/>
  <c r="K2330" i="11"/>
  <c r="K2329" i="11"/>
  <c r="K2328" i="11"/>
  <c r="K2327" i="11"/>
  <c r="K2326" i="11"/>
  <c r="K2325" i="11"/>
  <c r="K2324" i="11"/>
  <c r="K2323" i="11"/>
  <c r="K2322" i="11"/>
  <c r="K2321" i="11"/>
  <c r="K2320" i="11"/>
  <c r="K2319" i="11"/>
  <c r="K2318" i="11"/>
  <c r="K2317" i="11"/>
  <c r="K2316" i="11"/>
  <c r="K2315" i="11"/>
  <c r="K2314" i="11"/>
  <c r="K2313" i="11"/>
  <c r="K2312" i="11"/>
  <c r="K2311" i="11"/>
  <c r="K2310" i="11"/>
  <c r="K2309" i="11"/>
  <c r="K2308" i="11"/>
  <c r="K2307" i="11"/>
  <c r="K2306" i="11"/>
  <c r="K2305" i="11"/>
  <c r="K2304" i="11"/>
  <c r="K2303" i="11"/>
  <c r="K2302" i="11"/>
  <c r="K2301" i="11"/>
  <c r="K2300" i="11"/>
  <c r="K2299" i="11"/>
  <c r="K2298" i="11"/>
  <c r="K2297" i="11"/>
  <c r="K2296" i="11"/>
  <c r="K2295" i="11"/>
  <c r="K2294" i="11"/>
  <c r="K2293" i="11"/>
  <c r="K2292" i="11"/>
  <c r="K2291" i="11"/>
  <c r="K2290" i="11"/>
  <c r="K2289" i="11"/>
  <c r="K2288" i="11"/>
  <c r="K2287" i="11"/>
  <c r="K2286" i="11"/>
  <c r="K2285" i="11"/>
  <c r="K2284" i="11"/>
  <c r="K2283" i="11"/>
  <c r="K2282" i="11"/>
  <c r="K2281" i="11"/>
  <c r="K2280" i="11"/>
  <c r="K2279" i="11"/>
  <c r="K2278" i="11"/>
  <c r="K2277" i="11"/>
  <c r="K2276" i="11"/>
  <c r="K2275" i="11"/>
  <c r="K2274" i="11"/>
  <c r="K2273" i="11"/>
  <c r="K2272" i="11"/>
  <c r="K2271" i="11"/>
  <c r="K2270" i="11"/>
  <c r="K2269" i="11"/>
  <c r="K2268" i="11"/>
  <c r="K2267" i="11"/>
  <c r="K2266" i="11"/>
  <c r="K2265" i="11"/>
  <c r="K2264" i="11"/>
  <c r="K2263" i="11"/>
  <c r="K2262" i="11"/>
  <c r="K2261" i="11"/>
  <c r="K2260" i="11"/>
  <c r="K2259" i="11"/>
  <c r="K2258" i="11"/>
  <c r="K2257" i="11"/>
  <c r="K2256" i="11"/>
  <c r="K2255" i="11"/>
  <c r="K2254" i="11"/>
  <c r="K2253" i="11"/>
  <c r="K2252" i="11"/>
  <c r="K2251" i="11"/>
  <c r="K2250" i="11"/>
  <c r="K2249" i="11"/>
  <c r="K2248" i="11"/>
  <c r="K2247" i="11"/>
  <c r="K2246" i="11"/>
  <c r="K2245" i="11"/>
  <c r="K2244" i="11"/>
  <c r="K2243" i="11"/>
  <c r="K2242" i="11"/>
  <c r="K2241" i="11"/>
  <c r="K2240" i="11"/>
  <c r="K2239" i="11"/>
  <c r="K2238" i="11"/>
  <c r="K2237" i="11"/>
  <c r="K2236" i="11"/>
  <c r="K2235" i="11"/>
  <c r="K2234" i="11"/>
  <c r="K2233" i="11"/>
  <c r="K2232" i="11"/>
  <c r="K2231" i="11"/>
  <c r="K2230" i="11"/>
  <c r="K2229" i="11"/>
  <c r="K2228" i="11"/>
  <c r="K2227" i="11"/>
  <c r="K2226" i="11"/>
  <c r="K2225" i="11"/>
  <c r="K2224" i="11"/>
  <c r="K2223" i="11"/>
  <c r="K2222" i="11"/>
  <c r="K2221" i="11"/>
  <c r="K2220" i="11"/>
  <c r="K2219" i="11"/>
  <c r="K2218" i="11"/>
  <c r="K2217" i="11"/>
  <c r="K2216" i="11"/>
  <c r="K2215" i="11"/>
  <c r="K2214" i="11"/>
  <c r="K2213" i="11"/>
  <c r="K2212" i="11"/>
  <c r="K2211" i="11"/>
  <c r="K2210" i="11"/>
  <c r="K2209" i="11"/>
  <c r="K2208" i="11"/>
  <c r="K2207" i="11"/>
  <c r="K2206" i="11"/>
  <c r="K2205" i="11"/>
  <c r="K2204" i="11"/>
  <c r="K2203" i="11"/>
  <c r="K2202" i="11"/>
  <c r="K2201" i="11"/>
  <c r="K2200" i="11"/>
  <c r="K2199" i="11"/>
  <c r="K2198" i="11"/>
  <c r="K2197" i="11"/>
  <c r="K2196" i="11"/>
  <c r="K2195" i="11"/>
  <c r="K2194" i="11"/>
  <c r="K2193" i="11"/>
  <c r="K2192" i="11"/>
  <c r="K2191" i="11"/>
  <c r="K2190" i="11"/>
  <c r="K2189" i="11"/>
  <c r="K2188" i="11"/>
  <c r="K2187" i="11"/>
  <c r="K2186" i="11"/>
  <c r="K2185" i="11"/>
  <c r="K2184" i="11"/>
  <c r="K2183" i="11"/>
  <c r="K2182" i="11"/>
  <c r="K2181" i="11"/>
  <c r="K2180" i="11"/>
  <c r="K2179" i="11"/>
  <c r="K2178" i="11"/>
  <c r="K2177" i="11"/>
  <c r="K2176" i="11"/>
  <c r="K2175" i="11"/>
  <c r="K2174" i="11"/>
  <c r="K2173" i="11"/>
  <c r="K2172" i="11"/>
  <c r="K2171" i="11"/>
  <c r="K2170" i="11"/>
  <c r="K2169" i="11"/>
  <c r="K2168" i="11"/>
  <c r="K2167" i="11"/>
  <c r="K2166" i="11"/>
  <c r="K2165" i="11"/>
  <c r="K2164" i="11"/>
  <c r="K2163" i="11"/>
  <c r="K2162" i="11"/>
  <c r="K2161" i="11"/>
  <c r="K2160" i="11"/>
  <c r="K2159" i="11"/>
  <c r="K2158" i="11"/>
  <c r="K2157" i="11"/>
  <c r="K2156" i="11"/>
  <c r="K2155" i="11"/>
  <c r="K2154" i="11"/>
  <c r="K2153" i="11"/>
  <c r="K2152" i="11"/>
  <c r="K2151" i="11"/>
  <c r="K2150" i="11"/>
  <c r="K2149" i="11"/>
  <c r="K2148" i="11"/>
  <c r="K2147" i="11"/>
  <c r="K2146" i="11"/>
  <c r="K2145" i="11"/>
  <c r="K2144" i="11"/>
  <c r="K2143" i="11"/>
  <c r="K2142" i="11"/>
  <c r="K2141" i="11"/>
  <c r="K2140" i="11"/>
  <c r="K2139" i="11"/>
  <c r="K2138" i="11"/>
  <c r="K2137" i="11"/>
  <c r="K2136" i="11"/>
  <c r="K2135" i="11"/>
  <c r="K2134" i="11"/>
  <c r="K2133" i="11"/>
  <c r="K2132" i="11"/>
  <c r="K2131" i="11"/>
  <c r="K2130" i="11"/>
  <c r="K2129" i="11"/>
  <c r="K2128" i="11"/>
  <c r="K2127" i="11"/>
  <c r="K2126" i="11"/>
  <c r="K2125" i="11"/>
  <c r="K2124" i="11"/>
  <c r="K2123" i="11"/>
  <c r="K2122" i="11"/>
  <c r="K2121" i="11"/>
  <c r="K2120" i="11"/>
  <c r="K2119" i="11"/>
  <c r="K2118" i="11"/>
  <c r="K2117" i="11"/>
  <c r="K2116" i="11"/>
  <c r="K2115" i="11"/>
  <c r="K2114" i="11"/>
  <c r="K2113" i="11"/>
  <c r="K2112" i="11"/>
  <c r="K2111" i="11"/>
  <c r="K2110" i="11"/>
  <c r="K2109" i="11"/>
  <c r="K2108" i="11"/>
  <c r="K2107" i="11"/>
  <c r="K2106" i="11"/>
  <c r="K2105" i="11"/>
  <c r="K2104" i="11"/>
  <c r="K2103" i="11"/>
  <c r="K2102" i="11"/>
  <c r="K2101" i="11"/>
  <c r="K2100" i="11"/>
  <c r="K2099" i="11"/>
  <c r="K2098" i="11"/>
  <c r="K2097" i="11"/>
  <c r="K2096" i="11"/>
  <c r="K2095" i="11"/>
  <c r="K2094" i="11"/>
  <c r="K2093" i="11"/>
  <c r="K2092" i="11"/>
  <c r="K2091" i="11"/>
  <c r="K2090" i="11"/>
  <c r="K2089" i="11"/>
  <c r="K2088" i="11"/>
  <c r="K2087" i="11"/>
  <c r="K2086" i="11"/>
  <c r="K2085" i="11"/>
  <c r="K2084" i="11"/>
  <c r="K2083" i="11"/>
  <c r="K2082" i="11"/>
  <c r="K2081" i="11"/>
  <c r="K2080" i="11"/>
  <c r="K2079" i="11"/>
  <c r="K2078" i="11"/>
  <c r="K2077" i="11"/>
  <c r="K2076" i="11"/>
  <c r="K2075" i="11"/>
  <c r="K2074" i="11"/>
  <c r="K2073" i="11"/>
  <c r="K2072" i="11"/>
  <c r="K2071" i="11"/>
  <c r="K2070" i="11"/>
  <c r="K2069" i="11"/>
  <c r="K2068" i="11"/>
  <c r="K2067" i="11"/>
  <c r="K2066" i="11"/>
  <c r="K2065" i="11"/>
  <c r="K2064" i="11"/>
  <c r="K2063" i="11"/>
  <c r="K2062" i="11"/>
  <c r="K2061" i="11"/>
  <c r="K2060" i="11"/>
  <c r="K2059" i="11"/>
  <c r="K2058" i="11"/>
  <c r="K2057" i="11"/>
  <c r="K2056" i="11"/>
  <c r="K2055" i="11"/>
  <c r="K2054" i="11"/>
  <c r="K2053" i="11"/>
  <c r="K2052" i="11"/>
  <c r="K2051" i="11"/>
  <c r="K2050" i="11"/>
  <c r="K2049" i="11"/>
  <c r="K2048" i="11"/>
  <c r="K2047" i="11"/>
  <c r="K2046" i="11"/>
  <c r="K2045" i="11"/>
  <c r="K2044" i="11"/>
  <c r="K2043" i="11"/>
  <c r="K2042" i="11"/>
  <c r="K2041" i="11"/>
  <c r="K2040" i="11"/>
  <c r="K2039" i="11"/>
  <c r="K2038" i="11"/>
  <c r="K2037" i="11"/>
  <c r="K2036" i="11"/>
  <c r="K2035" i="11"/>
  <c r="K2034" i="11"/>
  <c r="K2033" i="11"/>
  <c r="K2032" i="11"/>
  <c r="K2031" i="11"/>
  <c r="K2030" i="11"/>
  <c r="K2029" i="11"/>
  <c r="K2028" i="11"/>
  <c r="K2027" i="11"/>
  <c r="K2026" i="11"/>
  <c r="K2025" i="11"/>
  <c r="K2024" i="11"/>
  <c r="K2023" i="11"/>
  <c r="K2022" i="11"/>
  <c r="K2021" i="11"/>
  <c r="K2020" i="11"/>
  <c r="K2019" i="11"/>
  <c r="K2018" i="11"/>
  <c r="K2017" i="11"/>
  <c r="K2016" i="11"/>
  <c r="K2015" i="11"/>
  <c r="K2014" i="11"/>
  <c r="K2013" i="11"/>
  <c r="K2012" i="11"/>
  <c r="K2011" i="11"/>
  <c r="K2010" i="11"/>
  <c r="K2009" i="11"/>
  <c r="K2008" i="11"/>
  <c r="K2007" i="11"/>
  <c r="K2006" i="11"/>
  <c r="K2005" i="11"/>
  <c r="K2004" i="11"/>
  <c r="K2003" i="11"/>
  <c r="K2002" i="11"/>
  <c r="K2001" i="11"/>
  <c r="K2000" i="11"/>
  <c r="K1999" i="11"/>
  <c r="K1998" i="11"/>
  <c r="K1997" i="11"/>
  <c r="K1996" i="11"/>
  <c r="K1995" i="11"/>
  <c r="K1994" i="11"/>
  <c r="K1993" i="11"/>
  <c r="K1992" i="11"/>
  <c r="K1991" i="11"/>
  <c r="K1990" i="11"/>
  <c r="K1989" i="11"/>
  <c r="K1988" i="11"/>
  <c r="K1987" i="11"/>
  <c r="K1986" i="11"/>
  <c r="K1985" i="11"/>
  <c r="K1984" i="11"/>
  <c r="K1983" i="11"/>
  <c r="K1982" i="11"/>
  <c r="K1981" i="11"/>
  <c r="K1980" i="11"/>
  <c r="K1979" i="11"/>
  <c r="K1978" i="11"/>
  <c r="K1977" i="11"/>
  <c r="K1976" i="11"/>
  <c r="K1975" i="11"/>
  <c r="K1974" i="11"/>
  <c r="K1973" i="11"/>
  <c r="K1972" i="11"/>
  <c r="K1971" i="11"/>
  <c r="K1970" i="11"/>
  <c r="K1969" i="11"/>
  <c r="K1968" i="11"/>
  <c r="K1967" i="11"/>
  <c r="K1966" i="11"/>
  <c r="K1965" i="11"/>
  <c r="K1964" i="11"/>
  <c r="K1963" i="11"/>
  <c r="K1962" i="11"/>
  <c r="K1961" i="11"/>
  <c r="K1960" i="11"/>
  <c r="K1959" i="11"/>
  <c r="K1958" i="11"/>
  <c r="K1957" i="11"/>
  <c r="K1956" i="11"/>
  <c r="K1955" i="11"/>
  <c r="K1954" i="11"/>
  <c r="K1953" i="11"/>
  <c r="K1952" i="11"/>
  <c r="K1951" i="11"/>
  <c r="K1950" i="11"/>
  <c r="K1949" i="11"/>
  <c r="K1948" i="11"/>
  <c r="K1947" i="11"/>
  <c r="K1946" i="11"/>
  <c r="K1945" i="11"/>
  <c r="K1944" i="11"/>
  <c r="K1943" i="11"/>
  <c r="K1942" i="11"/>
  <c r="K1941" i="11"/>
  <c r="K1940" i="11"/>
  <c r="K1939" i="11"/>
  <c r="K1938" i="11"/>
  <c r="K1937" i="11"/>
  <c r="K1936" i="11"/>
  <c r="K1935" i="11"/>
  <c r="K1934" i="11"/>
  <c r="K1933" i="11"/>
  <c r="K1932" i="11"/>
  <c r="K1931" i="11"/>
  <c r="K1930" i="11"/>
  <c r="K1929" i="11"/>
  <c r="K1928" i="11"/>
  <c r="K1927" i="11"/>
  <c r="K1926" i="11"/>
  <c r="K1925" i="11"/>
  <c r="K1924" i="11"/>
  <c r="K1923" i="11"/>
  <c r="K1922" i="11"/>
  <c r="K1921" i="11"/>
  <c r="K1920" i="11"/>
  <c r="K1919" i="11"/>
  <c r="K1918" i="11"/>
  <c r="K1917" i="11"/>
  <c r="K1916" i="11"/>
  <c r="K1915" i="11"/>
  <c r="K1914" i="11"/>
  <c r="K1913" i="11"/>
  <c r="K1912" i="11"/>
  <c r="K1911" i="11"/>
  <c r="K1910" i="11"/>
  <c r="K1909" i="11"/>
  <c r="K1908" i="11"/>
  <c r="K1907" i="11"/>
  <c r="K1906" i="11"/>
  <c r="K1905" i="11"/>
  <c r="K1904" i="11"/>
  <c r="K1903" i="11"/>
  <c r="K1902" i="11"/>
  <c r="K1901" i="11"/>
  <c r="K1900" i="11"/>
  <c r="K1899" i="11"/>
  <c r="K1898" i="11"/>
  <c r="K1897" i="11"/>
  <c r="K1896" i="11"/>
  <c r="K1895" i="11"/>
  <c r="K1894" i="11"/>
  <c r="K1893" i="11"/>
  <c r="K1892" i="11"/>
  <c r="K1891" i="11"/>
  <c r="K1890" i="11"/>
  <c r="K1889" i="11"/>
  <c r="K1888" i="11"/>
  <c r="K1887" i="11"/>
  <c r="K1886" i="11"/>
  <c r="K1885" i="11"/>
  <c r="K1884" i="11"/>
  <c r="K1883" i="11"/>
  <c r="K1882" i="11"/>
  <c r="K1881" i="11"/>
  <c r="K1880" i="11"/>
  <c r="K1879" i="11"/>
  <c r="K1878" i="11"/>
  <c r="K1877" i="11"/>
  <c r="K1876" i="11"/>
  <c r="K1875" i="11"/>
  <c r="K1874" i="11"/>
  <c r="K1873" i="11"/>
  <c r="K1872" i="11"/>
  <c r="K1871" i="11"/>
  <c r="K1870" i="11"/>
  <c r="K1869" i="11"/>
  <c r="K1868" i="11"/>
  <c r="K1867" i="11"/>
  <c r="K1866" i="11"/>
  <c r="K1865" i="11"/>
  <c r="K1864" i="11"/>
  <c r="K1863" i="11"/>
  <c r="K1862" i="11"/>
  <c r="K1861" i="11"/>
  <c r="K1860" i="11"/>
  <c r="K1859" i="11"/>
  <c r="K1858" i="11"/>
  <c r="K1857" i="11"/>
  <c r="K1856" i="11"/>
  <c r="K1855" i="11"/>
  <c r="K1854" i="11"/>
  <c r="K1853" i="11"/>
  <c r="K1852" i="11"/>
  <c r="K1851" i="11"/>
  <c r="K1850" i="11"/>
  <c r="K1849" i="11"/>
  <c r="K1848" i="11"/>
  <c r="K1847" i="11"/>
  <c r="K1846" i="11"/>
  <c r="K1845" i="11"/>
  <c r="K1844" i="11"/>
  <c r="K1843" i="11"/>
  <c r="K1842" i="11"/>
  <c r="K1841" i="11"/>
  <c r="K1840" i="11"/>
  <c r="K1839" i="11"/>
  <c r="K1838" i="11"/>
  <c r="K1837" i="11"/>
  <c r="K1836" i="11"/>
  <c r="K1835" i="11"/>
  <c r="K1834" i="11"/>
  <c r="K1833" i="11"/>
  <c r="K1832" i="11"/>
  <c r="K1831" i="11"/>
  <c r="K1830" i="11"/>
  <c r="K1829" i="11"/>
  <c r="K1828" i="11"/>
  <c r="K1827" i="11"/>
  <c r="K1826" i="11"/>
  <c r="K1825" i="11"/>
  <c r="K1824" i="11"/>
  <c r="K1823" i="11"/>
  <c r="K1822" i="11"/>
  <c r="K1821" i="11"/>
  <c r="K1820" i="11"/>
  <c r="K1819" i="11"/>
  <c r="K1818" i="11"/>
  <c r="K1817" i="11"/>
  <c r="K1816" i="11"/>
  <c r="K1815" i="11"/>
  <c r="K1814" i="11"/>
  <c r="K1813" i="11"/>
  <c r="K1812" i="11"/>
  <c r="K1811" i="11"/>
  <c r="K1810" i="11"/>
  <c r="K1809" i="11"/>
  <c r="K1808" i="11"/>
  <c r="K1807" i="11"/>
  <c r="K1806" i="11"/>
  <c r="K1805" i="11"/>
  <c r="K1804" i="11"/>
  <c r="K1803" i="11"/>
  <c r="K1802" i="11"/>
  <c r="K1801" i="11"/>
  <c r="K1800" i="11"/>
  <c r="K1799" i="11"/>
  <c r="K1798" i="11"/>
  <c r="K1797" i="11"/>
  <c r="K1796" i="11"/>
  <c r="K1795" i="11"/>
  <c r="K1794" i="11"/>
  <c r="K1793" i="11"/>
  <c r="K1792" i="11"/>
  <c r="K1791" i="11"/>
  <c r="K1790" i="11"/>
  <c r="K1789" i="11"/>
  <c r="K1788" i="11"/>
  <c r="K1787" i="11"/>
  <c r="K1786" i="11"/>
  <c r="K1785" i="11"/>
  <c r="K1784" i="11"/>
  <c r="K1783" i="11"/>
  <c r="K1782" i="11"/>
  <c r="K1781" i="11"/>
  <c r="K1780" i="11"/>
  <c r="K1779" i="11"/>
  <c r="K1778" i="11"/>
  <c r="K1777" i="11"/>
  <c r="K1776" i="11"/>
  <c r="K1775" i="11"/>
  <c r="K1774" i="11"/>
  <c r="K1773" i="11"/>
  <c r="K1772" i="11"/>
  <c r="K1771" i="11"/>
  <c r="K1770" i="11"/>
  <c r="K1769" i="11"/>
  <c r="K1768" i="11"/>
  <c r="K1767" i="11"/>
  <c r="K1766" i="11"/>
  <c r="K1765" i="11"/>
  <c r="K1764" i="11"/>
  <c r="K1763" i="11"/>
  <c r="K1762" i="11"/>
  <c r="K1761" i="11"/>
  <c r="K1760" i="11"/>
  <c r="K1759" i="11"/>
  <c r="K1758" i="11"/>
  <c r="K1757" i="11"/>
  <c r="K1756" i="11"/>
  <c r="K1755" i="11"/>
  <c r="K1754" i="11"/>
  <c r="K1753" i="11"/>
  <c r="K1752" i="11"/>
  <c r="K1751" i="11"/>
  <c r="K1750" i="11"/>
  <c r="K1749" i="11"/>
  <c r="K1748" i="11"/>
  <c r="K1747" i="11"/>
  <c r="K1746" i="11"/>
  <c r="K1745" i="11"/>
  <c r="K1744" i="11"/>
  <c r="K1743" i="11"/>
  <c r="K1742" i="11"/>
  <c r="K1741" i="11"/>
  <c r="K1740" i="11"/>
  <c r="K1739" i="11"/>
  <c r="K1738" i="11"/>
  <c r="K1737" i="11"/>
  <c r="K1736" i="11"/>
  <c r="K1735" i="11"/>
  <c r="K1734" i="11"/>
  <c r="K1733" i="11"/>
  <c r="K1732" i="11"/>
  <c r="K1731" i="11"/>
  <c r="K1730" i="11"/>
  <c r="K1729" i="11"/>
  <c r="K1728" i="11"/>
  <c r="K1727" i="11"/>
  <c r="K1726" i="11"/>
  <c r="K1725" i="11"/>
  <c r="K1724" i="11"/>
  <c r="K1723" i="11"/>
  <c r="K1722" i="11"/>
  <c r="K1721" i="11"/>
  <c r="K1720" i="11"/>
  <c r="K1719" i="11"/>
  <c r="K1718" i="11"/>
  <c r="K1717" i="11"/>
  <c r="K1716" i="11"/>
  <c r="K1715" i="11"/>
  <c r="K1714" i="11"/>
  <c r="K1713" i="11"/>
  <c r="K1712" i="11"/>
  <c r="K1711" i="11"/>
  <c r="K1710" i="11"/>
  <c r="K1709" i="11"/>
  <c r="K1708" i="11"/>
  <c r="K1707" i="11"/>
  <c r="K1706" i="11"/>
  <c r="K1705" i="11"/>
  <c r="K1704" i="11"/>
  <c r="K1703" i="11"/>
  <c r="K1702" i="11"/>
  <c r="K1701" i="11"/>
  <c r="K1700" i="11"/>
  <c r="K1699" i="11"/>
  <c r="K1698" i="11"/>
  <c r="K1697" i="11"/>
  <c r="K1696" i="11"/>
  <c r="K1695" i="11"/>
  <c r="K1694" i="11"/>
  <c r="K1693" i="11"/>
  <c r="K1692" i="11"/>
  <c r="K1691" i="11"/>
  <c r="K1690" i="11"/>
  <c r="K1689" i="11"/>
  <c r="K1688" i="11"/>
  <c r="K1687" i="11"/>
  <c r="K1686" i="11"/>
  <c r="K1685" i="11"/>
  <c r="K1684" i="11"/>
  <c r="K1683" i="11"/>
  <c r="K1682" i="11"/>
  <c r="K1681" i="11"/>
  <c r="K1680" i="11"/>
  <c r="K1679" i="11"/>
  <c r="K1678" i="11"/>
  <c r="K1677" i="11"/>
  <c r="K1676" i="11"/>
  <c r="K1675" i="11"/>
  <c r="K1674" i="11"/>
  <c r="K1673" i="11"/>
  <c r="K1672" i="11"/>
  <c r="K1671" i="11"/>
  <c r="K1670" i="11"/>
  <c r="K1669" i="11"/>
  <c r="K1668" i="11"/>
  <c r="K1667" i="11"/>
  <c r="K1666" i="11"/>
  <c r="K1665" i="11"/>
  <c r="K1664" i="11"/>
  <c r="K1663" i="11"/>
  <c r="K1662" i="11"/>
  <c r="K1661" i="11"/>
  <c r="K1660" i="11"/>
  <c r="K1659" i="11"/>
  <c r="K1658" i="11"/>
  <c r="K1657" i="11"/>
  <c r="K1656" i="11"/>
  <c r="K1655" i="11"/>
  <c r="K1654" i="11"/>
  <c r="K1653" i="11"/>
  <c r="K1652" i="11"/>
  <c r="K1651" i="11"/>
  <c r="K1650" i="11"/>
  <c r="K1649" i="11"/>
  <c r="K1648" i="11"/>
  <c r="K1647" i="11"/>
  <c r="K1646" i="11"/>
  <c r="K1645" i="11"/>
  <c r="K1644" i="11"/>
  <c r="K1643" i="11"/>
  <c r="K1642" i="11"/>
  <c r="K1641" i="11"/>
  <c r="K1640" i="11"/>
  <c r="K1639" i="11"/>
  <c r="K1638" i="11"/>
  <c r="K1637" i="11"/>
  <c r="K1636" i="11"/>
  <c r="K1635" i="11"/>
  <c r="K1634" i="11"/>
  <c r="K1633" i="11"/>
  <c r="K1632" i="11"/>
  <c r="K1631" i="11"/>
  <c r="K1630" i="11"/>
  <c r="K1629" i="11"/>
  <c r="K1628" i="11"/>
  <c r="K1627" i="11"/>
  <c r="K1626" i="11"/>
  <c r="K1625" i="11"/>
  <c r="K1624" i="11"/>
  <c r="K1623" i="11"/>
  <c r="K1622" i="11"/>
  <c r="K1621" i="11"/>
  <c r="K1620" i="11"/>
  <c r="K1619" i="11"/>
  <c r="K1618" i="11"/>
  <c r="K1617" i="11"/>
  <c r="K1616" i="11"/>
  <c r="K1615" i="11"/>
  <c r="K1614" i="11"/>
  <c r="K1613" i="11"/>
  <c r="K1612" i="11"/>
  <c r="K1611" i="11"/>
  <c r="K1610" i="11"/>
  <c r="K1609" i="11"/>
  <c r="K1608" i="11"/>
  <c r="K1607" i="11"/>
  <c r="K1606" i="11"/>
  <c r="K1605" i="11"/>
  <c r="K1604" i="11"/>
  <c r="K1603" i="11"/>
  <c r="K1602" i="11"/>
  <c r="K1601" i="11"/>
  <c r="K1600" i="11"/>
  <c r="K1599" i="11"/>
  <c r="K1598" i="11"/>
  <c r="K1597" i="11"/>
  <c r="K1596" i="11"/>
  <c r="K1595" i="11"/>
  <c r="K1594" i="11"/>
  <c r="K1593" i="11"/>
  <c r="K1592" i="11"/>
  <c r="K1591" i="11"/>
  <c r="K1590" i="11"/>
  <c r="K1589" i="11"/>
  <c r="K1588" i="11"/>
  <c r="K1587" i="11"/>
  <c r="K1586" i="11"/>
  <c r="K1585" i="11"/>
  <c r="K1584" i="11"/>
  <c r="K1583" i="11"/>
  <c r="K1582" i="11"/>
  <c r="K1581" i="11"/>
  <c r="K1580" i="11"/>
  <c r="K1579" i="11"/>
  <c r="K1578" i="11"/>
  <c r="K1577" i="11"/>
  <c r="K1576" i="11"/>
  <c r="K1575" i="11"/>
  <c r="K1574" i="11"/>
  <c r="K1573" i="11"/>
  <c r="K1572" i="11"/>
  <c r="K1571" i="11"/>
  <c r="K1570" i="11"/>
  <c r="K1569" i="11"/>
  <c r="K1568" i="11"/>
  <c r="K1567" i="11"/>
  <c r="K1566" i="11"/>
  <c r="K1565" i="11"/>
  <c r="K1564" i="11"/>
  <c r="K1563" i="11"/>
  <c r="K1562" i="11"/>
  <c r="K1561" i="11"/>
  <c r="K1560" i="11"/>
  <c r="K1559" i="11"/>
  <c r="K1558" i="11"/>
  <c r="K1557" i="11"/>
  <c r="K1556" i="11"/>
  <c r="K1555" i="11"/>
  <c r="K1554" i="11"/>
  <c r="K1553" i="11"/>
  <c r="K1552" i="11"/>
  <c r="K1551" i="11"/>
  <c r="K1550" i="11"/>
  <c r="K1549" i="11"/>
  <c r="K1548" i="11"/>
  <c r="K1547" i="11"/>
  <c r="K1546" i="11"/>
  <c r="K1545" i="11"/>
  <c r="K1544" i="11"/>
  <c r="K1543" i="11"/>
  <c r="K1542" i="11"/>
  <c r="K1541" i="11"/>
  <c r="K1540" i="11"/>
  <c r="K1539" i="11"/>
  <c r="K1538" i="11"/>
  <c r="K1537" i="11"/>
  <c r="K1536" i="11"/>
  <c r="K1535" i="11"/>
  <c r="K1534" i="11"/>
  <c r="K1533" i="11"/>
  <c r="K1532" i="11"/>
  <c r="K1531" i="11"/>
  <c r="K1530" i="11"/>
  <c r="K1529" i="11"/>
  <c r="K1528" i="11"/>
  <c r="K1527" i="11"/>
  <c r="K1526" i="11"/>
  <c r="K1525" i="11"/>
  <c r="K1524" i="11"/>
  <c r="K1523" i="11"/>
  <c r="K1522" i="11"/>
  <c r="K1521" i="11"/>
  <c r="K1520" i="11"/>
  <c r="K1519" i="11"/>
  <c r="K1518" i="11"/>
  <c r="K1517" i="11"/>
  <c r="K1516" i="11"/>
  <c r="K1515" i="11"/>
  <c r="K1514" i="11"/>
  <c r="K1513" i="11"/>
  <c r="K1512" i="11"/>
  <c r="K1511" i="11"/>
  <c r="K1510" i="11"/>
  <c r="K1509" i="11"/>
  <c r="K1508" i="11"/>
  <c r="K1507" i="11"/>
  <c r="K1506" i="11"/>
  <c r="K1505" i="11"/>
  <c r="K1504" i="11"/>
  <c r="K1503" i="11"/>
  <c r="K1502" i="11"/>
  <c r="K1501" i="11"/>
  <c r="K1500" i="11"/>
  <c r="K1499" i="11"/>
  <c r="K1498" i="11"/>
  <c r="K1497" i="11"/>
  <c r="K1496" i="11"/>
  <c r="K1495" i="11"/>
  <c r="K1494" i="11"/>
  <c r="K1493" i="11"/>
  <c r="K1492" i="11"/>
  <c r="K1491" i="11"/>
  <c r="K1490" i="11"/>
  <c r="K1489" i="11"/>
  <c r="K1488" i="11"/>
  <c r="K1487" i="11"/>
  <c r="K1486" i="11"/>
  <c r="K1485" i="11"/>
  <c r="K1484" i="11"/>
  <c r="K1483" i="11"/>
  <c r="K1482" i="11"/>
  <c r="K1481" i="11"/>
  <c r="K1480" i="11"/>
  <c r="K1479" i="11"/>
  <c r="K1478" i="11"/>
  <c r="K1477" i="11"/>
  <c r="K1476" i="11"/>
  <c r="K1475" i="11"/>
  <c r="K1474" i="11"/>
  <c r="K1473" i="11"/>
  <c r="K1472" i="11"/>
  <c r="K1471" i="11"/>
  <c r="K1470" i="11"/>
  <c r="K1469" i="11"/>
  <c r="K1468" i="11"/>
  <c r="K1467" i="11"/>
  <c r="K1466" i="11"/>
  <c r="K1465" i="11"/>
  <c r="K1464" i="11"/>
  <c r="K1463" i="11"/>
  <c r="K1462" i="11"/>
  <c r="K1461" i="11"/>
  <c r="K1460" i="11"/>
  <c r="K1459" i="11"/>
  <c r="K1458" i="11"/>
  <c r="K1457" i="11"/>
  <c r="K1456" i="11"/>
  <c r="K1455" i="11"/>
  <c r="K1454" i="11"/>
  <c r="K1453" i="11"/>
  <c r="K1452" i="11"/>
  <c r="K1451" i="11"/>
  <c r="K1450" i="11"/>
  <c r="K1449" i="11"/>
  <c r="K1448" i="11"/>
  <c r="K1447" i="11"/>
  <c r="K1446" i="11"/>
  <c r="K1445" i="11"/>
  <c r="K1444" i="11"/>
  <c r="K1443" i="11"/>
  <c r="K1442" i="11"/>
  <c r="K1441" i="11"/>
  <c r="K1440" i="11"/>
  <c r="K1439" i="11"/>
  <c r="K1438" i="11"/>
  <c r="K1437" i="11"/>
  <c r="K1436" i="11"/>
  <c r="K1435" i="11"/>
  <c r="K1434" i="11"/>
  <c r="K1433" i="11"/>
  <c r="K1432" i="11"/>
  <c r="K1431" i="11"/>
  <c r="K1430" i="11"/>
  <c r="K1429" i="11"/>
  <c r="K1428" i="11"/>
  <c r="K1427" i="11"/>
  <c r="K1426" i="11"/>
  <c r="K1425" i="11"/>
  <c r="K1424" i="11"/>
  <c r="K1423" i="11"/>
  <c r="K1422" i="11"/>
  <c r="K1421" i="11"/>
  <c r="K1420" i="11"/>
  <c r="K1419" i="11"/>
  <c r="K1418" i="11"/>
  <c r="K1417" i="11"/>
  <c r="K1416" i="11"/>
  <c r="K1415" i="11"/>
  <c r="K1414" i="11"/>
  <c r="K1413" i="11"/>
  <c r="K1412" i="11"/>
  <c r="K1411" i="11"/>
  <c r="K1410" i="11"/>
  <c r="K1409" i="11"/>
  <c r="K1408" i="11"/>
  <c r="K1407" i="11"/>
  <c r="K1406" i="11"/>
  <c r="K1405" i="11"/>
  <c r="K1404" i="11"/>
  <c r="K1403" i="11"/>
  <c r="K1402" i="11"/>
  <c r="K1401" i="11"/>
  <c r="K1400" i="11"/>
  <c r="K1399" i="11"/>
  <c r="K1398" i="11"/>
  <c r="K1397" i="11"/>
  <c r="K1396" i="11"/>
  <c r="K1395" i="11"/>
  <c r="K1394" i="11"/>
  <c r="K1393" i="11"/>
  <c r="K1392" i="11"/>
  <c r="K1391" i="11"/>
  <c r="K1390" i="11"/>
  <c r="K1389" i="11"/>
  <c r="K1388" i="11"/>
  <c r="K1387" i="11"/>
  <c r="K1386" i="11"/>
  <c r="K1385" i="11"/>
  <c r="K1384" i="11"/>
  <c r="K1383" i="11"/>
  <c r="K1382" i="11"/>
  <c r="K1381" i="11"/>
  <c r="K1380" i="11"/>
  <c r="K1379" i="11"/>
  <c r="K1378" i="11"/>
  <c r="K1377" i="11"/>
  <c r="K1376" i="11"/>
  <c r="K1375" i="11"/>
  <c r="K1374" i="11"/>
  <c r="K1373" i="11"/>
  <c r="K1372" i="11"/>
  <c r="K1371" i="11"/>
  <c r="K1370" i="11"/>
  <c r="K1369" i="11"/>
  <c r="K1368" i="11"/>
  <c r="K1367" i="11"/>
  <c r="K1366" i="11"/>
  <c r="K1365" i="11"/>
  <c r="K1364" i="11"/>
  <c r="K1363" i="11"/>
  <c r="K1362" i="11"/>
  <c r="K1361" i="11"/>
  <c r="K1360" i="11"/>
  <c r="K1359" i="11"/>
  <c r="K1358" i="11"/>
  <c r="K1357" i="11"/>
  <c r="K1356" i="11"/>
  <c r="K1355" i="11"/>
  <c r="K1354" i="11"/>
  <c r="K1353" i="11"/>
  <c r="K1352" i="11"/>
  <c r="K1351" i="11"/>
  <c r="K1350" i="11"/>
  <c r="K1349" i="11"/>
  <c r="K1348" i="11"/>
  <c r="K1347" i="11"/>
  <c r="K1346" i="11"/>
  <c r="K1345" i="11"/>
  <c r="K1344" i="11"/>
  <c r="K1343" i="11"/>
  <c r="K1342" i="11"/>
  <c r="K1341" i="11"/>
  <c r="K1340" i="11"/>
  <c r="K1339" i="11"/>
  <c r="K1338" i="11"/>
  <c r="K1337" i="11"/>
  <c r="K1336" i="11"/>
  <c r="K1335" i="11"/>
  <c r="K1334" i="11"/>
  <c r="K1333" i="11"/>
  <c r="K1332" i="11"/>
  <c r="K1331" i="11"/>
  <c r="K1330" i="11"/>
  <c r="K1329" i="11"/>
  <c r="K1328" i="11"/>
  <c r="K1327" i="11"/>
  <c r="K1326" i="11"/>
  <c r="K1325" i="11"/>
  <c r="K1324" i="11"/>
  <c r="K1323" i="11"/>
  <c r="K1322" i="11"/>
  <c r="K1321" i="11"/>
  <c r="K1320" i="11"/>
  <c r="K1319" i="11"/>
  <c r="K1318" i="11"/>
  <c r="K1317" i="11"/>
  <c r="K1316" i="11"/>
  <c r="K1315" i="11"/>
  <c r="K1314" i="11"/>
  <c r="K1313" i="11"/>
  <c r="K1312" i="11"/>
  <c r="K1311" i="11"/>
  <c r="K1310" i="11"/>
  <c r="K1309" i="11"/>
  <c r="K1308" i="11"/>
  <c r="K1307" i="11"/>
  <c r="K1306" i="11"/>
  <c r="K1305" i="11"/>
  <c r="K1304" i="11"/>
  <c r="K1303" i="11"/>
  <c r="K1302" i="11"/>
  <c r="K1301" i="11"/>
  <c r="K1300" i="11"/>
  <c r="K1299" i="11"/>
  <c r="K1298" i="11"/>
  <c r="K1297" i="11"/>
  <c r="K1296" i="11"/>
  <c r="K1295" i="11"/>
  <c r="K1294" i="11"/>
  <c r="K1293" i="11"/>
  <c r="K1292" i="11"/>
  <c r="K1291" i="11"/>
  <c r="K1290" i="11"/>
  <c r="K1289" i="11"/>
  <c r="K1288" i="11"/>
  <c r="K1287" i="11"/>
  <c r="K1286" i="11"/>
  <c r="K1285" i="11"/>
  <c r="K1284" i="11"/>
  <c r="K1283" i="11"/>
  <c r="K1282" i="11"/>
  <c r="K1281" i="11"/>
  <c r="K1280" i="11"/>
  <c r="K1279" i="11"/>
  <c r="K1278" i="11"/>
  <c r="K1277" i="11"/>
  <c r="K1276" i="11"/>
  <c r="K1275" i="11"/>
  <c r="K1274" i="11"/>
  <c r="K1273" i="11"/>
  <c r="K1272" i="11"/>
  <c r="K1271" i="11"/>
  <c r="K1270" i="11"/>
  <c r="K1269" i="11"/>
  <c r="K1268" i="11"/>
  <c r="K1267" i="11"/>
  <c r="K1266" i="11"/>
  <c r="K1265" i="11"/>
  <c r="K1264" i="11"/>
  <c r="K1263" i="11"/>
  <c r="K1262" i="11"/>
  <c r="K1261" i="11"/>
  <c r="K1260" i="11"/>
  <c r="K1259" i="11"/>
  <c r="K1258" i="11"/>
  <c r="K1257" i="11"/>
  <c r="K1256" i="11"/>
  <c r="K1255" i="11"/>
  <c r="K1254" i="11"/>
  <c r="K1253" i="11"/>
  <c r="K1252" i="11"/>
  <c r="K1251" i="11"/>
  <c r="K1250" i="11"/>
  <c r="K1249" i="11"/>
  <c r="K1248" i="11"/>
  <c r="K1247" i="11"/>
  <c r="K1246" i="11"/>
  <c r="K1245" i="11"/>
  <c r="K1244" i="11"/>
  <c r="K1243" i="11"/>
  <c r="K1242" i="11"/>
  <c r="K1241" i="11"/>
  <c r="K1240" i="11"/>
  <c r="K1239" i="11"/>
  <c r="K1238" i="11"/>
  <c r="K1237" i="11"/>
  <c r="K1236" i="11"/>
  <c r="K1235" i="11"/>
  <c r="K1234" i="11"/>
  <c r="K1233" i="11"/>
  <c r="K1232" i="11"/>
  <c r="K1231" i="11"/>
  <c r="K1230" i="11"/>
  <c r="K1229" i="11"/>
  <c r="K1228" i="11"/>
  <c r="K1227" i="11"/>
  <c r="K1226" i="11"/>
  <c r="K1225" i="11"/>
  <c r="K1224" i="11"/>
  <c r="K1223" i="11"/>
  <c r="K1222" i="11"/>
  <c r="K1221" i="11"/>
  <c r="K1220" i="11"/>
  <c r="K1219" i="11"/>
  <c r="K1218" i="11"/>
  <c r="K1217" i="11"/>
  <c r="K1216" i="11"/>
  <c r="K1215" i="11"/>
  <c r="K1214" i="11"/>
  <c r="K1213" i="11"/>
  <c r="K1212" i="11"/>
  <c r="K1211" i="11"/>
  <c r="K1210" i="11"/>
  <c r="K1209" i="11"/>
  <c r="K1208" i="11"/>
  <c r="K1207" i="11"/>
  <c r="K1206" i="11"/>
  <c r="K1205" i="11"/>
  <c r="K1204" i="11"/>
  <c r="K1203" i="11"/>
  <c r="K1202" i="11"/>
  <c r="K1201" i="11"/>
  <c r="K1200" i="11"/>
  <c r="K1199" i="11"/>
  <c r="K1198" i="11"/>
  <c r="K1197" i="11"/>
  <c r="K1196" i="11"/>
  <c r="K1195" i="11"/>
  <c r="K1194" i="11"/>
  <c r="K1193" i="11"/>
  <c r="K1192" i="11"/>
  <c r="K1191" i="11"/>
  <c r="K1190" i="11"/>
  <c r="K1189" i="11"/>
  <c r="K1188" i="11"/>
  <c r="K1187" i="11"/>
  <c r="K1186" i="11"/>
  <c r="K1185" i="11"/>
  <c r="K1184" i="11"/>
  <c r="K1183" i="11"/>
  <c r="K1182" i="11"/>
  <c r="K1181" i="11"/>
  <c r="K1180" i="11"/>
  <c r="K1179" i="11"/>
  <c r="K1178" i="11"/>
  <c r="K1177" i="11"/>
  <c r="K1176" i="11"/>
  <c r="K1175" i="11"/>
  <c r="K1174" i="11"/>
  <c r="K1173" i="11"/>
  <c r="K1172" i="11"/>
  <c r="K1171" i="11"/>
  <c r="K1170" i="11"/>
  <c r="K1169" i="11"/>
  <c r="K1168" i="11"/>
  <c r="K1167" i="11"/>
  <c r="K1166" i="11"/>
  <c r="K1165" i="11"/>
  <c r="K1164" i="11"/>
  <c r="K1163" i="11"/>
  <c r="K1162" i="11"/>
  <c r="K1161" i="11"/>
  <c r="K1160" i="11"/>
  <c r="K1159" i="11"/>
  <c r="K1158" i="11"/>
  <c r="K1157" i="11"/>
  <c r="K1156" i="11"/>
  <c r="K1155" i="11"/>
  <c r="K1154" i="11"/>
  <c r="K1153" i="11"/>
  <c r="K1152" i="11"/>
  <c r="K1151" i="11"/>
  <c r="K1150" i="11"/>
  <c r="K1149" i="11"/>
  <c r="K1148" i="11"/>
  <c r="K1147" i="11"/>
  <c r="K1146" i="11"/>
  <c r="K1145" i="11"/>
  <c r="K1144" i="11"/>
  <c r="K1143" i="11"/>
  <c r="K1142" i="11"/>
  <c r="K1141" i="11"/>
  <c r="K1140" i="11"/>
  <c r="K1139" i="11"/>
  <c r="K1138" i="11"/>
  <c r="K1137" i="11"/>
  <c r="K1136" i="11"/>
  <c r="K1135" i="11"/>
  <c r="K1134" i="11"/>
  <c r="K1133" i="11"/>
  <c r="K1132" i="11"/>
  <c r="K1131" i="11"/>
  <c r="K1130" i="11"/>
  <c r="K1129" i="11"/>
  <c r="K1128" i="11"/>
  <c r="K1127" i="11"/>
  <c r="K1126" i="11"/>
  <c r="K1125" i="11"/>
  <c r="K1124" i="11"/>
  <c r="K1123" i="11"/>
  <c r="K1122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1102" i="11"/>
  <c r="K1101" i="11"/>
  <c r="K1100" i="11"/>
  <c r="K1099" i="11"/>
  <c r="K1098" i="11"/>
  <c r="K1097" i="11"/>
  <c r="K1096" i="11"/>
  <c r="K1095" i="11"/>
  <c r="K1094" i="11"/>
  <c r="K1093" i="11"/>
  <c r="K1092" i="11"/>
  <c r="K1091" i="11"/>
  <c r="K1090" i="11"/>
  <c r="K1089" i="11"/>
  <c r="K1088" i="11"/>
  <c r="K1087" i="11"/>
  <c r="K1086" i="11"/>
  <c r="K1085" i="11"/>
  <c r="K1084" i="11"/>
  <c r="K1083" i="11"/>
  <c r="K1082" i="11"/>
  <c r="K1081" i="11"/>
  <c r="K1080" i="11"/>
  <c r="K1079" i="11"/>
  <c r="K1078" i="11"/>
  <c r="K1077" i="11"/>
  <c r="K1076" i="11"/>
  <c r="K1075" i="11"/>
  <c r="K1074" i="11"/>
  <c r="K1073" i="11"/>
  <c r="K1072" i="11"/>
  <c r="K1071" i="11"/>
  <c r="K1070" i="11"/>
  <c r="K1069" i="11"/>
  <c r="K1068" i="11"/>
  <c r="K1067" i="11"/>
  <c r="K1066" i="11"/>
  <c r="K1065" i="11"/>
  <c r="K1064" i="11"/>
  <c r="K1063" i="11"/>
  <c r="K1062" i="11"/>
  <c r="K1061" i="11"/>
  <c r="K1060" i="11"/>
  <c r="K1059" i="11"/>
  <c r="K1058" i="11"/>
  <c r="K1057" i="11"/>
  <c r="K1056" i="11"/>
  <c r="K1055" i="11"/>
  <c r="K1054" i="11"/>
  <c r="K1053" i="11"/>
  <c r="K1052" i="11"/>
  <c r="K1051" i="11"/>
  <c r="K1050" i="11"/>
  <c r="K1049" i="11"/>
  <c r="K1048" i="11"/>
  <c r="K1047" i="11"/>
  <c r="K1046" i="11"/>
  <c r="K1045" i="11"/>
  <c r="K1044" i="11"/>
  <c r="K1043" i="11"/>
  <c r="K1042" i="11"/>
  <c r="K1041" i="11"/>
  <c r="K1040" i="11"/>
  <c r="K1039" i="11"/>
  <c r="K1038" i="11"/>
  <c r="K1037" i="11"/>
  <c r="K1036" i="11"/>
  <c r="K1035" i="11"/>
  <c r="K1034" i="11"/>
  <c r="K1033" i="11"/>
  <c r="K1032" i="11"/>
  <c r="K1031" i="11"/>
  <c r="K1030" i="11"/>
  <c r="K1029" i="11"/>
  <c r="K1028" i="11"/>
  <c r="K1027" i="11"/>
  <c r="K1026" i="11"/>
  <c r="K1025" i="11"/>
  <c r="K1024" i="11"/>
  <c r="K1023" i="11"/>
  <c r="K1022" i="11"/>
  <c r="K1021" i="11"/>
  <c r="K1020" i="11"/>
  <c r="K1019" i="11"/>
  <c r="K1018" i="11"/>
  <c r="K1017" i="11"/>
  <c r="K1016" i="11"/>
  <c r="K1015" i="11"/>
  <c r="K1014" i="11"/>
  <c r="K1013" i="11"/>
  <c r="K1012" i="11"/>
  <c r="K1011" i="11"/>
  <c r="K1010" i="11"/>
  <c r="K1009" i="11"/>
  <c r="K1008" i="11"/>
  <c r="K1007" i="11"/>
  <c r="K1006" i="11"/>
  <c r="K1005" i="11"/>
  <c r="K1004" i="11"/>
  <c r="K1003" i="11"/>
  <c r="K1002" i="11"/>
  <c r="K1001" i="11"/>
  <c r="K1000" i="11"/>
  <c r="K999" i="11"/>
  <c r="K998" i="11"/>
  <c r="K997" i="11"/>
  <c r="K996" i="11"/>
  <c r="K995" i="11"/>
  <c r="K994" i="11"/>
  <c r="K993" i="11"/>
  <c r="K992" i="11"/>
  <c r="K991" i="11"/>
  <c r="K990" i="11"/>
  <c r="K989" i="11"/>
  <c r="K988" i="11"/>
  <c r="K987" i="11"/>
  <c r="K986" i="11"/>
  <c r="K985" i="11"/>
  <c r="K984" i="11"/>
  <c r="K983" i="11"/>
  <c r="K982" i="11"/>
  <c r="K981" i="11"/>
  <c r="K980" i="11"/>
  <c r="K979" i="11"/>
  <c r="K978" i="11"/>
  <c r="K977" i="11"/>
  <c r="K976" i="11"/>
  <c r="K975" i="11"/>
  <c r="K974" i="11"/>
  <c r="K973" i="11"/>
  <c r="K972" i="11"/>
  <c r="K971" i="11"/>
  <c r="K970" i="11"/>
  <c r="K969" i="11"/>
  <c r="K968" i="11"/>
  <c r="K967" i="11"/>
  <c r="K966" i="11"/>
  <c r="K965" i="11"/>
  <c r="K964" i="11"/>
  <c r="K963" i="11"/>
  <c r="K962" i="11"/>
  <c r="K961" i="11"/>
  <c r="K960" i="11"/>
  <c r="K959" i="11"/>
  <c r="K958" i="11"/>
  <c r="K957" i="11"/>
  <c r="K956" i="11"/>
  <c r="K955" i="11"/>
  <c r="K954" i="11"/>
  <c r="K953" i="11"/>
  <c r="K952" i="11"/>
  <c r="K951" i="11"/>
  <c r="K950" i="11"/>
  <c r="K949" i="11"/>
  <c r="K948" i="11"/>
  <c r="K947" i="11"/>
  <c r="K946" i="11"/>
  <c r="K945" i="11"/>
  <c r="K944" i="11"/>
  <c r="K943" i="11"/>
  <c r="K942" i="11"/>
  <c r="K941" i="11"/>
  <c r="K940" i="11"/>
  <c r="K939" i="11"/>
  <c r="K938" i="11"/>
  <c r="K937" i="11"/>
  <c r="K936" i="11"/>
  <c r="K935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901" i="1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751" i="1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2801" i="10"/>
  <c r="K2800" i="10"/>
  <c r="K2799" i="10"/>
  <c r="K2798" i="10"/>
  <c r="K2797" i="10"/>
  <c r="K2796" i="10"/>
  <c r="K2795" i="10"/>
  <c r="K2794" i="10"/>
  <c r="K2793" i="10"/>
  <c r="K2792" i="10"/>
  <c r="K2791" i="10"/>
  <c r="K2790" i="10"/>
  <c r="K2789" i="10"/>
  <c r="K2788" i="10"/>
  <c r="K2787" i="10"/>
  <c r="K2786" i="10"/>
  <c r="K2785" i="10"/>
  <c r="K2784" i="10"/>
  <c r="K2783" i="10"/>
  <c r="K2782" i="10"/>
  <c r="K2781" i="10"/>
  <c r="K2780" i="10"/>
  <c r="K2779" i="10"/>
  <c r="K2778" i="10"/>
  <c r="K2777" i="10"/>
  <c r="K2776" i="10"/>
  <c r="K2775" i="10"/>
  <c r="K2774" i="10"/>
  <c r="K2773" i="10"/>
  <c r="K2772" i="10"/>
  <c r="K2771" i="10"/>
  <c r="K2770" i="10"/>
  <c r="K2769" i="10"/>
  <c r="K2768" i="10"/>
  <c r="K2767" i="10"/>
  <c r="K2766" i="10"/>
  <c r="K2765" i="10"/>
  <c r="K2764" i="10"/>
  <c r="K2763" i="10"/>
  <c r="K2762" i="10"/>
  <c r="K2761" i="10"/>
  <c r="K2760" i="10"/>
  <c r="K2759" i="10"/>
  <c r="K2758" i="10"/>
  <c r="K2757" i="10"/>
  <c r="K2756" i="10"/>
  <c r="K2755" i="10"/>
  <c r="K2754" i="10"/>
  <c r="K2753" i="10"/>
  <c r="K2752" i="10"/>
  <c r="K2751" i="10"/>
  <c r="K2750" i="10"/>
  <c r="K2749" i="10"/>
  <c r="K2748" i="10"/>
  <c r="K2747" i="10"/>
  <c r="K2746" i="10"/>
  <c r="K2745" i="10"/>
  <c r="K2744" i="10"/>
  <c r="K2743" i="10"/>
  <c r="K2742" i="10"/>
  <c r="K2741" i="10"/>
  <c r="K2740" i="10"/>
  <c r="K2739" i="10"/>
  <c r="K2738" i="10"/>
  <c r="K2737" i="10"/>
  <c r="K2736" i="10"/>
  <c r="K2735" i="10"/>
  <c r="K2734" i="10"/>
  <c r="K2733" i="10"/>
  <c r="K2732" i="10"/>
  <c r="K2731" i="10"/>
  <c r="K2730" i="10"/>
  <c r="K2729" i="10"/>
  <c r="K2728" i="10"/>
  <c r="K2727" i="10"/>
  <c r="K2726" i="10"/>
  <c r="K2725" i="10"/>
  <c r="K2724" i="10"/>
  <c r="K2723" i="10"/>
  <c r="K2722" i="10"/>
  <c r="K2721" i="10"/>
  <c r="K2720" i="10"/>
  <c r="K2719" i="10"/>
  <c r="K2718" i="10"/>
  <c r="K2717" i="10"/>
  <c r="K2716" i="10"/>
  <c r="K2715" i="10"/>
  <c r="K2714" i="10"/>
  <c r="K2713" i="10"/>
  <c r="K2712" i="10"/>
  <c r="K2711" i="10"/>
  <c r="K2710" i="10"/>
  <c r="K2709" i="10"/>
  <c r="K2708" i="10"/>
  <c r="K2707" i="10"/>
  <c r="K2706" i="10"/>
  <c r="K2705" i="10"/>
  <c r="K2704" i="10"/>
  <c r="K2703" i="10"/>
  <c r="K2702" i="10"/>
  <c r="K2701" i="10"/>
  <c r="K2700" i="10"/>
  <c r="K2699" i="10"/>
  <c r="K2698" i="10"/>
  <c r="K2697" i="10"/>
  <c r="K2696" i="10"/>
  <c r="K2695" i="10"/>
  <c r="K2694" i="10"/>
  <c r="K2693" i="10"/>
  <c r="K2692" i="10"/>
  <c r="K2691" i="10"/>
  <c r="K2690" i="10"/>
  <c r="K2689" i="10"/>
  <c r="K2688" i="10"/>
  <c r="K2687" i="10"/>
  <c r="K2686" i="10"/>
  <c r="K2685" i="10"/>
  <c r="K2684" i="10"/>
  <c r="K2683" i="10"/>
  <c r="K2682" i="10"/>
  <c r="K2681" i="10"/>
  <c r="K2680" i="10"/>
  <c r="K2679" i="10"/>
  <c r="K2678" i="10"/>
  <c r="K2677" i="10"/>
  <c r="K2676" i="10"/>
  <c r="K2675" i="10"/>
  <c r="K2674" i="10"/>
  <c r="K2673" i="10"/>
  <c r="K2672" i="10"/>
  <c r="K2671" i="10"/>
  <c r="K2670" i="10"/>
  <c r="K2669" i="10"/>
  <c r="K2668" i="10"/>
  <c r="K2667" i="10"/>
  <c r="K2666" i="10"/>
  <c r="K2665" i="10"/>
  <c r="K2664" i="10"/>
  <c r="K2663" i="10"/>
  <c r="K2662" i="10"/>
  <c r="K2661" i="10"/>
  <c r="K2660" i="10"/>
  <c r="K2659" i="10"/>
  <c r="K2658" i="10"/>
  <c r="K2657" i="10"/>
  <c r="K2656" i="10"/>
  <c r="K2655" i="10"/>
  <c r="K2654" i="10"/>
  <c r="K2653" i="10"/>
  <c r="K2652" i="10"/>
  <c r="K2651" i="10"/>
  <c r="K2650" i="10"/>
  <c r="K2649" i="10"/>
  <c r="K2648" i="10"/>
  <c r="K2647" i="10"/>
  <c r="K2646" i="10"/>
  <c r="K2645" i="10"/>
  <c r="K2644" i="10"/>
  <c r="K2643" i="10"/>
  <c r="K2642" i="10"/>
  <c r="K2641" i="10"/>
  <c r="K2640" i="10"/>
  <c r="K2639" i="10"/>
  <c r="K2638" i="10"/>
  <c r="K2637" i="10"/>
  <c r="K2636" i="10"/>
  <c r="K2635" i="10"/>
  <c r="K2634" i="10"/>
  <c r="K2633" i="10"/>
  <c r="K2632" i="10"/>
  <c r="K2631" i="10"/>
  <c r="K2630" i="10"/>
  <c r="K2629" i="10"/>
  <c r="K2628" i="10"/>
  <c r="K2627" i="10"/>
  <c r="K2626" i="10"/>
  <c r="K2625" i="10"/>
  <c r="K2624" i="10"/>
  <c r="K2623" i="10"/>
  <c r="K2622" i="10"/>
  <c r="K2621" i="10"/>
  <c r="K2620" i="10"/>
  <c r="K2619" i="10"/>
  <c r="K2618" i="10"/>
  <c r="K2617" i="10"/>
  <c r="K2616" i="10"/>
  <c r="K2615" i="10"/>
  <c r="K2614" i="10"/>
  <c r="K2613" i="10"/>
  <c r="K2612" i="10"/>
  <c r="K2611" i="10"/>
  <c r="K2610" i="10"/>
  <c r="K2609" i="10"/>
  <c r="K2608" i="10"/>
  <c r="K2607" i="10"/>
  <c r="K2606" i="10"/>
  <c r="K2605" i="10"/>
  <c r="K2604" i="10"/>
  <c r="K2603" i="10"/>
  <c r="K2602" i="10"/>
  <c r="K2601" i="10"/>
  <c r="K2600" i="10"/>
  <c r="K2599" i="10"/>
  <c r="K2598" i="10"/>
  <c r="K2597" i="10"/>
  <c r="K2596" i="10"/>
  <c r="K2595" i="10"/>
  <c r="K2594" i="10"/>
  <c r="K2593" i="10"/>
  <c r="K2592" i="10"/>
  <c r="K2591" i="10"/>
  <c r="K2590" i="10"/>
  <c r="K2589" i="10"/>
  <c r="K2588" i="10"/>
  <c r="K2587" i="10"/>
  <c r="K2586" i="10"/>
  <c r="K2585" i="10"/>
  <c r="K2584" i="10"/>
  <c r="K2583" i="10"/>
  <c r="K2582" i="10"/>
  <c r="K2581" i="10"/>
  <c r="K2580" i="10"/>
  <c r="K2579" i="10"/>
  <c r="K2578" i="10"/>
  <c r="K2577" i="10"/>
  <c r="K2576" i="10"/>
  <c r="K2575" i="10"/>
  <c r="K2574" i="10"/>
  <c r="K2573" i="10"/>
  <c r="K2572" i="10"/>
  <c r="K2571" i="10"/>
  <c r="K2570" i="10"/>
  <c r="K2569" i="10"/>
  <c r="K2568" i="10"/>
  <c r="K2567" i="10"/>
  <c r="K2566" i="10"/>
  <c r="K2565" i="10"/>
  <c r="K2564" i="10"/>
  <c r="K2563" i="10"/>
  <c r="K2562" i="10"/>
  <c r="K2561" i="10"/>
  <c r="K2560" i="10"/>
  <c r="K2559" i="10"/>
  <c r="K2558" i="10"/>
  <c r="K2557" i="10"/>
  <c r="K2556" i="10"/>
  <c r="K2555" i="10"/>
  <c r="K2554" i="10"/>
  <c r="K2553" i="10"/>
  <c r="K2552" i="10"/>
  <c r="K2551" i="10"/>
  <c r="K2550" i="10"/>
  <c r="K2549" i="10"/>
  <c r="K2548" i="10"/>
  <c r="K2547" i="10"/>
  <c r="K2546" i="10"/>
  <c r="K2545" i="10"/>
  <c r="K2544" i="10"/>
  <c r="K2543" i="10"/>
  <c r="K2542" i="10"/>
  <c r="K2541" i="10"/>
  <c r="K2540" i="10"/>
  <c r="K2539" i="10"/>
  <c r="K2538" i="10"/>
  <c r="K2537" i="10"/>
  <c r="K2536" i="10"/>
  <c r="K2535" i="10"/>
  <c r="K2534" i="10"/>
  <c r="K2533" i="10"/>
  <c r="K2532" i="10"/>
  <c r="K2531" i="10"/>
  <c r="K2530" i="10"/>
  <c r="K2529" i="10"/>
  <c r="K2528" i="10"/>
  <c r="K2527" i="10"/>
  <c r="K2526" i="10"/>
  <c r="K2525" i="10"/>
  <c r="K2524" i="10"/>
  <c r="K2523" i="10"/>
  <c r="K2522" i="10"/>
  <c r="K2521" i="10"/>
  <c r="K2520" i="10"/>
  <c r="K2519" i="10"/>
  <c r="K2518" i="10"/>
  <c r="K2517" i="10"/>
  <c r="K2516" i="10"/>
  <c r="K2515" i="10"/>
  <c r="K2514" i="10"/>
  <c r="K2513" i="10"/>
  <c r="K2512" i="10"/>
  <c r="K2511" i="10"/>
  <c r="K2510" i="10"/>
  <c r="K2509" i="10"/>
  <c r="K2508" i="10"/>
  <c r="K2507" i="10"/>
  <c r="K2506" i="10"/>
  <c r="K2505" i="10"/>
  <c r="K2504" i="10"/>
  <c r="K2503" i="10"/>
  <c r="K2502" i="10"/>
  <c r="K2501" i="10"/>
  <c r="K2500" i="10"/>
  <c r="K2499" i="10"/>
  <c r="K2498" i="10"/>
  <c r="K2497" i="10"/>
  <c r="K2496" i="10"/>
  <c r="K2495" i="10"/>
  <c r="K2494" i="10"/>
  <c r="K2493" i="10"/>
  <c r="K2492" i="10"/>
  <c r="K2491" i="10"/>
  <c r="K2490" i="10"/>
  <c r="K2489" i="10"/>
  <c r="K2488" i="10"/>
  <c r="K2487" i="10"/>
  <c r="K2486" i="10"/>
  <c r="K2485" i="10"/>
  <c r="K2484" i="10"/>
  <c r="K2483" i="10"/>
  <c r="K2482" i="10"/>
  <c r="K2481" i="10"/>
  <c r="K2480" i="10"/>
  <c r="K2479" i="10"/>
  <c r="K2478" i="10"/>
  <c r="K2477" i="10"/>
  <c r="K2476" i="10"/>
  <c r="K2475" i="10"/>
  <c r="K2474" i="10"/>
  <c r="K2473" i="10"/>
  <c r="K2472" i="10"/>
  <c r="K2471" i="10"/>
  <c r="K2470" i="10"/>
  <c r="K2469" i="10"/>
  <c r="K2468" i="10"/>
  <c r="K2467" i="10"/>
  <c r="K2466" i="10"/>
  <c r="K2465" i="10"/>
  <c r="K2464" i="10"/>
  <c r="K2463" i="10"/>
  <c r="K2462" i="10"/>
  <c r="K2461" i="10"/>
  <c r="K2460" i="10"/>
  <c r="K2459" i="10"/>
  <c r="K2458" i="10"/>
  <c r="K2457" i="10"/>
  <c r="K2456" i="10"/>
  <c r="K2455" i="10"/>
  <c r="K2454" i="10"/>
  <c r="K2453" i="10"/>
  <c r="K2452" i="10"/>
  <c r="K2451" i="10"/>
  <c r="K2450" i="10"/>
  <c r="K2449" i="10"/>
  <c r="K2448" i="10"/>
  <c r="K2447" i="10"/>
  <c r="K2446" i="10"/>
  <c r="K2445" i="10"/>
  <c r="K2444" i="10"/>
  <c r="K2443" i="10"/>
  <c r="K2442" i="10"/>
  <c r="K2441" i="10"/>
  <c r="K2440" i="10"/>
  <c r="K2439" i="10"/>
  <c r="K2438" i="10"/>
  <c r="K2437" i="10"/>
  <c r="K2436" i="10"/>
  <c r="K2435" i="10"/>
  <c r="K2434" i="10"/>
  <c r="K2433" i="10"/>
  <c r="K2432" i="10"/>
  <c r="K2431" i="10"/>
  <c r="K2430" i="10"/>
  <c r="K2429" i="10"/>
  <c r="K2428" i="10"/>
  <c r="K2427" i="10"/>
  <c r="K2426" i="10"/>
  <c r="K2425" i="10"/>
  <c r="K2424" i="10"/>
  <c r="K2423" i="10"/>
  <c r="K2422" i="10"/>
  <c r="K2421" i="10"/>
  <c r="K2420" i="10"/>
  <c r="K2419" i="10"/>
  <c r="K2418" i="10"/>
  <c r="K2417" i="10"/>
  <c r="K2416" i="10"/>
  <c r="K2415" i="10"/>
  <c r="K2414" i="10"/>
  <c r="K2413" i="10"/>
  <c r="K2412" i="10"/>
  <c r="K2411" i="10"/>
  <c r="K2410" i="10"/>
  <c r="K2409" i="10"/>
  <c r="K2408" i="10"/>
  <c r="K2407" i="10"/>
  <c r="K2406" i="10"/>
  <c r="K2405" i="10"/>
  <c r="K2404" i="10"/>
  <c r="K2403" i="10"/>
  <c r="K2402" i="10"/>
  <c r="K2401" i="10"/>
  <c r="K2400" i="10"/>
  <c r="K2399" i="10"/>
  <c r="K2398" i="10"/>
  <c r="K2397" i="10"/>
  <c r="K2396" i="10"/>
  <c r="K2395" i="10"/>
  <c r="K2394" i="10"/>
  <c r="K2393" i="10"/>
  <c r="K2392" i="10"/>
  <c r="K2391" i="10"/>
  <c r="K2390" i="10"/>
  <c r="K2389" i="10"/>
  <c r="K2388" i="10"/>
  <c r="K2387" i="10"/>
  <c r="K2386" i="10"/>
  <c r="K2385" i="10"/>
  <c r="K2384" i="10"/>
  <c r="K2383" i="10"/>
  <c r="K2382" i="10"/>
  <c r="K2381" i="10"/>
  <c r="K2380" i="10"/>
  <c r="K2379" i="10"/>
  <c r="K2378" i="10"/>
  <c r="K2377" i="10"/>
  <c r="K2376" i="10"/>
  <c r="K2375" i="10"/>
  <c r="K2374" i="10"/>
  <c r="K2373" i="10"/>
  <c r="K2372" i="10"/>
  <c r="K2371" i="10"/>
  <c r="K2370" i="10"/>
  <c r="K2369" i="10"/>
  <c r="K2368" i="10"/>
  <c r="K2367" i="10"/>
  <c r="K2366" i="10"/>
  <c r="K2365" i="10"/>
  <c r="K2364" i="10"/>
  <c r="K2363" i="10"/>
  <c r="K2362" i="10"/>
  <c r="K2361" i="10"/>
  <c r="K2360" i="10"/>
  <c r="K2359" i="10"/>
  <c r="K2358" i="10"/>
  <c r="K2357" i="10"/>
  <c r="K2356" i="10"/>
  <c r="K2355" i="10"/>
  <c r="K2354" i="10"/>
  <c r="K2353" i="10"/>
  <c r="K2352" i="10"/>
  <c r="K2351" i="10"/>
  <c r="K2350" i="10"/>
  <c r="K2349" i="10"/>
  <c r="K2348" i="10"/>
  <c r="K2347" i="10"/>
  <c r="K2346" i="10"/>
  <c r="K2345" i="10"/>
  <c r="K2344" i="10"/>
  <c r="K2343" i="10"/>
  <c r="K2342" i="10"/>
  <c r="K2341" i="10"/>
  <c r="K2340" i="10"/>
  <c r="K2339" i="10"/>
  <c r="K2338" i="10"/>
  <c r="K2337" i="10"/>
  <c r="K2336" i="10"/>
  <c r="K2335" i="10"/>
  <c r="K2334" i="10"/>
  <c r="K2333" i="10"/>
  <c r="K2332" i="10"/>
  <c r="K2331" i="10"/>
  <c r="K2330" i="10"/>
  <c r="K2329" i="10"/>
  <c r="K2328" i="10"/>
  <c r="K2327" i="10"/>
  <c r="K2326" i="10"/>
  <c r="K2325" i="10"/>
  <c r="K2324" i="10"/>
  <c r="K2323" i="10"/>
  <c r="K2322" i="10"/>
  <c r="K2321" i="10"/>
  <c r="K2320" i="10"/>
  <c r="K2319" i="10"/>
  <c r="K2318" i="10"/>
  <c r="K2317" i="10"/>
  <c r="K2316" i="10"/>
  <c r="K2315" i="10"/>
  <c r="K2314" i="10"/>
  <c r="K2313" i="10"/>
  <c r="K2312" i="10"/>
  <c r="K2311" i="10"/>
  <c r="K2310" i="10"/>
  <c r="K2309" i="10"/>
  <c r="K2308" i="10"/>
  <c r="K2307" i="10"/>
  <c r="K2306" i="10"/>
  <c r="K2305" i="10"/>
  <c r="K2304" i="10"/>
  <c r="K2303" i="10"/>
  <c r="K2302" i="10"/>
  <c r="K2301" i="10"/>
  <c r="K2300" i="10"/>
  <c r="K2299" i="10"/>
  <c r="K2298" i="10"/>
  <c r="K2297" i="10"/>
  <c r="K2296" i="10"/>
  <c r="K2295" i="10"/>
  <c r="K2294" i="10"/>
  <c r="K2293" i="10"/>
  <c r="K2292" i="10"/>
  <c r="K2291" i="10"/>
  <c r="K2290" i="10"/>
  <c r="K2289" i="10"/>
  <c r="K2288" i="10"/>
  <c r="K2287" i="10"/>
  <c r="K2286" i="10"/>
  <c r="K2285" i="10"/>
  <c r="K2284" i="10"/>
  <c r="K2283" i="10"/>
  <c r="K2282" i="10"/>
  <c r="K2281" i="10"/>
  <c r="K2280" i="10"/>
  <c r="K2279" i="10"/>
  <c r="K2278" i="10"/>
  <c r="K2277" i="10"/>
  <c r="K2276" i="10"/>
  <c r="K2275" i="10"/>
  <c r="K2274" i="10"/>
  <c r="K2273" i="10"/>
  <c r="K2272" i="10"/>
  <c r="K2271" i="10"/>
  <c r="K2270" i="10"/>
  <c r="K2269" i="10"/>
  <c r="K2268" i="10"/>
  <c r="K2267" i="10"/>
  <c r="K2266" i="10"/>
  <c r="K2265" i="10"/>
  <c r="K2264" i="10"/>
  <c r="K2263" i="10"/>
  <c r="K2262" i="10"/>
  <c r="K2261" i="10"/>
  <c r="K2260" i="10"/>
  <c r="K2259" i="10"/>
  <c r="K2258" i="10"/>
  <c r="K2257" i="10"/>
  <c r="K2256" i="10"/>
  <c r="K2255" i="10"/>
  <c r="K2254" i="10"/>
  <c r="K2253" i="10"/>
  <c r="K2252" i="10"/>
  <c r="K2251" i="10"/>
  <c r="K2250" i="10"/>
  <c r="K2249" i="10"/>
  <c r="K2248" i="10"/>
  <c r="K2247" i="10"/>
  <c r="K2246" i="10"/>
  <c r="K2245" i="10"/>
  <c r="K2244" i="10"/>
  <c r="K2243" i="10"/>
  <c r="K2242" i="10"/>
  <c r="K2241" i="10"/>
  <c r="K2240" i="10"/>
  <c r="K2239" i="10"/>
  <c r="K2238" i="10"/>
  <c r="K2237" i="10"/>
  <c r="K2236" i="10"/>
  <c r="K2235" i="10"/>
  <c r="K2234" i="10"/>
  <c r="K2233" i="10"/>
  <c r="K2232" i="10"/>
  <c r="K2231" i="10"/>
  <c r="K2230" i="10"/>
  <c r="K2229" i="10"/>
  <c r="K2228" i="10"/>
  <c r="K2227" i="10"/>
  <c r="K2226" i="10"/>
  <c r="K2225" i="10"/>
  <c r="K2224" i="10"/>
  <c r="K2223" i="10"/>
  <c r="K2222" i="10"/>
  <c r="K2221" i="10"/>
  <c r="K2220" i="10"/>
  <c r="K2219" i="10"/>
  <c r="K2218" i="10"/>
  <c r="K2217" i="10"/>
  <c r="K2216" i="10"/>
  <c r="K2215" i="10"/>
  <c r="K2214" i="10"/>
  <c r="K2213" i="10"/>
  <c r="K2212" i="10"/>
  <c r="K2211" i="10"/>
  <c r="K2210" i="10"/>
  <c r="K2209" i="10"/>
  <c r="K2208" i="10"/>
  <c r="K2207" i="10"/>
  <c r="K2206" i="10"/>
  <c r="K2205" i="10"/>
  <c r="K2204" i="10"/>
  <c r="K2203" i="10"/>
  <c r="K2202" i="10"/>
  <c r="K2201" i="10"/>
  <c r="K2200" i="10"/>
  <c r="K2199" i="10"/>
  <c r="K2198" i="10"/>
  <c r="K2197" i="10"/>
  <c r="K2196" i="10"/>
  <c r="K2195" i="10"/>
  <c r="K2194" i="10"/>
  <c r="K2193" i="10"/>
  <c r="K2192" i="10"/>
  <c r="K2191" i="10"/>
  <c r="K2190" i="10"/>
  <c r="K2189" i="10"/>
  <c r="K2188" i="10"/>
  <c r="K2187" i="10"/>
  <c r="K2186" i="10"/>
  <c r="K2185" i="10"/>
  <c r="K2184" i="10"/>
  <c r="K2183" i="10"/>
  <c r="K2182" i="10"/>
  <c r="K2181" i="10"/>
  <c r="K2180" i="10"/>
  <c r="K2179" i="10"/>
  <c r="K2178" i="10"/>
  <c r="K2177" i="10"/>
  <c r="K2176" i="10"/>
  <c r="K2175" i="10"/>
  <c r="K2174" i="10"/>
  <c r="K2173" i="10"/>
  <c r="K2172" i="10"/>
  <c r="K2171" i="10"/>
  <c r="K2170" i="10"/>
  <c r="K2169" i="10"/>
  <c r="K2168" i="10"/>
  <c r="K2167" i="10"/>
  <c r="K2166" i="10"/>
  <c r="K2165" i="10"/>
  <c r="K2164" i="10"/>
  <c r="K2163" i="10"/>
  <c r="K2162" i="10"/>
  <c r="K2161" i="10"/>
  <c r="K2160" i="10"/>
  <c r="K2159" i="10"/>
  <c r="K2158" i="10"/>
  <c r="K2157" i="10"/>
  <c r="K2156" i="10"/>
  <c r="K2155" i="10"/>
  <c r="K2154" i="10"/>
  <c r="K2153" i="10"/>
  <c r="K2152" i="10"/>
  <c r="K2151" i="10"/>
  <c r="K2150" i="10"/>
  <c r="K2149" i="10"/>
  <c r="K2148" i="10"/>
  <c r="K2147" i="10"/>
  <c r="K2146" i="10"/>
  <c r="K2145" i="10"/>
  <c r="K2144" i="10"/>
  <c r="K2143" i="10"/>
  <c r="K2142" i="10"/>
  <c r="K2141" i="10"/>
  <c r="K2140" i="10"/>
  <c r="K2139" i="10"/>
  <c r="K2138" i="10"/>
  <c r="K2137" i="10"/>
  <c r="K2136" i="10"/>
  <c r="K2135" i="10"/>
  <c r="K2134" i="10"/>
  <c r="K2133" i="10"/>
  <c r="K2132" i="10"/>
  <c r="K2131" i="10"/>
  <c r="K2130" i="10"/>
  <c r="K2129" i="10"/>
  <c r="K2128" i="10"/>
  <c r="K2127" i="10"/>
  <c r="K2126" i="10"/>
  <c r="K2125" i="10"/>
  <c r="K2124" i="10"/>
  <c r="K2123" i="10"/>
  <c r="K2122" i="10"/>
  <c r="K2121" i="10"/>
  <c r="K2120" i="10"/>
  <c r="K2119" i="10"/>
  <c r="K2118" i="10"/>
  <c r="K2117" i="10"/>
  <c r="K2116" i="10"/>
  <c r="K2115" i="10"/>
  <c r="K2114" i="10"/>
  <c r="K2113" i="10"/>
  <c r="K2112" i="10"/>
  <c r="K2111" i="10"/>
  <c r="K2110" i="10"/>
  <c r="K2109" i="10"/>
  <c r="K2108" i="10"/>
  <c r="K2107" i="10"/>
  <c r="K2106" i="10"/>
  <c r="K2105" i="10"/>
  <c r="K2104" i="10"/>
  <c r="K2103" i="10"/>
  <c r="K2102" i="10"/>
  <c r="K2101" i="10"/>
  <c r="K2100" i="10"/>
  <c r="K2099" i="10"/>
  <c r="K2098" i="10"/>
  <c r="K2097" i="10"/>
  <c r="K2096" i="10"/>
  <c r="K2095" i="10"/>
  <c r="K2094" i="10"/>
  <c r="K2093" i="10"/>
  <c r="K2092" i="10"/>
  <c r="K2091" i="10"/>
  <c r="K2090" i="10"/>
  <c r="K2089" i="10"/>
  <c r="K2088" i="10"/>
  <c r="K2087" i="10"/>
  <c r="K2086" i="10"/>
  <c r="K2085" i="10"/>
  <c r="K2084" i="10"/>
  <c r="K2083" i="10"/>
  <c r="K2082" i="10"/>
  <c r="K2081" i="10"/>
  <c r="K2080" i="10"/>
  <c r="K2079" i="10"/>
  <c r="K2078" i="10"/>
  <c r="K2077" i="10"/>
  <c r="K2076" i="10"/>
  <c r="K2075" i="10"/>
  <c r="K2074" i="10"/>
  <c r="K2073" i="10"/>
  <c r="K2072" i="10"/>
  <c r="K2071" i="10"/>
  <c r="K2070" i="10"/>
  <c r="K2069" i="10"/>
  <c r="K2068" i="10"/>
  <c r="K2067" i="10"/>
  <c r="K2066" i="10"/>
  <c r="K2065" i="10"/>
  <c r="K2064" i="10"/>
  <c r="K2063" i="10"/>
  <c r="K2062" i="10"/>
  <c r="K2061" i="10"/>
  <c r="K2060" i="10"/>
  <c r="K2059" i="10"/>
  <c r="K2058" i="10"/>
  <c r="K2057" i="10"/>
  <c r="K2056" i="10"/>
  <c r="K2055" i="10"/>
  <c r="K2054" i="10"/>
  <c r="K2053" i="10"/>
  <c r="K2052" i="10"/>
  <c r="K2051" i="10"/>
  <c r="K2050" i="10"/>
  <c r="K2049" i="10"/>
  <c r="K2048" i="10"/>
  <c r="K2047" i="10"/>
  <c r="K2046" i="10"/>
  <c r="K2045" i="10"/>
  <c r="K2044" i="10"/>
  <c r="K2043" i="10"/>
  <c r="K2042" i="10"/>
  <c r="K2041" i="10"/>
  <c r="K2040" i="10"/>
  <c r="K2039" i="10"/>
  <c r="K2038" i="10"/>
  <c r="K2037" i="10"/>
  <c r="K2036" i="10"/>
  <c r="K2035" i="10"/>
  <c r="K2034" i="10"/>
  <c r="K2033" i="10"/>
  <c r="K2032" i="10"/>
  <c r="K2031" i="10"/>
  <c r="K2030" i="10"/>
  <c r="K2029" i="10"/>
  <c r="K2028" i="10"/>
  <c r="K2027" i="10"/>
  <c r="K2026" i="10"/>
  <c r="K2025" i="10"/>
  <c r="K2024" i="10"/>
  <c r="K2023" i="10"/>
  <c r="K2022" i="10"/>
  <c r="K2021" i="10"/>
  <c r="K2020" i="10"/>
  <c r="K2019" i="10"/>
  <c r="K2018" i="10"/>
  <c r="K2017" i="10"/>
  <c r="K2016" i="10"/>
  <c r="K2015" i="10"/>
  <c r="K2014" i="10"/>
  <c r="K2013" i="10"/>
  <c r="K2012" i="10"/>
  <c r="K2011" i="10"/>
  <c r="K2010" i="10"/>
  <c r="K2009" i="10"/>
  <c r="K2008" i="10"/>
  <c r="K2007" i="10"/>
  <c r="K2006" i="10"/>
  <c r="K2005" i="10"/>
  <c r="K2004" i="10"/>
  <c r="K2003" i="10"/>
  <c r="K2002" i="10"/>
  <c r="K2001" i="10"/>
  <c r="K2000" i="10"/>
  <c r="K1999" i="10"/>
  <c r="K1998" i="10"/>
  <c r="K1997" i="10"/>
  <c r="K1996" i="10"/>
  <c r="K1995" i="10"/>
  <c r="K1994" i="10"/>
  <c r="K1993" i="10"/>
  <c r="K1992" i="10"/>
  <c r="K1991" i="10"/>
  <c r="K1990" i="10"/>
  <c r="K1989" i="10"/>
  <c r="K1988" i="10"/>
  <c r="K1987" i="10"/>
  <c r="K1986" i="10"/>
  <c r="K1985" i="10"/>
  <c r="K1984" i="10"/>
  <c r="K1983" i="10"/>
  <c r="K1982" i="10"/>
  <c r="K1981" i="10"/>
  <c r="K1980" i="10"/>
  <c r="K1979" i="10"/>
  <c r="K1978" i="10"/>
  <c r="K1977" i="10"/>
  <c r="K1976" i="10"/>
  <c r="K1975" i="10"/>
  <c r="K1974" i="10"/>
  <c r="K1973" i="10"/>
  <c r="K1972" i="10"/>
  <c r="K1971" i="10"/>
  <c r="K1970" i="10"/>
  <c r="K1969" i="10"/>
  <c r="K1968" i="10"/>
  <c r="K1967" i="10"/>
  <c r="K1966" i="10"/>
  <c r="K1965" i="10"/>
  <c r="K1964" i="10"/>
  <c r="K1963" i="10"/>
  <c r="K1962" i="10"/>
  <c r="K1961" i="10"/>
  <c r="K1960" i="10"/>
  <c r="K1959" i="10"/>
  <c r="K1958" i="10"/>
  <c r="K1957" i="10"/>
  <c r="K1956" i="10"/>
  <c r="K1955" i="10"/>
  <c r="K1954" i="10"/>
  <c r="K1953" i="10"/>
  <c r="K1952" i="10"/>
  <c r="K1951" i="10"/>
  <c r="K1950" i="10"/>
  <c r="K1949" i="10"/>
  <c r="K1948" i="10"/>
  <c r="K1947" i="10"/>
  <c r="K1946" i="10"/>
  <c r="K1945" i="10"/>
  <c r="K1944" i="10"/>
  <c r="K1943" i="10"/>
  <c r="K1942" i="10"/>
  <c r="K1941" i="10"/>
  <c r="K1940" i="10"/>
  <c r="K1939" i="10"/>
  <c r="K1938" i="10"/>
  <c r="K1937" i="10"/>
  <c r="K1936" i="10"/>
  <c r="K1935" i="10"/>
  <c r="K1934" i="10"/>
  <c r="K1933" i="10"/>
  <c r="K1932" i="10"/>
  <c r="K1931" i="10"/>
  <c r="K1930" i="10"/>
  <c r="K1929" i="10"/>
  <c r="K1928" i="10"/>
  <c r="K1927" i="10"/>
  <c r="K1926" i="10"/>
  <c r="K1925" i="10"/>
  <c r="K1924" i="10"/>
  <c r="K1923" i="10"/>
  <c r="K1922" i="10"/>
  <c r="K1921" i="10"/>
  <c r="K1920" i="10"/>
  <c r="K1919" i="10"/>
  <c r="K1918" i="10"/>
  <c r="K1917" i="10"/>
  <c r="K1916" i="10"/>
  <c r="K1915" i="10"/>
  <c r="K1914" i="10"/>
  <c r="K1913" i="10"/>
  <c r="K1912" i="10"/>
  <c r="K1911" i="10"/>
  <c r="K1910" i="10"/>
  <c r="K1909" i="10"/>
  <c r="K1908" i="10"/>
  <c r="K1907" i="10"/>
  <c r="K1906" i="10"/>
  <c r="K1905" i="10"/>
  <c r="K1904" i="10"/>
  <c r="K1903" i="10"/>
  <c r="K1902" i="10"/>
  <c r="K1901" i="10"/>
  <c r="K1900" i="10"/>
  <c r="K1899" i="10"/>
  <c r="K1898" i="10"/>
  <c r="K1897" i="10"/>
  <c r="K1896" i="10"/>
  <c r="K1895" i="10"/>
  <c r="K1894" i="10"/>
  <c r="K1893" i="10"/>
  <c r="K1892" i="10"/>
  <c r="K1891" i="10"/>
  <c r="K1890" i="10"/>
  <c r="K1889" i="10"/>
  <c r="K1888" i="10"/>
  <c r="K1887" i="10"/>
  <c r="K1886" i="10"/>
  <c r="K1885" i="10"/>
  <c r="K1884" i="10"/>
  <c r="K1883" i="10"/>
  <c r="K1882" i="10"/>
  <c r="K1881" i="10"/>
  <c r="K1880" i="10"/>
  <c r="K1879" i="10"/>
  <c r="K1878" i="10"/>
  <c r="K1877" i="10"/>
  <c r="K1876" i="10"/>
  <c r="K1875" i="10"/>
  <c r="K1874" i="10"/>
  <c r="K1873" i="10"/>
  <c r="K1872" i="10"/>
  <c r="K1871" i="10"/>
  <c r="K1870" i="10"/>
  <c r="K1869" i="10"/>
  <c r="K1868" i="10"/>
  <c r="K1867" i="10"/>
  <c r="K1866" i="10"/>
  <c r="K1865" i="10"/>
  <c r="K1864" i="10"/>
  <c r="K1863" i="10"/>
  <c r="K1862" i="10"/>
  <c r="K1861" i="10"/>
  <c r="K1860" i="10"/>
  <c r="K1859" i="10"/>
  <c r="K1858" i="10"/>
  <c r="K1857" i="10"/>
  <c r="K1856" i="10"/>
  <c r="K1855" i="10"/>
  <c r="K1854" i="10"/>
  <c r="K1853" i="10"/>
  <c r="K1852" i="10"/>
  <c r="K1851" i="10"/>
  <c r="K1850" i="10"/>
  <c r="K1849" i="10"/>
  <c r="K1848" i="10"/>
  <c r="K1847" i="10"/>
  <c r="K1846" i="10"/>
  <c r="K1845" i="10"/>
  <c r="K1844" i="10"/>
  <c r="K1843" i="10"/>
  <c r="K1842" i="10"/>
  <c r="K1841" i="10"/>
  <c r="K1840" i="10"/>
  <c r="K1839" i="10"/>
  <c r="K1838" i="10"/>
  <c r="K1837" i="10"/>
  <c r="K1836" i="10"/>
  <c r="K1835" i="10"/>
  <c r="K1834" i="10"/>
  <c r="K1833" i="10"/>
  <c r="K1832" i="10"/>
  <c r="K1831" i="10"/>
  <c r="K1830" i="10"/>
  <c r="K1829" i="10"/>
  <c r="K1828" i="10"/>
  <c r="K1827" i="10"/>
  <c r="K1826" i="10"/>
  <c r="K1825" i="10"/>
  <c r="K1824" i="10"/>
  <c r="K1823" i="10"/>
  <c r="K1822" i="10"/>
  <c r="K1821" i="10"/>
  <c r="K1820" i="10"/>
  <c r="K1819" i="10"/>
  <c r="K1818" i="10"/>
  <c r="K1817" i="10"/>
  <c r="K1816" i="10"/>
  <c r="K1815" i="10"/>
  <c r="K1814" i="10"/>
  <c r="K1813" i="10"/>
  <c r="K1812" i="10"/>
  <c r="K1811" i="10"/>
  <c r="K1810" i="10"/>
  <c r="K1809" i="10"/>
  <c r="K1808" i="10"/>
  <c r="K1807" i="10"/>
  <c r="K1806" i="10"/>
  <c r="K1805" i="10"/>
  <c r="K1804" i="10"/>
  <c r="K1803" i="10"/>
  <c r="K1802" i="10"/>
  <c r="K1801" i="10"/>
  <c r="K1800" i="10"/>
  <c r="K1799" i="10"/>
  <c r="K1798" i="10"/>
  <c r="K1797" i="10"/>
  <c r="K1796" i="10"/>
  <c r="K1795" i="10"/>
  <c r="K1794" i="10"/>
  <c r="K1793" i="10"/>
  <c r="K1792" i="10"/>
  <c r="K1791" i="10"/>
  <c r="K1790" i="10"/>
  <c r="K1789" i="10"/>
  <c r="K1788" i="10"/>
  <c r="K1787" i="10"/>
  <c r="K1786" i="10"/>
  <c r="K1785" i="10"/>
  <c r="K1784" i="10"/>
  <c r="K1783" i="10"/>
  <c r="K1782" i="10"/>
  <c r="K1781" i="10"/>
  <c r="K1780" i="10"/>
  <c r="K1779" i="10"/>
  <c r="K1778" i="10"/>
  <c r="K1777" i="10"/>
  <c r="K1776" i="10"/>
  <c r="K1775" i="10"/>
  <c r="K1774" i="10"/>
  <c r="K1773" i="10"/>
  <c r="K1772" i="10"/>
  <c r="K1771" i="10"/>
  <c r="K1770" i="10"/>
  <c r="K1769" i="10"/>
  <c r="K1768" i="10"/>
  <c r="K1767" i="10"/>
  <c r="K1766" i="10"/>
  <c r="K1765" i="10"/>
  <c r="K1764" i="10"/>
  <c r="K1763" i="10"/>
  <c r="K1762" i="10"/>
  <c r="K1761" i="10"/>
  <c r="K1760" i="10"/>
  <c r="K1759" i="10"/>
  <c r="K1758" i="10"/>
  <c r="K1757" i="10"/>
  <c r="K1756" i="10"/>
  <c r="K1755" i="10"/>
  <c r="K1754" i="10"/>
  <c r="K1753" i="10"/>
  <c r="K1752" i="10"/>
  <c r="K1751" i="10"/>
  <c r="K1750" i="10"/>
  <c r="K1749" i="10"/>
  <c r="K1748" i="10"/>
  <c r="K1747" i="10"/>
  <c r="K1746" i="10"/>
  <c r="K1745" i="10"/>
  <c r="K1744" i="10"/>
  <c r="K1743" i="10"/>
  <c r="K1742" i="10"/>
  <c r="K1741" i="10"/>
  <c r="K1740" i="10"/>
  <c r="K1739" i="10"/>
  <c r="K1738" i="10"/>
  <c r="K1737" i="10"/>
  <c r="K1736" i="10"/>
  <c r="K1735" i="10"/>
  <c r="K1734" i="10"/>
  <c r="K1733" i="10"/>
  <c r="K1732" i="10"/>
  <c r="K1731" i="10"/>
  <c r="K1730" i="10"/>
  <c r="K1729" i="10"/>
  <c r="K1728" i="10"/>
  <c r="K1727" i="10"/>
  <c r="K1726" i="10"/>
  <c r="K1725" i="10"/>
  <c r="K1724" i="10"/>
  <c r="K1723" i="10"/>
  <c r="K1722" i="10"/>
  <c r="K1721" i="10"/>
  <c r="K1720" i="10"/>
  <c r="K1719" i="10"/>
  <c r="K1718" i="10"/>
  <c r="K1717" i="10"/>
  <c r="K1716" i="10"/>
  <c r="K1715" i="10"/>
  <c r="K1714" i="10"/>
  <c r="K1713" i="10"/>
  <c r="K1712" i="10"/>
  <c r="K1711" i="10"/>
  <c r="K1710" i="10"/>
  <c r="K1709" i="10"/>
  <c r="K1708" i="10"/>
  <c r="K1707" i="10"/>
  <c r="K1706" i="10"/>
  <c r="K1705" i="10"/>
  <c r="K1704" i="10"/>
  <c r="K1703" i="10"/>
  <c r="K1702" i="10"/>
  <c r="K1701" i="10"/>
  <c r="K1700" i="10"/>
  <c r="K1699" i="10"/>
  <c r="K1698" i="10"/>
  <c r="K1697" i="10"/>
  <c r="K1696" i="10"/>
  <c r="K1695" i="10"/>
  <c r="K1694" i="10"/>
  <c r="K1693" i="10"/>
  <c r="K1692" i="10"/>
  <c r="K1691" i="10"/>
  <c r="K1690" i="10"/>
  <c r="K1689" i="10"/>
  <c r="K1688" i="10"/>
  <c r="K1687" i="10"/>
  <c r="K1686" i="10"/>
  <c r="K1685" i="10"/>
  <c r="K1684" i="10"/>
  <c r="K1683" i="10"/>
  <c r="K1682" i="10"/>
  <c r="K1681" i="10"/>
  <c r="K1680" i="10"/>
  <c r="K1679" i="10"/>
  <c r="K1678" i="10"/>
  <c r="K1677" i="10"/>
  <c r="K1676" i="10"/>
  <c r="K1675" i="10"/>
  <c r="K1674" i="10"/>
  <c r="K1673" i="10"/>
  <c r="K1672" i="10"/>
  <c r="K1671" i="10"/>
  <c r="K1670" i="10"/>
  <c r="K1669" i="10"/>
  <c r="K1668" i="10"/>
  <c r="K1667" i="10"/>
  <c r="K1666" i="10"/>
  <c r="K1665" i="10"/>
  <c r="K1664" i="10"/>
  <c r="K1663" i="10"/>
  <c r="K1662" i="10"/>
  <c r="K1661" i="10"/>
  <c r="K1660" i="10"/>
  <c r="K1659" i="10"/>
  <c r="K1658" i="10"/>
  <c r="K1657" i="10"/>
  <c r="K1656" i="10"/>
  <c r="K1655" i="10"/>
  <c r="K1654" i="10"/>
  <c r="K1653" i="10"/>
  <c r="K1652" i="10"/>
  <c r="K1651" i="10"/>
  <c r="K1650" i="10"/>
  <c r="K1649" i="10"/>
  <c r="K1648" i="10"/>
  <c r="K1647" i="10"/>
  <c r="K1646" i="10"/>
  <c r="K1645" i="10"/>
  <c r="K1644" i="10"/>
  <c r="K1643" i="10"/>
  <c r="K1642" i="10"/>
  <c r="K1641" i="10"/>
  <c r="K1640" i="10"/>
  <c r="K1639" i="10"/>
  <c r="K1638" i="10"/>
  <c r="K1637" i="10"/>
  <c r="K1636" i="10"/>
  <c r="K1635" i="10"/>
  <c r="K1634" i="10"/>
  <c r="K1633" i="10"/>
  <c r="K1632" i="10"/>
  <c r="K1631" i="10"/>
  <c r="K1630" i="10"/>
  <c r="K1629" i="10"/>
  <c r="K1628" i="10"/>
  <c r="K1627" i="10"/>
  <c r="K1626" i="10"/>
  <c r="K1625" i="10"/>
  <c r="K1624" i="10"/>
  <c r="K1623" i="10"/>
  <c r="K1622" i="10"/>
  <c r="K1621" i="10"/>
  <c r="K1620" i="10"/>
  <c r="K1619" i="10"/>
  <c r="K1618" i="10"/>
  <c r="K1617" i="10"/>
  <c r="K1616" i="10"/>
  <c r="K1615" i="10"/>
  <c r="K1614" i="10"/>
  <c r="K1613" i="10"/>
  <c r="K1612" i="10"/>
  <c r="K1611" i="10"/>
  <c r="K1610" i="10"/>
  <c r="K1609" i="10"/>
  <c r="K1608" i="10"/>
  <c r="K1607" i="10"/>
  <c r="K1606" i="10"/>
  <c r="K1605" i="10"/>
  <c r="K1604" i="10"/>
  <c r="K1603" i="10"/>
  <c r="K1602" i="10"/>
  <c r="K1601" i="10"/>
  <c r="K1600" i="10"/>
  <c r="K1599" i="10"/>
  <c r="K1598" i="10"/>
  <c r="K1597" i="10"/>
  <c r="K1596" i="10"/>
  <c r="K1595" i="10"/>
  <c r="K1594" i="10"/>
  <c r="K1593" i="10"/>
  <c r="K1592" i="10"/>
  <c r="K1591" i="10"/>
  <c r="K1590" i="10"/>
  <c r="K1589" i="10"/>
  <c r="K1588" i="10"/>
  <c r="K1587" i="10"/>
  <c r="K1586" i="10"/>
  <c r="K1585" i="10"/>
  <c r="K1584" i="10"/>
  <c r="K1583" i="10"/>
  <c r="K1582" i="10"/>
  <c r="K1581" i="10"/>
  <c r="K1580" i="10"/>
  <c r="K1579" i="10"/>
  <c r="K1578" i="10"/>
  <c r="K1577" i="10"/>
  <c r="K1576" i="10"/>
  <c r="K1575" i="10"/>
  <c r="K1574" i="10"/>
  <c r="K1573" i="10"/>
  <c r="K1572" i="10"/>
  <c r="K1571" i="10"/>
  <c r="K1570" i="10"/>
  <c r="K1569" i="10"/>
  <c r="K1568" i="10"/>
  <c r="K1567" i="10"/>
  <c r="K1566" i="10"/>
  <c r="K1565" i="10"/>
  <c r="K1564" i="10"/>
  <c r="K1563" i="10"/>
  <c r="K1562" i="10"/>
  <c r="K1561" i="10"/>
  <c r="K1560" i="10"/>
  <c r="K1559" i="10"/>
  <c r="K1558" i="10"/>
  <c r="K1557" i="10"/>
  <c r="K1556" i="10"/>
  <c r="K1555" i="10"/>
  <c r="K1554" i="10"/>
  <c r="K1553" i="10"/>
  <c r="K1552" i="10"/>
  <c r="K1551" i="10"/>
  <c r="K1550" i="10"/>
  <c r="K1549" i="10"/>
  <c r="K1548" i="10"/>
  <c r="K1547" i="10"/>
  <c r="K1546" i="10"/>
  <c r="K1545" i="10"/>
  <c r="K1544" i="10"/>
  <c r="K1543" i="10"/>
  <c r="K1542" i="10"/>
  <c r="K1541" i="10"/>
  <c r="K1540" i="10"/>
  <c r="K1539" i="10"/>
  <c r="K1538" i="10"/>
  <c r="K1537" i="10"/>
  <c r="K1536" i="10"/>
  <c r="K1535" i="10"/>
  <c r="K1534" i="10"/>
  <c r="K1533" i="10"/>
  <c r="K1532" i="10"/>
  <c r="K1531" i="10"/>
  <c r="K1530" i="10"/>
  <c r="K1529" i="10"/>
  <c r="K1528" i="10"/>
  <c r="K1527" i="10"/>
  <c r="K1526" i="10"/>
  <c r="K1525" i="10"/>
  <c r="K1524" i="10"/>
  <c r="K1523" i="10"/>
  <c r="K1522" i="10"/>
  <c r="K1521" i="10"/>
  <c r="K1520" i="10"/>
  <c r="K1519" i="10"/>
  <c r="K1518" i="10"/>
  <c r="K1517" i="10"/>
  <c r="K1516" i="10"/>
  <c r="K1515" i="10"/>
  <c r="K1514" i="10"/>
  <c r="K1513" i="10"/>
  <c r="K1512" i="10"/>
  <c r="K1511" i="10"/>
  <c r="K1510" i="10"/>
  <c r="K1509" i="10"/>
  <c r="K1508" i="10"/>
  <c r="K1507" i="10"/>
  <c r="K1506" i="10"/>
  <c r="K1505" i="10"/>
  <c r="K1504" i="10"/>
  <c r="K1503" i="10"/>
  <c r="K1502" i="10"/>
  <c r="K1501" i="10"/>
  <c r="K1500" i="10"/>
  <c r="K1499" i="10"/>
  <c r="K1498" i="10"/>
  <c r="K1497" i="10"/>
  <c r="K1496" i="10"/>
  <c r="K1495" i="10"/>
  <c r="K1494" i="10"/>
  <c r="K1493" i="10"/>
  <c r="K1492" i="10"/>
  <c r="K1491" i="10"/>
  <c r="K1490" i="10"/>
  <c r="K1489" i="10"/>
  <c r="K1488" i="10"/>
  <c r="K1487" i="10"/>
  <c r="K1486" i="10"/>
  <c r="K1485" i="10"/>
  <c r="K1484" i="10"/>
  <c r="K1483" i="10"/>
  <c r="K1482" i="10"/>
  <c r="K1481" i="10"/>
  <c r="K1480" i="10"/>
  <c r="K1479" i="10"/>
  <c r="K1478" i="10"/>
  <c r="K1477" i="10"/>
  <c r="K1476" i="10"/>
  <c r="K1475" i="10"/>
  <c r="K1474" i="10"/>
  <c r="K1473" i="10"/>
  <c r="K1472" i="10"/>
  <c r="K1471" i="10"/>
  <c r="K1470" i="10"/>
  <c r="K1469" i="10"/>
  <c r="K1468" i="10"/>
  <c r="K1467" i="10"/>
  <c r="K1466" i="10"/>
  <c r="K1465" i="10"/>
  <c r="K1464" i="10"/>
  <c r="K1463" i="10"/>
  <c r="K1462" i="10"/>
  <c r="K1461" i="10"/>
  <c r="K1460" i="10"/>
  <c r="K1459" i="10"/>
  <c r="K1458" i="10"/>
  <c r="K1457" i="10"/>
  <c r="K1456" i="10"/>
  <c r="K1455" i="10"/>
  <c r="K1454" i="10"/>
  <c r="K1453" i="10"/>
  <c r="K1452" i="10"/>
  <c r="K1451" i="10"/>
  <c r="K1450" i="10"/>
  <c r="K1449" i="10"/>
  <c r="K1448" i="10"/>
  <c r="K1447" i="10"/>
  <c r="K1446" i="10"/>
  <c r="K1445" i="10"/>
  <c r="K1444" i="10"/>
  <c r="K1443" i="10"/>
  <c r="K1442" i="10"/>
  <c r="K1441" i="10"/>
  <c r="K1440" i="10"/>
  <c r="K1439" i="10"/>
  <c r="K1438" i="10"/>
  <c r="K1437" i="10"/>
  <c r="K1436" i="10"/>
  <c r="K1435" i="10"/>
  <c r="K1434" i="10"/>
  <c r="K1433" i="10"/>
  <c r="K1432" i="10"/>
  <c r="K1431" i="10"/>
  <c r="K1430" i="10"/>
  <c r="K1429" i="10"/>
  <c r="K1428" i="10"/>
  <c r="K1427" i="10"/>
  <c r="K1426" i="10"/>
  <c r="K1425" i="10"/>
  <c r="K1424" i="10"/>
  <c r="K1423" i="10"/>
  <c r="K1422" i="10"/>
  <c r="K1421" i="10"/>
  <c r="K1420" i="10"/>
  <c r="K1419" i="10"/>
  <c r="K1418" i="10"/>
  <c r="K1417" i="10"/>
  <c r="K1416" i="10"/>
  <c r="K1415" i="10"/>
  <c r="K1414" i="10"/>
  <c r="K1413" i="10"/>
  <c r="K1412" i="10"/>
  <c r="K1411" i="10"/>
  <c r="K1410" i="10"/>
  <c r="K1409" i="10"/>
  <c r="K1408" i="10"/>
  <c r="K1407" i="10"/>
  <c r="K1406" i="10"/>
  <c r="K1405" i="10"/>
  <c r="K1404" i="10"/>
  <c r="K1403" i="10"/>
  <c r="K1402" i="10"/>
  <c r="K1401" i="10"/>
  <c r="K1400" i="10"/>
  <c r="K1399" i="10"/>
  <c r="K1398" i="10"/>
  <c r="K1397" i="10"/>
  <c r="K1396" i="10"/>
  <c r="K1395" i="10"/>
  <c r="K1394" i="10"/>
  <c r="K1393" i="10"/>
  <c r="K1392" i="10"/>
  <c r="K1391" i="10"/>
  <c r="K1390" i="10"/>
  <c r="K1389" i="10"/>
  <c r="K1388" i="10"/>
  <c r="K1387" i="10"/>
  <c r="K1386" i="10"/>
  <c r="K1385" i="10"/>
  <c r="K1384" i="10"/>
  <c r="K1383" i="10"/>
  <c r="K1382" i="10"/>
  <c r="K1381" i="10"/>
  <c r="K1380" i="10"/>
  <c r="K1379" i="10"/>
  <c r="K1378" i="10"/>
  <c r="K1377" i="10"/>
  <c r="K1376" i="10"/>
  <c r="K1375" i="10"/>
  <c r="K1374" i="10"/>
  <c r="K1373" i="10"/>
  <c r="K1372" i="10"/>
  <c r="K1371" i="10"/>
  <c r="K1370" i="10"/>
  <c r="K1369" i="10"/>
  <c r="K1368" i="10"/>
  <c r="K1367" i="10"/>
  <c r="K1366" i="10"/>
  <c r="K1365" i="10"/>
  <c r="K1364" i="10"/>
  <c r="K1363" i="10"/>
  <c r="K1362" i="10"/>
  <c r="K1361" i="10"/>
  <c r="K1360" i="10"/>
  <c r="K1359" i="10"/>
  <c r="K1358" i="10"/>
  <c r="K1357" i="10"/>
  <c r="K1356" i="10"/>
  <c r="K1355" i="10"/>
  <c r="K1354" i="10"/>
  <c r="K1353" i="10"/>
  <c r="K1352" i="10"/>
  <c r="K1351" i="10"/>
  <c r="K1350" i="10"/>
  <c r="K1349" i="10"/>
  <c r="K1348" i="10"/>
  <c r="K1347" i="10"/>
  <c r="K1346" i="10"/>
  <c r="K1345" i="10"/>
  <c r="K1344" i="10"/>
  <c r="K1343" i="10"/>
  <c r="K1342" i="10"/>
  <c r="K1341" i="10"/>
  <c r="K1340" i="10"/>
  <c r="K1339" i="10"/>
  <c r="K1338" i="10"/>
  <c r="K1337" i="10"/>
  <c r="K1336" i="10"/>
  <c r="K1335" i="10"/>
  <c r="K1334" i="10"/>
  <c r="K1333" i="10"/>
  <c r="K1332" i="10"/>
  <c r="K1331" i="10"/>
  <c r="K1330" i="10"/>
  <c r="K1329" i="10"/>
  <c r="K1328" i="10"/>
  <c r="K1327" i="10"/>
  <c r="K1326" i="10"/>
  <c r="K1325" i="10"/>
  <c r="K1324" i="10"/>
  <c r="K1323" i="10"/>
  <c r="K1322" i="10"/>
  <c r="K1321" i="10"/>
  <c r="K1320" i="10"/>
  <c r="K1319" i="10"/>
  <c r="K1318" i="10"/>
  <c r="K1317" i="10"/>
  <c r="K1316" i="10"/>
  <c r="K1315" i="10"/>
  <c r="K1314" i="10"/>
  <c r="K1313" i="10"/>
  <c r="K1312" i="10"/>
  <c r="K1311" i="10"/>
  <c r="K1310" i="10"/>
  <c r="K1309" i="10"/>
  <c r="K1308" i="10"/>
  <c r="K1307" i="10"/>
  <c r="K1306" i="10"/>
  <c r="K1305" i="10"/>
  <c r="K1304" i="10"/>
  <c r="K1303" i="10"/>
  <c r="K1302" i="10"/>
  <c r="K1301" i="10"/>
  <c r="K1300" i="10"/>
  <c r="K1299" i="10"/>
  <c r="K1298" i="10"/>
  <c r="K1297" i="10"/>
  <c r="K1296" i="10"/>
  <c r="K1295" i="10"/>
  <c r="K1294" i="10"/>
  <c r="K1293" i="10"/>
  <c r="K1292" i="10"/>
  <c r="K1291" i="10"/>
  <c r="K1290" i="10"/>
  <c r="K1289" i="10"/>
  <c r="K1288" i="10"/>
  <c r="K1287" i="10"/>
  <c r="K1286" i="10"/>
  <c r="K1285" i="10"/>
  <c r="K1284" i="10"/>
  <c r="K1283" i="10"/>
  <c r="K1282" i="10"/>
  <c r="K1281" i="10"/>
  <c r="K1280" i="10"/>
  <c r="K1279" i="10"/>
  <c r="K1278" i="10"/>
  <c r="K1277" i="10"/>
  <c r="K1276" i="10"/>
  <c r="K1275" i="10"/>
  <c r="K1274" i="10"/>
  <c r="K1273" i="10"/>
  <c r="K1272" i="10"/>
  <c r="K1271" i="10"/>
  <c r="K1270" i="10"/>
  <c r="K1269" i="10"/>
  <c r="K1268" i="10"/>
  <c r="K1267" i="10"/>
  <c r="K1266" i="10"/>
  <c r="K1265" i="10"/>
  <c r="K1264" i="10"/>
  <c r="K1263" i="10"/>
  <c r="K1262" i="10"/>
  <c r="K1261" i="10"/>
  <c r="K1260" i="10"/>
  <c r="K1259" i="10"/>
  <c r="K1258" i="10"/>
  <c r="K1257" i="10"/>
  <c r="K1256" i="10"/>
  <c r="K1255" i="10"/>
  <c r="K1254" i="10"/>
  <c r="K1253" i="10"/>
  <c r="K1252" i="10"/>
  <c r="K1251" i="10"/>
  <c r="K1250" i="10"/>
  <c r="K1249" i="10"/>
  <c r="K1248" i="10"/>
  <c r="K1247" i="10"/>
  <c r="K1246" i="10"/>
  <c r="K1245" i="10"/>
  <c r="K1244" i="10"/>
  <c r="K1243" i="10"/>
  <c r="K1242" i="10"/>
  <c r="K1241" i="10"/>
  <c r="K1240" i="10"/>
  <c r="K1239" i="10"/>
  <c r="K1238" i="10"/>
  <c r="K1237" i="10"/>
  <c r="K1236" i="10"/>
  <c r="K1235" i="10"/>
  <c r="K1234" i="10"/>
  <c r="K1233" i="10"/>
  <c r="K1232" i="10"/>
  <c r="K1231" i="10"/>
  <c r="K1230" i="10"/>
  <c r="K1229" i="10"/>
  <c r="K1228" i="10"/>
  <c r="K1227" i="10"/>
  <c r="K1226" i="10"/>
  <c r="K1225" i="10"/>
  <c r="K1224" i="10"/>
  <c r="K1223" i="10"/>
  <c r="K1222" i="10"/>
  <c r="K1221" i="10"/>
  <c r="K1220" i="10"/>
  <c r="K1219" i="10"/>
  <c r="K1218" i="10"/>
  <c r="K1217" i="10"/>
  <c r="K1216" i="10"/>
  <c r="K1215" i="10"/>
  <c r="K1214" i="10"/>
  <c r="K1213" i="10"/>
  <c r="K1212" i="10"/>
  <c r="K1211" i="10"/>
  <c r="K1210" i="10"/>
  <c r="K1209" i="10"/>
  <c r="K1208" i="10"/>
  <c r="K1207" i="10"/>
  <c r="K1206" i="10"/>
  <c r="K1205" i="10"/>
  <c r="K1204" i="10"/>
  <c r="K1203" i="10"/>
  <c r="K1202" i="10"/>
  <c r="K1201" i="10"/>
  <c r="K1200" i="10"/>
  <c r="K1199" i="10"/>
  <c r="K1198" i="10"/>
  <c r="K1197" i="10"/>
  <c r="K1196" i="10"/>
  <c r="K1195" i="10"/>
  <c r="K1194" i="10"/>
  <c r="K1193" i="10"/>
  <c r="K1192" i="10"/>
  <c r="K1191" i="10"/>
  <c r="K1190" i="10"/>
  <c r="K1189" i="10"/>
  <c r="K1188" i="10"/>
  <c r="K1187" i="10"/>
  <c r="K1186" i="10"/>
  <c r="K1185" i="10"/>
  <c r="K1184" i="10"/>
  <c r="K1183" i="10"/>
  <c r="K1182" i="10"/>
  <c r="K1181" i="10"/>
  <c r="K1180" i="10"/>
  <c r="K1179" i="10"/>
  <c r="K1178" i="10"/>
  <c r="K1177" i="10"/>
  <c r="K1176" i="10"/>
  <c r="K1175" i="10"/>
  <c r="K1174" i="10"/>
  <c r="K1173" i="10"/>
  <c r="K1172" i="10"/>
  <c r="K1171" i="10"/>
  <c r="K1170" i="10"/>
  <c r="K1169" i="10"/>
  <c r="K1168" i="10"/>
  <c r="K1167" i="10"/>
  <c r="K1166" i="10"/>
  <c r="K1165" i="10"/>
  <c r="K1164" i="10"/>
  <c r="K1163" i="10"/>
  <c r="K1162" i="10"/>
  <c r="K1161" i="10"/>
  <c r="K1160" i="10"/>
  <c r="K1159" i="10"/>
  <c r="K1158" i="10"/>
  <c r="K1157" i="10"/>
  <c r="K1156" i="10"/>
  <c r="K1155" i="10"/>
  <c r="K1154" i="10"/>
  <c r="K1153" i="10"/>
  <c r="K1152" i="10"/>
  <c r="K1151" i="10"/>
  <c r="K1150" i="10"/>
  <c r="K1149" i="10"/>
  <c r="K1148" i="10"/>
  <c r="K1147" i="10"/>
  <c r="K1146" i="10"/>
  <c r="K1145" i="10"/>
  <c r="K1144" i="10"/>
  <c r="K1143" i="10"/>
  <c r="K1142" i="10"/>
  <c r="K1141" i="10"/>
  <c r="K1140" i="10"/>
  <c r="K1139" i="10"/>
  <c r="K1138" i="10"/>
  <c r="K1137" i="10"/>
  <c r="K1136" i="10"/>
  <c r="K1135" i="10"/>
  <c r="K1134" i="10"/>
  <c r="K1133" i="10"/>
  <c r="K1132" i="10"/>
  <c r="K1131" i="10"/>
  <c r="K1130" i="10"/>
  <c r="K1129" i="10"/>
  <c r="K1128" i="10"/>
  <c r="K1127" i="10"/>
  <c r="K1126" i="10"/>
  <c r="K1125" i="10"/>
  <c r="K1124" i="10"/>
  <c r="K1123" i="10"/>
  <c r="K1122" i="10"/>
  <c r="K1121" i="10"/>
  <c r="K1120" i="10"/>
  <c r="K1119" i="10"/>
  <c r="K1118" i="10"/>
  <c r="K1117" i="10"/>
  <c r="K1116" i="10"/>
  <c r="K1115" i="10"/>
  <c r="K1114" i="10"/>
  <c r="K1113" i="10"/>
  <c r="K1112" i="10"/>
  <c r="K1111" i="10"/>
  <c r="K1110" i="10"/>
  <c r="K1109" i="10"/>
  <c r="K1108" i="10"/>
  <c r="K1107" i="10"/>
  <c r="K1106" i="10"/>
  <c r="K1105" i="10"/>
  <c r="K1104" i="10"/>
  <c r="K1103" i="10"/>
  <c r="K1102" i="10"/>
  <c r="K1101" i="10"/>
  <c r="K1100" i="10"/>
  <c r="K1099" i="10"/>
  <c r="K1098" i="10"/>
  <c r="K1097" i="10"/>
  <c r="K1096" i="10"/>
  <c r="K1095" i="10"/>
  <c r="K1094" i="10"/>
  <c r="K1093" i="10"/>
  <c r="K1092" i="10"/>
  <c r="K1091" i="10"/>
  <c r="K1090" i="10"/>
  <c r="K1089" i="10"/>
  <c r="K1088" i="10"/>
  <c r="K1087" i="10"/>
  <c r="K1086" i="10"/>
  <c r="K1085" i="10"/>
  <c r="K1084" i="10"/>
  <c r="K1083" i="10"/>
  <c r="K1082" i="10"/>
  <c r="K1081" i="10"/>
  <c r="K1080" i="10"/>
  <c r="K1079" i="10"/>
  <c r="K1078" i="10"/>
  <c r="K1077" i="10"/>
  <c r="K1076" i="10"/>
  <c r="K1075" i="10"/>
  <c r="K1074" i="10"/>
  <c r="K1073" i="10"/>
  <c r="K1072" i="10"/>
  <c r="K1071" i="10"/>
  <c r="K1070" i="10"/>
  <c r="K1069" i="10"/>
  <c r="K1068" i="10"/>
  <c r="K1067" i="10"/>
  <c r="K1066" i="10"/>
  <c r="K1065" i="10"/>
  <c r="K1064" i="10"/>
  <c r="K1063" i="10"/>
  <c r="K1062" i="10"/>
  <c r="K1061" i="10"/>
  <c r="K1060" i="10"/>
  <c r="K1059" i="10"/>
  <c r="K1058" i="10"/>
  <c r="K1057" i="10"/>
  <c r="K1056" i="10"/>
  <c r="K1055" i="10"/>
  <c r="K1054" i="10"/>
  <c r="K1053" i="10"/>
  <c r="K1052" i="10"/>
  <c r="K1051" i="10"/>
  <c r="K1050" i="10"/>
  <c r="K1049" i="10"/>
  <c r="K1048" i="10"/>
  <c r="K1047" i="10"/>
  <c r="K1046" i="10"/>
  <c r="K1045" i="10"/>
  <c r="K1044" i="10"/>
  <c r="K1043" i="10"/>
  <c r="K1042" i="10"/>
  <c r="K1041" i="10"/>
  <c r="K1040" i="10"/>
  <c r="K1039" i="10"/>
  <c r="K1038" i="10"/>
  <c r="K1037" i="10"/>
  <c r="K1036" i="10"/>
  <c r="K1035" i="10"/>
  <c r="K1034" i="10"/>
  <c r="K1033" i="10"/>
  <c r="K1032" i="10"/>
  <c r="K1031" i="10"/>
  <c r="K1030" i="10"/>
  <c r="K1029" i="10"/>
  <c r="K1028" i="10"/>
  <c r="K1027" i="10"/>
  <c r="K1026" i="10"/>
  <c r="K1025" i="10"/>
  <c r="K1024" i="10"/>
  <c r="K1023" i="10"/>
  <c r="K1022" i="10"/>
  <c r="K1021" i="10"/>
  <c r="K1020" i="10"/>
  <c r="K1019" i="10"/>
  <c r="K1018" i="10"/>
  <c r="K1017" i="10"/>
  <c r="K1016" i="10"/>
  <c r="K1015" i="10"/>
  <c r="K1014" i="10"/>
  <c r="K1013" i="10"/>
  <c r="K1012" i="10"/>
  <c r="K1011" i="10"/>
  <c r="K1010" i="10"/>
  <c r="K1009" i="10"/>
  <c r="K1008" i="10"/>
  <c r="K1007" i="10"/>
  <c r="K1006" i="10"/>
  <c r="K1005" i="10"/>
  <c r="K1004" i="10"/>
  <c r="K1003" i="10"/>
  <c r="K1002" i="10"/>
  <c r="K1001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L2801" i="8"/>
  <c r="L2800" i="8"/>
  <c r="L2799" i="8"/>
  <c r="L2798" i="8"/>
  <c r="L2797" i="8"/>
  <c r="L2796" i="8"/>
  <c r="L2795" i="8"/>
  <c r="L2794" i="8"/>
  <c r="L2793" i="8"/>
  <c r="L2792" i="8"/>
  <c r="L2791" i="8"/>
  <c r="L2790" i="8"/>
  <c r="L2789" i="8"/>
  <c r="L2788" i="8"/>
  <c r="L2787" i="8"/>
  <c r="L2786" i="8"/>
  <c r="L2785" i="8"/>
  <c r="L2784" i="8"/>
  <c r="L2783" i="8"/>
  <c r="L2782" i="8"/>
  <c r="L2781" i="8"/>
  <c r="L2780" i="8"/>
  <c r="L2779" i="8"/>
  <c r="L2778" i="8"/>
  <c r="L2777" i="8"/>
  <c r="L2776" i="8"/>
  <c r="L2775" i="8"/>
  <c r="L2774" i="8"/>
  <c r="L2773" i="8"/>
  <c r="L2772" i="8"/>
  <c r="L2771" i="8"/>
  <c r="L2770" i="8"/>
  <c r="L2769" i="8"/>
  <c r="L2768" i="8"/>
  <c r="L2767" i="8"/>
  <c r="L2766" i="8"/>
  <c r="L2765" i="8"/>
  <c r="L2764" i="8"/>
  <c r="L2763" i="8"/>
  <c r="L2762" i="8"/>
  <c r="L2761" i="8"/>
  <c r="L2760" i="8"/>
  <c r="L2759" i="8"/>
  <c r="L2758" i="8"/>
  <c r="L2757" i="8"/>
  <c r="L2756" i="8"/>
  <c r="L2755" i="8"/>
  <c r="L2754" i="8"/>
  <c r="L2753" i="8"/>
  <c r="L2752" i="8"/>
  <c r="L2751" i="8"/>
  <c r="L2750" i="8"/>
  <c r="L2749" i="8"/>
  <c r="L2748" i="8"/>
  <c r="L2747" i="8"/>
  <c r="L2746" i="8"/>
  <c r="L2745" i="8"/>
  <c r="L2744" i="8"/>
  <c r="L2743" i="8"/>
  <c r="L2742" i="8"/>
  <c r="L2741" i="8"/>
  <c r="L2740" i="8"/>
  <c r="L2739" i="8"/>
  <c r="L2738" i="8"/>
  <c r="L2737" i="8"/>
  <c r="L2736" i="8"/>
  <c r="L2735" i="8"/>
  <c r="L2734" i="8"/>
  <c r="L2733" i="8"/>
  <c r="L2732" i="8"/>
  <c r="L2731" i="8"/>
  <c r="L2730" i="8"/>
  <c r="L2729" i="8"/>
  <c r="L2728" i="8"/>
  <c r="L2727" i="8"/>
  <c r="L2726" i="8"/>
  <c r="L2725" i="8"/>
  <c r="L2724" i="8"/>
  <c r="L2723" i="8"/>
  <c r="L2722" i="8"/>
  <c r="L2721" i="8"/>
  <c r="L2720" i="8"/>
  <c r="L2719" i="8"/>
  <c r="L2718" i="8"/>
  <c r="L2717" i="8"/>
  <c r="L2716" i="8"/>
  <c r="L2715" i="8"/>
  <c r="L2714" i="8"/>
  <c r="L2713" i="8"/>
  <c r="L2712" i="8"/>
  <c r="L2711" i="8"/>
  <c r="L2710" i="8"/>
  <c r="L2709" i="8"/>
  <c r="L2708" i="8"/>
  <c r="L2707" i="8"/>
  <c r="L2706" i="8"/>
  <c r="L2705" i="8"/>
  <c r="L2704" i="8"/>
  <c r="L2703" i="8"/>
  <c r="L2702" i="8"/>
  <c r="L2701" i="8"/>
  <c r="L2700" i="8"/>
  <c r="L2699" i="8"/>
  <c r="L2698" i="8"/>
  <c r="L2697" i="8"/>
  <c r="L2696" i="8"/>
  <c r="L2695" i="8"/>
  <c r="L2694" i="8"/>
  <c r="L2693" i="8"/>
  <c r="L2692" i="8"/>
  <c r="L2691" i="8"/>
  <c r="L2690" i="8"/>
  <c r="L2689" i="8"/>
  <c r="L2688" i="8"/>
  <c r="L2687" i="8"/>
  <c r="L2686" i="8"/>
  <c r="L2685" i="8"/>
  <c r="L2684" i="8"/>
  <c r="L2683" i="8"/>
  <c r="L2682" i="8"/>
  <c r="L2681" i="8"/>
  <c r="L2680" i="8"/>
  <c r="L2679" i="8"/>
  <c r="L2678" i="8"/>
  <c r="L2677" i="8"/>
  <c r="L2676" i="8"/>
  <c r="L2675" i="8"/>
  <c r="L2674" i="8"/>
  <c r="L2673" i="8"/>
  <c r="L2672" i="8"/>
  <c r="L2671" i="8"/>
  <c r="L2670" i="8"/>
  <c r="L2669" i="8"/>
  <c r="L2668" i="8"/>
  <c r="L2667" i="8"/>
  <c r="L2666" i="8"/>
  <c r="L2665" i="8"/>
  <c r="L2664" i="8"/>
  <c r="L2663" i="8"/>
  <c r="L2662" i="8"/>
  <c r="L2661" i="8"/>
  <c r="L2660" i="8"/>
  <c r="L2659" i="8"/>
  <c r="L2658" i="8"/>
  <c r="L2657" i="8"/>
  <c r="L2656" i="8"/>
  <c r="L2655" i="8"/>
  <c r="L2654" i="8"/>
  <c r="L2653" i="8"/>
  <c r="L2652" i="8"/>
  <c r="L2651" i="8"/>
  <c r="L2650" i="8"/>
  <c r="L2649" i="8"/>
  <c r="L2648" i="8"/>
  <c r="L2647" i="8"/>
  <c r="L2646" i="8"/>
  <c r="L2645" i="8"/>
  <c r="L2644" i="8"/>
  <c r="L2643" i="8"/>
  <c r="L2642" i="8"/>
  <c r="L2641" i="8"/>
  <c r="L2640" i="8"/>
  <c r="L2639" i="8"/>
  <c r="L2638" i="8"/>
  <c r="L2637" i="8"/>
  <c r="L2636" i="8"/>
  <c r="L2635" i="8"/>
  <c r="L2634" i="8"/>
  <c r="L2633" i="8"/>
  <c r="L2632" i="8"/>
  <c r="L2631" i="8"/>
  <c r="L2630" i="8"/>
  <c r="L2629" i="8"/>
  <c r="L2628" i="8"/>
  <c r="L2627" i="8"/>
  <c r="L2626" i="8"/>
  <c r="L2625" i="8"/>
  <c r="L2624" i="8"/>
  <c r="L2623" i="8"/>
  <c r="L2622" i="8"/>
  <c r="L2621" i="8"/>
  <c r="L2620" i="8"/>
  <c r="L2619" i="8"/>
  <c r="L2618" i="8"/>
  <c r="L2617" i="8"/>
  <c r="L2616" i="8"/>
  <c r="L2615" i="8"/>
  <c r="L2614" i="8"/>
  <c r="L2613" i="8"/>
  <c r="L2612" i="8"/>
  <c r="L2611" i="8"/>
  <c r="L2610" i="8"/>
  <c r="L2609" i="8"/>
  <c r="L2608" i="8"/>
  <c r="L2607" i="8"/>
  <c r="L2606" i="8"/>
  <c r="L2605" i="8"/>
  <c r="L2604" i="8"/>
  <c r="L2603" i="8"/>
  <c r="L2602" i="8"/>
  <c r="L2601" i="8"/>
  <c r="L2600" i="8"/>
  <c r="L2599" i="8"/>
  <c r="L2598" i="8"/>
  <c r="L2597" i="8"/>
  <c r="L2596" i="8"/>
  <c r="L2595" i="8"/>
  <c r="L2594" i="8"/>
  <c r="L2593" i="8"/>
  <c r="L2592" i="8"/>
  <c r="L2591" i="8"/>
  <c r="L2590" i="8"/>
  <c r="L2589" i="8"/>
  <c r="L2588" i="8"/>
  <c r="L2587" i="8"/>
  <c r="L2586" i="8"/>
  <c r="L2585" i="8"/>
  <c r="L2584" i="8"/>
  <c r="L2583" i="8"/>
  <c r="L2582" i="8"/>
  <c r="L2581" i="8"/>
  <c r="L2580" i="8"/>
  <c r="L2579" i="8"/>
  <c r="L2578" i="8"/>
  <c r="L2577" i="8"/>
  <c r="L2576" i="8"/>
  <c r="L2575" i="8"/>
  <c r="L2574" i="8"/>
  <c r="L2573" i="8"/>
  <c r="L2572" i="8"/>
  <c r="L2571" i="8"/>
  <c r="L2570" i="8"/>
  <c r="L2569" i="8"/>
  <c r="L2568" i="8"/>
  <c r="L2567" i="8"/>
  <c r="L2566" i="8"/>
  <c r="L2565" i="8"/>
  <c r="L2564" i="8"/>
  <c r="L2563" i="8"/>
  <c r="L2562" i="8"/>
  <c r="L2561" i="8"/>
  <c r="L2560" i="8"/>
  <c r="L2559" i="8"/>
  <c r="L2558" i="8"/>
  <c r="L2557" i="8"/>
  <c r="L2556" i="8"/>
  <c r="L2555" i="8"/>
  <c r="L2554" i="8"/>
  <c r="L2553" i="8"/>
  <c r="L2552" i="8"/>
  <c r="L2551" i="8"/>
  <c r="L2550" i="8"/>
  <c r="L2549" i="8"/>
  <c r="L2548" i="8"/>
  <c r="L2547" i="8"/>
  <c r="L2546" i="8"/>
  <c r="L2545" i="8"/>
  <c r="L2544" i="8"/>
  <c r="L2543" i="8"/>
  <c r="L2542" i="8"/>
  <c r="L2541" i="8"/>
  <c r="L2540" i="8"/>
  <c r="L2539" i="8"/>
  <c r="L2538" i="8"/>
  <c r="L2537" i="8"/>
  <c r="L2536" i="8"/>
  <c r="L2535" i="8"/>
  <c r="L2534" i="8"/>
  <c r="L2533" i="8"/>
  <c r="L2532" i="8"/>
  <c r="L2531" i="8"/>
  <c r="L2530" i="8"/>
  <c r="L2529" i="8"/>
  <c r="L2528" i="8"/>
  <c r="L2527" i="8"/>
  <c r="L2526" i="8"/>
  <c r="L2525" i="8"/>
  <c r="L2524" i="8"/>
  <c r="L2523" i="8"/>
  <c r="L2522" i="8"/>
  <c r="L2521" i="8"/>
  <c r="L2520" i="8"/>
  <c r="L2519" i="8"/>
  <c r="L2518" i="8"/>
  <c r="L2517" i="8"/>
  <c r="L2516" i="8"/>
  <c r="L2515" i="8"/>
  <c r="L2514" i="8"/>
  <c r="L2513" i="8"/>
  <c r="L2512" i="8"/>
  <c r="L2511" i="8"/>
  <c r="L2510" i="8"/>
  <c r="L2509" i="8"/>
  <c r="L2508" i="8"/>
  <c r="L2507" i="8"/>
  <c r="L2506" i="8"/>
  <c r="L2505" i="8"/>
  <c r="L2504" i="8"/>
  <c r="L2503" i="8"/>
  <c r="L2502" i="8"/>
  <c r="L2501" i="8"/>
  <c r="L2500" i="8"/>
  <c r="L2499" i="8"/>
  <c r="L2498" i="8"/>
  <c r="L2497" i="8"/>
  <c r="L2496" i="8"/>
  <c r="L2495" i="8"/>
  <c r="L2494" i="8"/>
  <c r="L2493" i="8"/>
  <c r="L2492" i="8"/>
  <c r="L2491" i="8"/>
  <c r="L2490" i="8"/>
  <c r="L2489" i="8"/>
  <c r="L2488" i="8"/>
  <c r="L2487" i="8"/>
  <c r="L2486" i="8"/>
  <c r="L2485" i="8"/>
  <c r="L2484" i="8"/>
  <c r="L2483" i="8"/>
  <c r="L2482" i="8"/>
  <c r="L2481" i="8"/>
  <c r="L2480" i="8"/>
  <c r="L2479" i="8"/>
  <c r="L2478" i="8"/>
  <c r="L2477" i="8"/>
  <c r="L2476" i="8"/>
  <c r="L2475" i="8"/>
  <c r="L2474" i="8"/>
  <c r="L2473" i="8"/>
  <c r="L2472" i="8"/>
  <c r="L2471" i="8"/>
  <c r="L2470" i="8"/>
  <c r="L2469" i="8"/>
  <c r="L2468" i="8"/>
  <c r="L2467" i="8"/>
  <c r="L2466" i="8"/>
  <c r="L2465" i="8"/>
  <c r="L2464" i="8"/>
  <c r="L2463" i="8"/>
  <c r="L2462" i="8"/>
  <c r="L2461" i="8"/>
  <c r="L2460" i="8"/>
  <c r="L2459" i="8"/>
  <c r="L2458" i="8"/>
  <c r="L2457" i="8"/>
  <c r="L2456" i="8"/>
  <c r="L2455" i="8"/>
  <c r="L2454" i="8"/>
  <c r="L2453" i="8"/>
  <c r="L2452" i="8"/>
  <c r="L2451" i="8"/>
  <c r="L2450" i="8"/>
  <c r="L2449" i="8"/>
  <c r="L2448" i="8"/>
  <c r="L2447" i="8"/>
  <c r="L2446" i="8"/>
  <c r="L2445" i="8"/>
  <c r="L2444" i="8"/>
  <c r="L2443" i="8"/>
  <c r="L2442" i="8"/>
  <c r="L2441" i="8"/>
  <c r="L2440" i="8"/>
  <c r="L2439" i="8"/>
  <c r="L2438" i="8"/>
  <c r="L2437" i="8"/>
  <c r="L2436" i="8"/>
  <c r="L2435" i="8"/>
  <c r="L2434" i="8"/>
  <c r="L2433" i="8"/>
  <c r="L2432" i="8"/>
  <c r="L2431" i="8"/>
  <c r="L2430" i="8"/>
  <c r="L2429" i="8"/>
  <c r="L2428" i="8"/>
  <c r="L2427" i="8"/>
  <c r="L2426" i="8"/>
  <c r="L2425" i="8"/>
  <c r="L2424" i="8"/>
  <c r="L2423" i="8"/>
  <c r="L2422" i="8"/>
  <c r="L2421" i="8"/>
  <c r="L2420" i="8"/>
  <c r="L2419" i="8"/>
  <c r="L2418" i="8"/>
  <c r="L2417" i="8"/>
  <c r="L2416" i="8"/>
  <c r="L2415" i="8"/>
  <c r="L2414" i="8"/>
  <c r="L2413" i="8"/>
  <c r="L2412" i="8"/>
  <c r="L2411" i="8"/>
  <c r="L2410" i="8"/>
  <c r="L2409" i="8"/>
  <c r="L2408" i="8"/>
  <c r="L2407" i="8"/>
  <c r="L2406" i="8"/>
  <c r="L2405" i="8"/>
  <c r="L2404" i="8"/>
  <c r="L2403" i="8"/>
  <c r="L2402" i="8"/>
  <c r="L2401" i="8"/>
  <c r="L2400" i="8"/>
  <c r="L2399" i="8"/>
  <c r="L2398" i="8"/>
  <c r="L2397" i="8"/>
  <c r="L2396" i="8"/>
  <c r="L2395" i="8"/>
  <c r="L2394" i="8"/>
  <c r="L2393" i="8"/>
  <c r="L2392" i="8"/>
  <c r="L2391" i="8"/>
  <c r="L2390" i="8"/>
  <c r="L2389" i="8"/>
  <c r="L2388" i="8"/>
  <c r="L2387" i="8"/>
  <c r="L2386" i="8"/>
  <c r="L2385" i="8"/>
  <c r="L2384" i="8"/>
  <c r="L2383" i="8"/>
  <c r="L2382" i="8"/>
  <c r="L2381" i="8"/>
  <c r="L2380" i="8"/>
  <c r="L2379" i="8"/>
  <c r="L2378" i="8"/>
  <c r="L2377" i="8"/>
  <c r="L2376" i="8"/>
  <c r="L2375" i="8"/>
  <c r="L2374" i="8"/>
  <c r="L2373" i="8"/>
  <c r="L2372" i="8"/>
  <c r="L2371" i="8"/>
  <c r="L2370" i="8"/>
  <c r="L2369" i="8"/>
  <c r="L2368" i="8"/>
  <c r="L2367" i="8"/>
  <c r="L2366" i="8"/>
  <c r="L2365" i="8"/>
  <c r="L2364" i="8"/>
  <c r="L2363" i="8"/>
  <c r="L2362" i="8"/>
  <c r="L2361" i="8"/>
  <c r="L2360" i="8"/>
  <c r="L2359" i="8"/>
  <c r="L2358" i="8"/>
  <c r="L2357" i="8"/>
  <c r="L2356" i="8"/>
  <c r="L2355" i="8"/>
  <c r="L2354" i="8"/>
  <c r="L2353" i="8"/>
  <c r="L2352" i="8"/>
  <c r="L2351" i="8"/>
  <c r="L2350" i="8"/>
  <c r="L2349" i="8"/>
  <c r="L2348" i="8"/>
  <c r="L2347" i="8"/>
  <c r="L2346" i="8"/>
  <c r="L2345" i="8"/>
  <c r="L2344" i="8"/>
  <c r="L2343" i="8"/>
  <c r="L2342" i="8"/>
  <c r="L2341" i="8"/>
  <c r="L2340" i="8"/>
  <c r="L2339" i="8"/>
  <c r="L2338" i="8"/>
  <c r="L2337" i="8"/>
  <c r="L2336" i="8"/>
  <c r="L2335" i="8"/>
  <c r="L2334" i="8"/>
  <c r="L2333" i="8"/>
  <c r="L2332" i="8"/>
  <c r="L2331" i="8"/>
  <c r="L2330" i="8"/>
  <c r="L2329" i="8"/>
  <c r="L2328" i="8"/>
  <c r="L2327" i="8"/>
  <c r="L2326" i="8"/>
  <c r="L2325" i="8"/>
  <c r="L2324" i="8"/>
  <c r="L2323" i="8"/>
  <c r="L2322" i="8"/>
  <c r="L2321" i="8"/>
  <c r="L2320" i="8"/>
  <c r="L2319" i="8"/>
  <c r="L2318" i="8"/>
  <c r="L2317" i="8"/>
  <c r="L2316" i="8"/>
  <c r="L2315" i="8"/>
  <c r="L2314" i="8"/>
  <c r="L2313" i="8"/>
  <c r="L2312" i="8"/>
  <c r="L2311" i="8"/>
  <c r="L2310" i="8"/>
  <c r="L2309" i="8"/>
  <c r="L2308" i="8"/>
  <c r="L2307" i="8"/>
  <c r="L2306" i="8"/>
  <c r="L2305" i="8"/>
  <c r="L2304" i="8"/>
  <c r="L2303" i="8"/>
  <c r="L2302" i="8"/>
  <c r="L2301" i="8"/>
  <c r="L2300" i="8"/>
  <c r="L2299" i="8"/>
  <c r="L2298" i="8"/>
  <c r="L2297" i="8"/>
  <c r="L2296" i="8"/>
  <c r="L2295" i="8"/>
  <c r="L2294" i="8"/>
  <c r="L2293" i="8"/>
  <c r="L2292" i="8"/>
  <c r="L2291" i="8"/>
  <c r="L2290" i="8"/>
  <c r="L2289" i="8"/>
  <c r="L2288" i="8"/>
  <c r="L2287" i="8"/>
  <c r="L2286" i="8"/>
  <c r="L2285" i="8"/>
  <c r="L2284" i="8"/>
  <c r="L2283" i="8"/>
  <c r="L2282" i="8"/>
  <c r="L2281" i="8"/>
  <c r="L2280" i="8"/>
  <c r="L2279" i="8"/>
  <c r="L2278" i="8"/>
  <c r="L2277" i="8"/>
  <c r="L2276" i="8"/>
  <c r="L2275" i="8"/>
  <c r="L2274" i="8"/>
  <c r="L2273" i="8"/>
  <c r="L2272" i="8"/>
  <c r="L2271" i="8"/>
  <c r="L2270" i="8"/>
  <c r="L2269" i="8"/>
  <c r="L2268" i="8"/>
  <c r="L2267" i="8"/>
  <c r="L2266" i="8"/>
  <c r="L2265" i="8"/>
  <c r="L2264" i="8"/>
  <c r="L2263" i="8"/>
  <c r="L2262" i="8"/>
  <c r="L2261" i="8"/>
  <c r="L2260" i="8"/>
  <c r="L2259" i="8"/>
  <c r="L2258" i="8"/>
  <c r="L2257" i="8"/>
  <c r="L2256" i="8"/>
  <c r="L2255" i="8"/>
  <c r="L2254" i="8"/>
  <c r="L2253" i="8"/>
  <c r="L2252" i="8"/>
  <c r="L2251" i="8"/>
  <c r="L2250" i="8"/>
  <c r="L2249" i="8"/>
  <c r="L2248" i="8"/>
  <c r="L2247" i="8"/>
  <c r="L2246" i="8"/>
  <c r="L2245" i="8"/>
  <c r="L2244" i="8"/>
  <c r="L2243" i="8"/>
  <c r="L2242" i="8"/>
  <c r="L2241" i="8"/>
  <c r="L2240" i="8"/>
  <c r="L2239" i="8"/>
  <c r="L2238" i="8"/>
  <c r="L2237" i="8"/>
  <c r="L2236" i="8"/>
  <c r="L2235" i="8"/>
  <c r="L2234" i="8"/>
  <c r="L2233" i="8"/>
  <c r="L2232" i="8"/>
  <c r="L2231" i="8"/>
  <c r="L2230" i="8"/>
  <c r="L2229" i="8"/>
  <c r="L2228" i="8"/>
  <c r="L2227" i="8"/>
  <c r="L2226" i="8"/>
  <c r="L2225" i="8"/>
  <c r="L2224" i="8"/>
  <c r="L2223" i="8"/>
  <c r="L2222" i="8"/>
  <c r="L2221" i="8"/>
  <c r="L2220" i="8"/>
  <c r="L2219" i="8"/>
  <c r="L2218" i="8"/>
  <c r="L2217" i="8"/>
  <c r="L2216" i="8"/>
  <c r="L2215" i="8"/>
  <c r="L2214" i="8"/>
  <c r="L2213" i="8"/>
  <c r="L2212" i="8"/>
  <c r="L2211" i="8"/>
  <c r="L2210" i="8"/>
  <c r="L2209" i="8"/>
  <c r="L2208" i="8"/>
  <c r="L2207" i="8"/>
  <c r="L2206" i="8"/>
  <c r="L2205" i="8"/>
  <c r="L2204" i="8"/>
  <c r="L2203" i="8"/>
  <c r="L2202" i="8"/>
  <c r="L2201" i="8"/>
  <c r="L2200" i="8"/>
  <c r="L2199" i="8"/>
  <c r="L2198" i="8"/>
  <c r="L2197" i="8"/>
  <c r="L2196" i="8"/>
  <c r="L2195" i="8"/>
  <c r="L2194" i="8"/>
  <c r="L2193" i="8"/>
  <c r="L2192" i="8"/>
  <c r="L2191" i="8"/>
  <c r="L2190" i="8"/>
  <c r="L2189" i="8"/>
  <c r="L2188" i="8"/>
  <c r="L2187" i="8"/>
  <c r="L2186" i="8"/>
  <c r="L2185" i="8"/>
  <c r="L2184" i="8"/>
  <c r="L2183" i="8"/>
  <c r="L2182" i="8"/>
  <c r="L2181" i="8"/>
  <c r="L2180" i="8"/>
  <c r="L2179" i="8"/>
  <c r="L2178" i="8"/>
  <c r="L2177" i="8"/>
  <c r="L2176" i="8"/>
  <c r="L2175" i="8"/>
  <c r="L2174" i="8"/>
  <c r="L2173" i="8"/>
  <c r="L2172" i="8"/>
  <c r="L2171" i="8"/>
  <c r="L2170" i="8"/>
  <c r="L2169" i="8"/>
  <c r="L2168" i="8"/>
  <c r="L2167" i="8"/>
  <c r="L2166" i="8"/>
  <c r="L2165" i="8"/>
  <c r="L2164" i="8"/>
  <c r="L2163" i="8"/>
  <c r="L2162" i="8"/>
  <c r="L2161" i="8"/>
  <c r="L2160" i="8"/>
  <c r="L2159" i="8"/>
  <c r="L2158" i="8"/>
  <c r="L2157" i="8"/>
  <c r="L2156" i="8"/>
  <c r="L2155" i="8"/>
  <c r="L2154" i="8"/>
  <c r="L2153" i="8"/>
  <c r="L2152" i="8"/>
  <c r="L2151" i="8"/>
  <c r="L2150" i="8"/>
  <c r="L2149" i="8"/>
  <c r="L2148" i="8"/>
  <c r="L2147" i="8"/>
  <c r="L2146" i="8"/>
  <c r="L2145" i="8"/>
  <c r="L2144" i="8"/>
  <c r="L2143" i="8"/>
  <c r="L2142" i="8"/>
  <c r="L2141" i="8"/>
  <c r="L2140" i="8"/>
  <c r="L2139" i="8"/>
  <c r="L2138" i="8"/>
  <c r="L2137" i="8"/>
  <c r="L2136" i="8"/>
  <c r="L2135" i="8"/>
  <c r="L2134" i="8"/>
  <c r="L2133" i="8"/>
  <c r="L2132" i="8"/>
  <c r="L2131" i="8"/>
  <c r="L2130" i="8"/>
  <c r="L2129" i="8"/>
  <c r="L2128" i="8"/>
  <c r="L2127" i="8"/>
  <c r="L2126" i="8"/>
  <c r="L2125" i="8"/>
  <c r="L2124" i="8"/>
  <c r="L2123" i="8"/>
  <c r="L2122" i="8"/>
  <c r="L2121" i="8"/>
  <c r="L2120" i="8"/>
  <c r="L2119" i="8"/>
  <c r="L2118" i="8"/>
  <c r="L2117" i="8"/>
  <c r="L2116" i="8"/>
  <c r="L2115" i="8"/>
  <c r="L2114" i="8"/>
  <c r="L2113" i="8"/>
  <c r="L2112" i="8"/>
  <c r="L2111" i="8"/>
  <c r="L2110" i="8"/>
  <c r="L2109" i="8"/>
  <c r="L2108" i="8"/>
  <c r="L2107" i="8"/>
  <c r="L2106" i="8"/>
  <c r="L2105" i="8"/>
  <c r="L2104" i="8"/>
  <c r="L2103" i="8"/>
  <c r="L2102" i="8"/>
  <c r="L2101" i="8"/>
  <c r="L2100" i="8"/>
  <c r="L2099" i="8"/>
  <c r="L2098" i="8"/>
  <c r="L2097" i="8"/>
  <c r="L2096" i="8"/>
  <c r="L2095" i="8"/>
  <c r="L2094" i="8"/>
  <c r="L2093" i="8"/>
  <c r="L2092" i="8"/>
  <c r="L2091" i="8"/>
  <c r="L2090" i="8"/>
  <c r="L2089" i="8"/>
  <c r="L2088" i="8"/>
  <c r="L2087" i="8"/>
  <c r="L2086" i="8"/>
  <c r="L2085" i="8"/>
  <c r="L2084" i="8"/>
  <c r="L2083" i="8"/>
  <c r="L2082" i="8"/>
  <c r="L2081" i="8"/>
  <c r="L2080" i="8"/>
  <c r="L2079" i="8"/>
  <c r="L2078" i="8"/>
  <c r="L2077" i="8"/>
  <c r="L2076" i="8"/>
  <c r="L2075" i="8"/>
  <c r="L2074" i="8"/>
  <c r="L2073" i="8"/>
  <c r="L2072" i="8"/>
  <c r="L2071" i="8"/>
  <c r="L2070" i="8"/>
  <c r="L2069" i="8"/>
  <c r="L2068" i="8"/>
  <c r="L2067" i="8"/>
  <c r="L2066" i="8"/>
  <c r="L2065" i="8"/>
  <c r="L2064" i="8"/>
  <c r="L2063" i="8"/>
  <c r="L2062" i="8"/>
  <c r="L2061" i="8"/>
  <c r="L2060" i="8"/>
  <c r="L2059" i="8"/>
  <c r="L2058" i="8"/>
  <c r="L2057" i="8"/>
  <c r="L2056" i="8"/>
  <c r="L2055" i="8"/>
  <c r="L2054" i="8"/>
  <c r="L2053" i="8"/>
  <c r="L2052" i="8"/>
  <c r="L2051" i="8"/>
  <c r="L2050" i="8"/>
  <c r="L2049" i="8"/>
  <c r="L2048" i="8"/>
  <c r="L2047" i="8"/>
  <c r="L2046" i="8"/>
  <c r="L2045" i="8"/>
  <c r="L2044" i="8"/>
  <c r="L2043" i="8"/>
  <c r="L2042" i="8"/>
  <c r="L2041" i="8"/>
  <c r="L2040" i="8"/>
  <c r="L2039" i="8"/>
  <c r="L2038" i="8"/>
  <c r="L2037" i="8"/>
  <c r="L2036" i="8"/>
  <c r="L2035" i="8"/>
  <c r="L2034" i="8"/>
  <c r="L2033" i="8"/>
  <c r="L2032" i="8"/>
  <c r="L2031" i="8"/>
  <c r="L2030" i="8"/>
  <c r="L2029" i="8"/>
  <c r="L2028" i="8"/>
  <c r="L2027" i="8"/>
  <c r="L2026" i="8"/>
  <c r="L2025" i="8"/>
  <c r="L2024" i="8"/>
  <c r="L2023" i="8"/>
  <c r="L2022" i="8"/>
  <c r="L2021" i="8"/>
  <c r="L2020" i="8"/>
  <c r="L2019" i="8"/>
  <c r="L2018" i="8"/>
  <c r="L2017" i="8"/>
  <c r="L2016" i="8"/>
  <c r="L2015" i="8"/>
  <c r="L2014" i="8"/>
  <c r="L2013" i="8"/>
  <c r="L2012" i="8"/>
  <c r="L2011" i="8"/>
  <c r="L2010" i="8"/>
  <c r="L2009" i="8"/>
  <c r="L2008" i="8"/>
  <c r="L2007" i="8"/>
  <c r="L2006" i="8"/>
  <c r="L2005" i="8"/>
  <c r="L2004" i="8"/>
  <c r="L2003" i="8"/>
  <c r="L2002" i="8"/>
  <c r="L2001" i="8"/>
  <c r="L2000" i="8"/>
  <c r="L1999" i="8"/>
  <c r="L1998" i="8"/>
  <c r="L1997" i="8"/>
  <c r="L1996" i="8"/>
  <c r="L1995" i="8"/>
  <c r="L1994" i="8"/>
  <c r="L1993" i="8"/>
  <c r="L1992" i="8"/>
  <c r="L1991" i="8"/>
  <c r="L1990" i="8"/>
  <c r="L1989" i="8"/>
  <c r="L1988" i="8"/>
  <c r="L1987" i="8"/>
  <c r="L1986" i="8"/>
  <c r="L1985" i="8"/>
  <c r="L1984" i="8"/>
  <c r="L1983" i="8"/>
  <c r="L1982" i="8"/>
  <c r="L1981" i="8"/>
  <c r="L1980" i="8"/>
  <c r="L1979" i="8"/>
  <c r="L1978" i="8"/>
  <c r="L1977" i="8"/>
  <c r="L1976" i="8"/>
  <c r="L1975" i="8"/>
  <c r="L1974" i="8"/>
  <c r="L1973" i="8"/>
  <c r="L1972" i="8"/>
  <c r="L1971" i="8"/>
  <c r="L1970" i="8"/>
  <c r="L1969" i="8"/>
  <c r="L1968" i="8"/>
  <c r="L1967" i="8"/>
  <c r="L1966" i="8"/>
  <c r="L1965" i="8"/>
  <c r="L1964" i="8"/>
  <c r="L1963" i="8"/>
  <c r="L1962" i="8"/>
  <c r="L1961" i="8"/>
  <c r="L1960" i="8"/>
  <c r="L1959" i="8"/>
  <c r="L1958" i="8"/>
  <c r="L1957" i="8"/>
  <c r="L1956" i="8"/>
  <c r="L1955" i="8"/>
  <c r="L1954" i="8"/>
  <c r="L1953" i="8"/>
  <c r="L1952" i="8"/>
  <c r="L1951" i="8"/>
  <c r="L1950" i="8"/>
  <c r="L1949" i="8"/>
  <c r="L1948" i="8"/>
  <c r="L1947" i="8"/>
  <c r="L1946" i="8"/>
  <c r="L1945" i="8"/>
  <c r="L1944" i="8"/>
  <c r="L1943" i="8"/>
  <c r="L1942" i="8"/>
  <c r="L1941" i="8"/>
  <c r="L1940" i="8"/>
  <c r="L1939" i="8"/>
  <c r="L1938" i="8"/>
  <c r="L1937" i="8"/>
  <c r="L1936" i="8"/>
  <c r="L1935" i="8"/>
  <c r="L1934" i="8"/>
  <c r="L1933" i="8"/>
  <c r="L1932" i="8"/>
  <c r="L1931" i="8"/>
  <c r="L1930" i="8"/>
  <c r="L1929" i="8"/>
  <c r="L1928" i="8"/>
  <c r="L1927" i="8"/>
  <c r="L1926" i="8"/>
  <c r="L1925" i="8"/>
  <c r="L1924" i="8"/>
  <c r="L1923" i="8"/>
  <c r="L1922" i="8"/>
  <c r="L1921" i="8"/>
  <c r="L1920" i="8"/>
  <c r="L1919" i="8"/>
  <c r="L1918" i="8"/>
  <c r="L1917" i="8"/>
  <c r="L1916" i="8"/>
  <c r="L1915" i="8"/>
  <c r="L1914" i="8"/>
  <c r="L1913" i="8"/>
  <c r="L1912" i="8"/>
  <c r="L1911" i="8"/>
  <c r="L1910" i="8"/>
  <c r="L1909" i="8"/>
  <c r="L1908" i="8"/>
  <c r="L1907" i="8"/>
  <c r="L1906" i="8"/>
  <c r="L1905" i="8"/>
  <c r="L1904" i="8"/>
  <c r="L1903" i="8"/>
  <c r="L1902" i="8"/>
  <c r="L1901" i="8"/>
  <c r="L1900" i="8"/>
  <c r="L1899" i="8"/>
  <c r="L1898" i="8"/>
  <c r="L1897" i="8"/>
  <c r="L1896" i="8"/>
  <c r="L1895" i="8"/>
  <c r="L1894" i="8"/>
  <c r="L1893" i="8"/>
  <c r="L1892" i="8"/>
  <c r="L1891" i="8"/>
  <c r="L1890" i="8"/>
  <c r="L1889" i="8"/>
  <c r="L1888" i="8"/>
  <c r="L1887" i="8"/>
  <c r="L1886" i="8"/>
  <c r="L1885" i="8"/>
  <c r="L1884" i="8"/>
  <c r="L1883" i="8"/>
  <c r="L1882" i="8"/>
  <c r="L1881" i="8"/>
  <c r="L1880" i="8"/>
  <c r="L1879" i="8"/>
  <c r="L1878" i="8"/>
  <c r="L1877" i="8"/>
  <c r="L1876" i="8"/>
  <c r="L1875" i="8"/>
  <c r="L1874" i="8"/>
  <c r="L1873" i="8"/>
  <c r="L1872" i="8"/>
  <c r="L1871" i="8"/>
  <c r="L1870" i="8"/>
  <c r="L1869" i="8"/>
  <c r="L1868" i="8"/>
  <c r="L1867" i="8"/>
  <c r="L1866" i="8"/>
  <c r="L1865" i="8"/>
  <c r="L1864" i="8"/>
  <c r="L1863" i="8"/>
  <c r="L1862" i="8"/>
  <c r="L1861" i="8"/>
  <c r="L1860" i="8"/>
  <c r="L1859" i="8"/>
  <c r="L1858" i="8"/>
  <c r="L1857" i="8"/>
  <c r="L1856" i="8"/>
  <c r="L1855" i="8"/>
  <c r="L1854" i="8"/>
  <c r="L1853" i="8"/>
  <c r="L1852" i="8"/>
  <c r="L1851" i="8"/>
  <c r="L1850" i="8"/>
  <c r="L1849" i="8"/>
  <c r="L1848" i="8"/>
  <c r="L1847" i="8"/>
  <c r="L1846" i="8"/>
  <c r="L1845" i="8"/>
  <c r="L1844" i="8"/>
  <c r="L1843" i="8"/>
  <c r="L1842" i="8"/>
  <c r="L1841" i="8"/>
  <c r="L1840" i="8"/>
  <c r="L1839" i="8"/>
  <c r="L1838" i="8"/>
  <c r="L1837" i="8"/>
  <c r="L1836" i="8"/>
  <c r="L1835" i="8"/>
  <c r="L1834" i="8"/>
  <c r="L1833" i="8"/>
  <c r="L1832" i="8"/>
  <c r="L1831" i="8"/>
  <c r="L1830" i="8"/>
  <c r="L1829" i="8"/>
  <c r="L1828" i="8"/>
  <c r="L1827" i="8"/>
  <c r="L1826" i="8"/>
  <c r="L1825" i="8"/>
  <c r="L1824" i="8"/>
  <c r="L1823" i="8"/>
  <c r="L1822" i="8"/>
  <c r="L1821" i="8"/>
  <c r="L1820" i="8"/>
  <c r="L1819" i="8"/>
  <c r="L1818" i="8"/>
  <c r="L1817" i="8"/>
  <c r="L1816" i="8"/>
  <c r="L1815" i="8"/>
  <c r="L1814" i="8"/>
  <c r="L1813" i="8"/>
  <c r="L1812" i="8"/>
  <c r="L1811" i="8"/>
  <c r="L1810" i="8"/>
  <c r="L1809" i="8"/>
  <c r="L1808" i="8"/>
  <c r="L1807" i="8"/>
  <c r="L1806" i="8"/>
  <c r="L1805" i="8"/>
  <c r="L1804" i="8"/>
  <c r="L1803" i="8"/>
  <c r="L1802" i="8"/>
  <c r="L1801" i="8"/>
  <c r="L1800" i="8"/>
  <c r="L1799" i="8"/>
  <c r="L1798" i="8"/>
  <c r="L1797" i="8"/>
  <c r="L1796" i="8"/>
  <c r="L1795" i="8"/>
  <c r="L1794" i="8"/>
  <c r="L1793" i="8"/>
  <c r="L1792" i="8"/>
  <c r="L1791" i="8"/>
  <c r="L1790" i="8"/>
  <c r="L1789" i="8"/>
  <c r="L1788" i="8"/>
  <c r="L1787" i="8"/>
  <c r="L1786" i="8"/>
  <c r="L1785" i="8"/>
  <c r="L1784" i="8"/>
  <c r="L1783" i="8"/>
  <c r="L1782" i="8"/>
  <c r="L1781" i="8"/>
  <c r="L1780" i="8"/>
  <c r="L1779" i="8"/>
  <c r="L1778" i="8"/>
  <c r="L1777" i="8"/>
  <c r="L1776" i="8"/>
  <c r="L1775" i="8"/>
  <c r="L1774" i="8"/>
  <c r="L1773" i="8"/>
  <c r="L1772" i="8"/>
  <c r="L1771" i="8"/>
  <c r="L1770" i="8"/>
  <c r="L1769" i="8"/>
  <c r="L1768" i="8"/>
  <c r="L1767" i="8"/>
  <c r="L1766" i="8"/>
  <c r="L1765" i="8"/>
  <c r="L1764" i="8"/>
  <c r="L1763" i="8"/>
  <c r="L1762" i="8"/>
  <c r="L1761" i="8"/>
  <c r="L1760" i="8"/>
  <c r="L1759" i="8"/>
  <c r="L1758" i="8"/>
  <c r="L1757" i="8"/>
  <c r="L1756" i="8"/>
  <c r="L1755" i="8"/>
  <c r="L1754" i="8"/>
  <c r="L1753" i="8"/>
  <c r="L1752" i="8"/>
  <c r="L1751" i="8"/>
  <c r="L1750" i="8"/>
  <c r="L1749" i="8"/>
  <c r="L1748" i="8"/>
  <c r="L1747" i="8"/>
  <c r="L1746" i="8"/>
  <c r="L1745" i="8"/>
  <c r="L1744" i="8"/>
  <c r="L1743" i="8"/>
  <c r="L1742" i="8"/>
  <c r="L1741" i="8"/>
  <c r="L1740" i="8"/>
  <c r="L1739" i="8"/>
  <c r="L1738" i="8"/>
  <c r="L1737" i="8"/>
  <c r="L1736" i="8"/>
  <c r="L1735" i="8"/>
  <c r="L1734" i="8"/>
  <c r="L1733" i="8"/>
  <c r="L1732" i="8"/>
  <c r="L1731" i="8"/>
  <c r="L1730" i="8"/>
  <c r="L1729" i="8"/>
  <c r="L1728" i="8"/>
  <c r="L1727" i="8"/>
  <c r="L1726" i="8"/>
  <c r="L1725" i="8"/>
  <c r="L1724" i="8"/>
  <c r="L1723" i="8"/>
  <c r="L1722" i="8"/>
  <c r="L1721" i="8"/>
  <c r="L1720" i="8"/>
  <c r="L1719" i="8"/>
  <c r="L1718" i="8"/>
  <c r="L1717" i="8"/>
  <c r="L1716" i="8"/>
  <c r="L1715" i="8"/>
  <c r="L1714" i="8"/>
  <c r="L1713" i="8"/>
  <c r="L1712" i="8"/>
  <c r="L1711" i="8"/>
  <c r="L1710" i="8"/>
  <c r="L1709" i="8"/>
  <c r="L1708" i="8"/>
  <c r="L1707" i="8"/>
  <c r="L1706" i="8"/>
  <c r="L1705" i="8"/>
  <c r="L1704" i="8"/>
  <c r="L1703" i="8"/>
  <c r="L1702" i="8"/>
  <c r="L1701" i="8"/>
  <c r="L1700" i="8"/>
  <c r="L1699" i="8"/>
  <c r="L1698" i="8"/>
  <c r="L1697" i="8"/>
  <c r="L1696" i="8"/>
  <c r="L1695" i="8"/>
  <c r="L1694" i="8"/>
  <c r="L1693" i="8"/>
  <c r="L1692" i="8"/>
  <c r="L1691" i="8"/>
  <c r="L1690" i="8"/>
  <c r="L1689" i="8"/>
  <c r="L1688" i="8"/>
  <c r="L1687" i="8"/>
  <c r="L1686" i="8"/>
  <c r="L1685" i="8"/>
  <c r="L1684" i="8"/>
  <c r="L1683" i="8"/>
  <c r="L1682" i="8"/>
  <c r="L1681" i="8"/>
  <c r="L1680" i="8"/>
  <c r="L1679" i="8"/>
  <c r="L1678" i="8"/>
  <c r="L1677" i="8"/>
  <c r="L1676" i="8"/>
  <c r="L1675" i="8"/>
  <c r="L1674" i="8"/>
  <c r="L1673" i="8"/>
  <c r="L1672" i="8"/>
  <c r="L1671" i="8"/>
  <c r="L1670" i="8"/>
  <c r="L1669" i="8"/>
  <c r="L1668" i="8"/>
  <c r="L1667" i="8"/>
  <c r="L1666" i="8"/>
  <c r="L1665" i="8"/>
  <c r="L1664" i="8"/>
  <c r="L1663" i="8"/>
  <c r="L1662" i="8"/>
  <c r="L1661" i="8"/>
  <c r="L1660" i="8"/>
  <c r="L1659" i="8"/>
  <c r="L1658" i="8"/>
  <c r="L1657" i="8"/>
  <c r="L1656" i="8"/>
  <c r="L1655" i="8"/>
  <c r="L1654" i="8"/>
  <c r="L1653" i="8"/>
  <c r="L1652" i="8"/>
  <c r="L1651" i="8"/>
  <c r="L1650" i="8"/>
  <c r="L1649" i="8"/>
  <c r="L1648" i="8"/>
  <c r="L1647" i="8"/>
  <c r="L1646" i="8"/>
  <c r="L1645" i="8"/>
  <c r="L1644" i="8"/>
  <c r="L1643" i="8"/>
  <c r="L1642" i="8"/>
  <c r="L1641" i="8"/>
  <c r="L1640" i="8"/>
  <c r="L1639" i="8"/>
  <c r="L1638" i="8"/>
  <c r="L1637" i="8"/>
  <c r="L1636" i="8"/>
  <c r="L1635" i="8"/>
  <c r="L1634" i="8"/>
  <c r="L1633" i="8"/>
  <c r="L1632" i="8"/>
  <c r="L1631" i="8"/>
  <c r="L1630" i="8"/>
  <c r="L1629" i="8"/>
  <c r="L1628" i="8"/>
  <c r="L1627" i="8"/>
  <c r="L1626" i="8"/>
  <c r="L1625" i="8"/>
  <c r="L1624" i="8"/>
  <c r="L1623" i="8"/>
  <c r="L1622" i="8"/>
  <c r="L1621" i="8"/>
  <c r="L1620" i="8"/>
  <c r="L1619" i="8"/>
  <c r="L1618" i="8"/>
  <c r="L1617" i="8"/>
  <c r="L1616" i="8"/>
  <c r="L1615" i="8"/>
  <c r="L1614" i="8"/>
  <c r="L1613" i="8"/>
  <c r="L1612" i="8"/>
  <c r="L1611" i="8"/>
  <c r="L1610" i="8"/>
  <c r="L1609" i="8"/>
  <c r="L1608" i="8"/>
  <c r="L1607" i="8"/>
  <c r="L1606" i="8"/>
  <c r="L1605" i="8"/>
  <c r="L1604" i="8"/>
  <c r="L1603" i="8"/>
  <c r="L1602" i="8"/>
  <c r="L1601" i="8"/>
  <c r="L1600" i="8"/>
  <c r="L1599" i="8"/>
  <c r="L1598" i="8"/>
  <c r="L1597" i="8"/>
  <c r="L1596" i="8"/>
  <c r="L1595" i="8"/>
  <c r="L1594" i="8"/>
  <c r="L1593" i="8"/>
  <c r="L1592" i="8"/>
  <c r="L1591" i="8"/>
  <c r="L1590" i="8"/>
  <c r="L1589" i="8"/>
  <c r="L1588" i="8"/>
  <c r="L1587" i="8"/>
  <c r="L1586" i="8"/>
  <c r="L1585" i="8"/>
  <c r="L1584" i="8"/>
  <c r="L1583" i="8"/>
  <c r="L1582" i="8"/>
  <c r="L1581" i="8"/>
  <c r="L1580" i="8"/>
  <c r="L1579" i="8"/>
  <c r="L1578" i="8"/>
  <c r="L1577" i="8"/>
  <c r="L1576" i="8"/>
  <c r="L1575" i="8"/>
  <c r="L1574" i="8"/>
  <c r="L1573" i="8"/>
  <c r="L1572" i="8"/>
  <c r="L1571" i="8"/>
  <c r="L1570" i="8"/>
  <c r="L1569" i="8"/>
  <c r="L1568" i="8"/>
  <c r="L1567" i="8"/>
  <c r="L1566" i="8"/>
  <c r="L1565" i="8"/>
  <c r="L1564" i="8"/>
  <c r="L1563" i="8"/>
  <c r="L1562" i="8"/>
  <c r="L1561" i="8"/>
  <c r="L1560" i="8"/>
  <c r="L1559" i="8"/>
  <c r="L1558" i="8"/>
  <c r="L1557" i="8"/>
  <c r="L1556" i="8"/>
  <c r="L1555" i="8"/>
  <c r="L1554" i="8"/>
  <c r="L1553" i="8"/>
  <c r="L1552" i="8"/>
  <c r="L1551" i="8"/>
  <c r="L1550" i="8"/>
  <c r="L1549" i="8"/>
  <c r="L1548" i="8"/>
  <c r="L1547" i="8"/>
  <c r="L1546" i="8"/>
  <c r="L1545" i="8"/>
  <c r="L1544" i="8"/>
  <c r="L1543" i="8"/>
  <c r="L1542" i="8"/>
  <c r="L1541" i="8"/>
  <c r="L1540" i="8"/>
  <c r="L1539" i="8"/>
  <c r="L1538" i="8"/>
  <c r="L1537" i="8"/>
  <c r="L1536" i="8"/>
  <c r="L1535" i="8"/>
  <c r="L1534" i="8"/>
  <c r="L1533" i="8"/>
  <c r="L1532" i="8"/>
  <c r="L1531" i="8"/>
  <c r="L1530" i="8"/>
  <c r="L1529" i="8"/>
  <c r="L1528" i="8"/>
  <c r="L1527" i="8"/>
  <c r="L1526" i="8"/>
  <c r="L1525" i="8"/>
  <c r="L1524" i="8"/>
  <c r="L1523" i="8"/>
  <c r="L1522" i="8"/>
  <c r="L1521" i="8"/>
  <c r="L1520" i="8"/>
  <c r="L1519" i="8"/>
  <c r="L1518" i="8"/>
  <c r="L1517" i="8"/>
  <c r="L1516" i="8"/>
  <c r="L1515" i="8"/>
  <c r="L1514" i="8"/>
  <c r="L1513" i="8"/>
  <c r="L1512" i="8"/>
  <c r="L1511" i="8"/>
  <c r="L1510" i="8"/>
  <c r="L1509" i="8"/>
  <c r="L1508" i="8"/>
  <c r="L1507" i="8"/>
  <c r="L1506" i="8"/>
  <c r="L1505" i="8"/>
  <c r="L1504" i="8"/>
  <c r="L1503" i="8"/>
  <c r="L1502" i="8"/>
  <c r="L1501" i="8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D11" i="5"/>
  <c r="D12" i="5"/>
  <c r="D10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" i="1"/>
  <c r="P4" i="11"/>
  <c r="C10" i="3"/>
  <c r="P3" i="11"/>
  <c r="U21" i="10"/>
  <c r="P11" i="8"/>
  <c r="W23" i="1"/>
  <c r="W10" i="1"/>
  <c r="P33" i="10"/>
  <c r="P19" i="10"/>
  <c r="C9" i="3"/>
  <c r="N13" i="11"/>
  <c r="W22" i="1"/>
  <c r="W9" i="1"/>
  <c r="P32" i="10"/>
  <c r="P18" i="10"/>
  <c r="R2" i="8"/>
  <c r="W24" i="1"/>
  <c r="W11" i="1"/>
  <c r="U20" i="10"/>
  <c r="U19" i="10"/>
  <c r="N12" i="11"/>
  <c r="W21" i="1"/>
  <c r="W8" i="1"/>
  <c r="P31" i="10"/>
  <c r="P17" i="10"/>
  <c r="P14" i="8"/>
  <c r="U18" i="10"/>
  <c r="N11" i="11"/>
  <c r="W20" i="1"/>
  <c r="W7" i="1"/>
  <c r="P30" i="10"/>
  <c r="P16" i="10"/>
  <c r="W19" i="1"/>
  <c r="P29" i="10"/>
  <c r="R5" i="8"/>
  <c r="P23" i="10"/>
  <c r="U27" i="10"/>
  <c r="P13" i="8"/>
  <c r="P20" i="10"/>
  <c r="U32" i="10"/>
  <c r="U17" i="10"/>
  <c r="N10" i="11"/>
  <c r="W6" i="1"/>
  <c r="P15" i="10"/>
  <c r="P24" i="10"/>
  <c r="W14" i="1"/>
  <c r="P22" i="10"/>
  <c r="W12" i="1"/>
  <c r="U31" i="10"/>
  <c r="U16" i="10"/>
  <c r="N14" i="11"/>
  <c r="W18" i="1"/>
  <c r="W5" i="1"/>
  <c r="P28" i="10"/>
  <c r="R7" i="8"/>
  <c r="P15" i="8"/>
  <c r="P5" i="11"/>
  <c r="R4" i="8"/>
  <c r="R3" i="8"/>
  <c r="U23" i="10"/>
  <c r="U30" i="10"/>
  <c r="U15" i="10"/>
  <c r="W29" i="1"/>
  <c r="W16" i="1"/>
  <c r="P7" i="11"/>
  <c r="P27" i="10"/>
  <c r="R6" i="8"/>
  <c r="P16" i="8"/>
  <c r="W28" i="1"/>
  <c r="W15" i="1"/>
  <c r="P6" i="11"/>
  <c r="W27" i="1"/>
  <c r="W26" i="1"/>
  <c r="W25" i="1"/>
  <c r="U22" i="10"/>
  <c r="U29" i="10"/>
  <c r="W13" i="1"/>
  <c r="P21" i="10"/>
  <c r="P12" i="8"/>
  <c r="P2" i="11"/>
  <c r="U2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2D2CF-C46E-4B41-8CED-3DA3A7A969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998E013-3510-4D74-87C9-41DF0EA8C5AA}" name="WorksheetConnection_customer_subscription_churn_usa!$A$1:$K$280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ustomer_subscription_churn_usaA1K28011"/>
        </x15:connection>
      </ext>
    </extLst>
  </connection>
  <connection id="3" xr16:uid="{427EE659-9F7E-42FF-A2A0-54A199C23642}" name="WorksheetConnection_yes and no!$A$1:$K$160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yesandnoA1K16061"/>
        </x15:connection>
      </ext>
    </extLst>
  </connection>
  <connection id="4" xr16:uid="{384C4756-C3F2-40E9-8304-240050CE0C2E}" name="WorksheetConnection_yes and no!$M$1:$W$1196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yesandnoM1W11961"/>
        </x15:connection>
      </ext>
    </extLst>
  </connection>
</connections>
</file>

<file path=xl/sharedStrings.xml><?xml version="1.0" encoding="utf-8"?>
<sst xmlns="http://schemas.openxmlformats.org/spreadsheetml/2006/main" count="28238" uniqueCount="81">
  <si>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</si>
  <si>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</si>
  <si>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</si>
  <si>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</si>
  <si>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</si>
  <si>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</si>
  <si>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</si>
  <si>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</si>
  <si>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</si>
  <si>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</si>
  <si>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</si>
  <si>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</si>
  <si>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</si>
  <si>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</si>
  <si>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</si>
  <si>
    <t>Column</t>
  </si>
  <si>
    <t>Description</t>
  </si>
  <si>
    <t>unique customer id</t>
  </si>
  <si>
    <t>registration date</t>
  </si>
  <si>
    <t>subscription plan</t>
  </si>
  <si>
    <t>monthly subscription fee</t>
  </si>
  <si>
    <t>average weekly usage</t>
  </si>
  <si>
    <t>support requests</t>
  </si>
  <si>
    <t>failed payments</t>
  </si>
  <si>
    <t>customer lifetime</t>
  </si>
  <si>
    <t>days since last login</t>
  </si>
  <si>
    <t>customer churn status</t>
  </si>
  <si>
    <t>Row Labels</t>
  </si>
  <si>
    <t>Grand Total</t>
  </si>
  <si>
    <t>Sum of user_id</t>
  </si>
  <si>
    <t>churn rate</t>
  </si>
  <si>
    <t>Count of user_id</t>
  </si>
  <si>
    <t>Sum of churn2</t>
  </si>
  <si>
    <t>churned</t>
  </si>
  <si>
    <t>Average of avg_weekly_usage_hours</t>
  </si>
  <si>
    <t>Average of support_tickets</t>
  </si>
  <si>
    <t>Values</t>
  </si>
  <si>
    <t>Average of payment_failures</t>
  </si>
  <si>
    <t>Average of tenure_months</t>
  </si>
  <si>
    <t>Average of last_login_days_ago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</si>
  <si>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</si>
  <si>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</si>
  <si>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</si>
  <si>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</si>
  <si>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</si>
  <si>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</si>
  <si>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</si>
  <si>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</si>
  <si>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</si>
  <si>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</si>
  <si>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</si>
  <si>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</si>
  <si>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</si>
  <si>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</si>
  <si>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Sum of churn 2</t>
  </si>
  <si>
    <t>last log int</t>
  </si>
  <si>
    <t>0-9</t>
  </si>
  <si>
    <t>10-19</t>
  </si>
  <si>
    <t>20-29</t>
  </si>
  <si>
    <t>30-39</t>
  </si>
  <si>
    <t>40-49</t>
  </si>
  <si>
    <t>50-60</t>
  </si>
  <si>
    <t>churn rate %</t>
  </si>
  <si>
    <t>Column Labels</t>
  </si>
  <si>
    <t>Support tickets</t>
  </si>
  <si>
    <t>payment failures</t>
  </si>
  <si>
    <t>0.5-5.5</t>
  </si>
  <si>
    <t>5.5-10.5</t>
  </si>
  <si>
    <t>10.5-15.5</t>
  </si>
  <si>
    <t>15.5-20.5</t>
  </si>
  <si>
    <t>20.5-25.5</t>
  </si>
  <si>
    <t>avg hr usage</t>
  </si>
  <si>
    <t>support tickets</t>
  </si>
  <si>
    <t>Total Sum of churn 2</t>
  </si>
  <si>
    <t>Total Count of user_id</t>
  </si>
  <si>
    <t>Customers with less than 5 hours of weekly usage have a churn rate of 73.5%, significantly higher than all other usage groups (51–54%). This suggests that low product engagement is strongly associated with customer churn.</t>
  </si>
  <si>
    <t>last login days</t>
  </si>
  <si>
    <t>Customers inactive for more than 20 days show significantly higher churn rates compared to recently active users. This suggests that inactivity is one of the strongest indicators of churn.</t>
  </si>
  <si>
    <t>Customers with two or more failed payments are significantly more likely to churn. Churn increases from about 40% to more than 64% after the second payment failure.</t>
  </si>
  <si>
    <t>Customers with five or more support tickets show noticeably higher churn rates, suggesting that unresolved issues or dissatisfaction may contribute to customer attrition.</t>
  </si>
  <si>
    <t>Churn rates are similar across all subscription plans (56–58%). No meaningful relationship between plan type and churn was observed.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</si>
</sst>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1" applyNumberFormat="1" applyFont="1"/>
    <xf numFmtId="0" fontId="16" fillId="33" borderId="0" xfId="0" applyFont="1" applyFill="1"/>
    <xf numFmtId="0" fontId="0" fillId="0" borderId="11" xfId="0" applyBorder="1"/>
    <xf numFmtId="0" fontId="0" fillId="0" borderId="11" xfId="0" applyBorder="1" applyAlignment="1">
      <alignment horizontal="left"/>
    </xf>
    <xf numFmtId="2" fontId="0" fillId="0" borderId="11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[customer_subscription_churn_usage_patterns_ first  analys.xlsx]customer_subscription_churn_usa!PivotTable6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customer_subscription_churn_usa!$O$1:$O$3</c:f>
              <c:strCache>
                <c:ptCount val="1"/>
                <c:pt idx="0">
                  <c:v>Basic - Sum of churn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customer_subscription_churn_usa!$O$4:$O$30</c:f>
              <c:numCache>
                <c:formatCode>General</c:formatCode>
                <c:ptCount val="24"/>
                <c:pt idx="0">
                  <c:v>17</c:v>
                </c:pt>
                <c:pt idx="1">
                  <c:v>23</c:v>
                </c:pt>
                <c:pt idx="2">
                  <c:v>12</c:v>
                </c:pt>
                <c:pt idx="3">
                  <c:v>30</c:v>
                </c:pt>
                <c:pt idx="4">
                  <c:v>13</c:v>
                </c:pt>
                <c:pt idx="5">
                  <c:v>19</c:v>
                </c:pt>
                <c:pt idx="6">
                  <c:v>21</c:v>
                </c:pt>
                <c:pt idx="7">
                  <c:v>24</c:v>
                </c:pt>
                <c:pt idx="8">
                  <c:v>21</c:v>
                </c:pt>
                <c:pt idx="9">
                  <c:v>25</c:v>
                </c:pt>
                <c:pt idx="10">
                  <c:v>24</c:v>
                </c:pt>
                <c:pt idx="11">
                  <c:v>22</c:v>
                </c:pt>
                <c:pt idx="12">
                  <c:v>28</c:v>
                </c:pt>
                <c:pt idx="13">
                  <c:v>23</c:v>
                </c:pt>
                <c:pt idx="14">
                  <c:v>23</c:v>
                </c:pt>
                <c:pt idx="15">
                  <c:v>20</c:v>
                </c:pt>
                <c:pt idx="16">
                  <c:v>26</c:v>
                </c:pt>
                <c:pt idx="17">
                  <c:v>20</c:v>
                </c:pt>
                <c:pt idx="18">
                  <c:v>20</c:v>
                </c:pt>
                <c:pt idx="19">
                  <c:v>27</c:v>
                </c:pt>
                <c:pt idx="20">
                  <c:v>27</c:v>
                </c:pt>
                <c:pt idx="21">
                  <c:v>22</c:v>
                </c:pt>
                <c:pt idx="22">
                  <c:v>24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7-4CB7-8EFE-FB5219DAA146}"/>
            </c:ext>
          </c:extLst>
        </c:ser>
        <c:ser>
          <c:idx val="1"/>
          <c:order val="1"/>
          <c:tx>
            <c:strRef>
              <c:f>customer_subscription_churn_usa!$P$1:$P$3</c:f>
              <c:strCache>
                <c:ptCount val="1"/>
                <c:pt idx="0">
                  <c:v>Basic - Count of user_id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customer_subscription_churn_usa!$P$4:$P$30</c:f>
              <c:numCache>
                <c:formatCode>General</c:formatCode>
                <c:ptCount val="24"/>
                <c:pt idx="0">
                  <c:v>24</c:v>
                </c:pt>
                <c:pt idx="1">
                  <c:v>40</c:v>
                </c:pt>
                <c:pt idx="2">
                  <c:v>31</c:v>
                </c:pt>
                <c:pt idx="3">
                  <c:v>43</c:v>
                </c:pt>
                <c:pt idx="4">
                  <c:v>32</c:v>
                </c:pt>
                <c:pt idx="5">
                  <c:v>37</c:v>
                </c:pt>
                <c:pt idx="6">
                  <c:v>40</c:v>
                </c:pt>
                <c:pt idx="7">
                  <c:v>38</c:v>
                </c:pt>
                <c:pt idx="8">
                  <c:v>29</c:v>
                </c:pt>
                <c:pt idx="9">
                  <c:v>50</c:v>
                </c:pt>
                <c:pt idx="10">
                  <c:v>37</c:v>
                </c:pt>
                <c:pt idx="11">
                  <c:v>37</c:v>
                </c:pt>
                <c:pt idx="12">
                  <c:v>44</c:v>
                </c:pt>
                <c:pt idx="13">
                  <c:v>36</c:v>
                </c:pt>
                <c:pt idx="14">
                  <c:v>41</c:v>
                </c:pt>
                <c:pt idx="15">
                  <c:v>32</c:v>
                </c:pt>
                <c:pt idx="16">
                  <c:v>53</c:v>
                </c:pt>
                <c:pt idx="17">
                  <c:v>33</c:v>
                </c:pt>
                <c:pt idx="18">
                  <c:v>43</c:v>
                </c:pt>
                <c:pt idx="19">
                  <c:v>48</c:v>
                </c:pt>
                <c:pt idx="20">
                  <c:v>37</c:v>
                </c:pt>
                <c:pt idx="21">
                  <c:v>43</c:v>
                </c:pt>
                <c:pt idx="22">
                  <c:v>40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7-4CB7-8EFE-FB5219DAA146}"/>
            </c:ext>
          </c:extLst>
        </c:ser>
        <c:ser>
          <c:idx val="2"/>
          <c:order val="2"/>
          <c:tx>
            <c:strRef>
              <c:f>customer_subscription_churn_usa!$Q$1:$Q$3</c:f>
              <c:strCache>
                <c:ptCount val="1"/>
                <c:pt idx="0">
                  <c:v>Premium - Sum of churn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customer_subscription_churn_usa!$Q$4:$Q$30</c:f>
              <c:numCache>
                <c:formatCode>General</c:formatCode>
                <c:ptCount val="24"/>
                <c:pt idx="0">
                  <c:v>13</c:v>
                </c:pt>
                <c:pt idx="1">
                  <c:v>29</c:v>
                </c:pt>
                <c:pt idx="2">
                  <c:v>20</c:v>
                </c:pt>
                <c:pt idx="3">
                  <c:v>15</c:v>
                </c:pt>
                <c:pt idx="4">
                  <c:v>25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19</c:v>
                </c:pt>
                <c:pt idx="9">
                  <c:v>27</c:v>
                </c:pt>
                <c:pt idx="10">
                  <c:v>14</c:v>
                </c:pt>
                <c:pt idx="11">
                  <c:v>27</c:v>
                </c:pt>
                <c:pt idx="12">
                  <c:v>25</c:v>
                </c:pt>
                <c:pt idx="13">
                  <c:v>16</c:v>
                </c:pt>
                <c:pt idx="14">
                  <c:v>32</c:v>
                </c:pt>
                <c:pt idx="15">
                  <c:v>29</c:v>
                </c:pt>
                <c:pt idx="16">
                  <c:v>30</c:v>
                </c:pt>
                <c:pt idx="17">
                  <c:v>22</c:v>
                </c:pt>
                <c:pt idx="18">
                  <c:v>20</c:v>
                </c:pt>
                <c:pt idx="19">
                  <c:v>34</c:v>
                </c:pt>
                <c:pt idx="20">
                  <c:v>17</c:v>
                </c:pt>
                <c:pt idx="21">
                  <c:v>24</c:v>
                </c:pt>
                <c:pt idx="22">
                  <c:v>23</c:v>
                </c:pt>
                <c:pt idx="2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7-4CB7-8EFE-FB5219DAA146}"/>
            </c:ext>
          </c:extLst>
        </c:ser>
        <c:ser>
          <c:idx val="3"/>
          <c:order val="3"/>
          <c:tx>
            <c:strRef>
              <c:f>customer_subscription_churn_usa!$R$1:$R$3</c:f>
              <c:strCache>
                <c:ptCount val="1"/>
                <c:pt idx="0">
                  <c:v>Premium - Count of user_id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customer_subscription_churn_usa!$R$4:$R$30</c:f>
              <c:numCache>
                <c:formatCode>General</c:formatCode>
                <c:ptCount val="24"/>
                <c:pt idx="0">
                  <c:v>25</c:v>
                </c:pt>
                <c:pt idx="1">
                  <c:v>46</c:v>
                </c:pt>
                <c:pt idx="2">
                  <c:v>39</c:v>
                </c:pt>
                <c:pt idx="3">
                  <c:v>39</c:v>
                </c:pt>
                <c:pt idx="4">
                  <c:v>41</c:v>
                </c:pt>
                <c:pt idx="5">
                  <c:v>44</c:v>
                </c:pt>
                <c:pt idx="6">
                  <c:v>28</c:v>
                </c:pt>
                <c:pt idx="7">
                  <c:v>33</c:v>
                </c:pt>
                <c:pt idx="8">
                  <c:v>38</c:v>
                </c:pt>
                <c:pt idx="9">
                  <c:v>45</c:v>
                </c:pt>
                <c:pt idx="10">
                  <c:v>27</c:v>
                </c:pt>
                <c:pt idx="11">
                  <c:v>43</c:v>
                </c:pt>
                <c:pt idx="12">
                  <c:v>44</c:v>
                </c:pt>
                <c:pt idx="13">
                  <c:v>20</c:v>
                </c:pt>
                <c:pt idx="14">
                  <c:v>47</c:v>
                </c:pt>
                <c:pt idx="15">
                  <c:v>45</c:v>
                </c:pt>
                <c:pt idx="16">
                  <c:v>49</c:v>
                </c:pt>
                <c:pt idx="17">
                  <c:v>35</c:v>
                </c:pt>
                <c:pt idx="18">
                  <c:v>40</c:v>
                </c:pt>
                <c:pt idx="19">
                  <c:v>53</c:v>
                </c:pt>
                <c:pt idx="20">
                  <c:v>27</c:v>
                </c:pt>
                <c:pt idx="21">
                  <c:v>45</c:v>
                </c:pt>
                <c:pt idx="22">
                  <c:v>39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F7-4CB7-8EFE-FB5219DAA146}"/>
            </c:ext>
          </c:extLst>
        </c:ser>
        <c:ser>
          <c:idx val="4"/>
          <c:order val="4"/>
          <c:tx>
            <c:strRef>
              <c:f>customer_subscription_churn_usa!$S$1:$S$3</c:f>
              <c:strCache>
                <c:ptCount val="1"/>
                <c:pt idx="0">
                  <c:v>Standard - Sum of churn 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customer_subscription_churn_usa!$S$4:$S$30</c:f>
              <c:numCache>
                <c:formatCode>General</c:formatCode>
                <c:ptCount val="24"/>
                <c:pt idx="0">
                  <c:v>24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28</c:v>
                </c:pt>
                <c:pt idx="5">
                  <c:v>21</c:v>
                </c:pt>
                <c:pt idx="6">
                  <c:v>28</c:v>
                </c:pt>
                <c:pt idx="7">
                  <c:v>24</c:v>
                </c:pt>
                <c:pt idx="8">
                  <c:v>25</c:v>
                </c:pt>
                <c:pt idx="9">
                  <c:v>17</c:v>
                </c:pt>
                <c:pt idx="10">
                  <c:v>16</c:v>
                </c:pt>
                <c:pt idx="11">
                  <c:v>20</c:v>
                </c:pt>
                <c:pt idx="12">
                  <c:v>26</c:v>
                </c:pt>
                <c:pt idx="13">
                  <c:v>19</c:v>
                </c:pt>
                <c:pt idx="14">
                  <c:v>25</c:v>
                </c:pt>
                <c:pt idx="15">
                  <c:v>22</c:v>
                </c:pt>
                <c:pt idx="16">
                  <c:v>18</c:v>
                </c:pt>
                <c:pt idx="17">
                  <c:v>19</c:v>
                </c:pt>
                <c:pt idx="18">
                  <c:v>25</c:v>
                </c:pt>
                <c:pt idx="19">
                  <c:v>30</c:v>
                </c:pt>
                <c:pt idx="20">
                  <c:v>19</c:v>
                </c:pt>
                <c:pt idx="21">
                  <c:v>18</c:v>
                </c:pt>
                <c:pt idx="22">
                  <c:v>20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F7-4CB7-8EFE-FB5219DAA146}"/>
            </c:ext>
          </c:extLst>
        </c:ser>
        <c:ser>
          <c:idx val="5"/>
          <c:order val="5"/>
          <c:tx>
            <c:strRef>
              <c:f>customer_subscription_churn_usa!$T$1:$T$3</c:f>
              <c:strCache>
                <c:ptCount val="1"/>
                <c:pt idx="0">
                  <c:v>Standard - Count of user_id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customer_subscription_churn_usa!$N$4:$N$30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customer_subscription_churn_usa!$T$4:$T$30</c:f>
              <c:numCache>
                <c:formatCode>General</c:formatCode>
                <c:ptCount val="24"/>
                <c:pt idx="0">
                  <c:v>39</c:v>
                </c:pt>
                <c:pt idx="1">
                  <c:v>26</c:v>
                </c:pt>
                <c:pt idx="2">
                  <c:v>29</c:v>
                </c:pt>
                <c:pt idx="3">
                  <c:v>36</c:v>
                </c:pt>
                <c:pt idx="4">
                  <c:v>52</c:v>
                </c:pt>
                <c:pt idx="5">
                  <c:v>40</c:v>
                </c:pt>
                <c:pt idx="6">
                  <c:v>56</c:v>
                </c:pt>
                <c:pt idx="7">
                  <c:v>38</c:v>
                </c:pt>
                <c:pt idx="8">
                  <c:v>39</c:v>
                </c:pt>
                <c:pt idx="9">
                  <c:v>31</c:v>
                </c:pt>
                <c:pt idx="10">
                  <c:v>35</c:v>
                </c:pt>
                <c:pt idx="11">
                  <c:v>40</c:v>
                </c:pt>
                <c:pt idx="12">
                  <c:v>44</c:v>
                </c:pt>
                <c:pt idx="13">
                  <c:v>29</c:v>
                </c:pt>
                <c:pt idx="14">
                  <c:v>49</c:v>
                </c:pt>
                <c:pt idx="15">
                  <c:v>42</c:v>
                </c:pt>
                <c:pt idx="16">
                  <c:v>32</c:v>
                </c:pt>
                <c:pt idx="17">
                  <c:v>33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35</c:v>
                </c:pt>
                <c:pt idx="22">
                  <c:v>40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F7-4CB7-8EFE-FB5219DAA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713504"/>
        <c:axId val="221715424"/>
      </c:lineChart>
      <c:catAx>
        <c:axId val="2217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15424"/>
        <c:crosses val="autoZero"/>
        <c:auto val="1"/>
        <c:lblAlgn val="ctr"/>
        <c:lblOffset val="100"/>
        <c:noMultiLvlLbl val="0"/>
      </c:catAx>
      <c:valAx>
        <c:axId val="2217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Plan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'1st hyp'!$B$14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 hyp'!$A$15:$A$17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'1st hyp'!$B$15:$B$17</c:f>
              <c:numCache>
                <c:formatCode>0.00%</c:formatCode>
                <c:ptCount val="3"/>
                <c:pt idx="0">
                  <c:v>0.57854821235102927</c:v>
                </c:pt>
                <c:pt idx="1">
                  <c:v>0.58050847457627119</c:v>
                </c:pt>
                <c:pt idx="2">
                  <c:v>0.56055734190782425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47D-97A5-58C6C7AF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887776"/>
        <c:axId val="1905886816"/>
      </c:barChart>
      <c:catAx>
        <c:axId val="1905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86816"/>
        <c:crosses val="autoZero"/>
        <c:auto val="1"/>
        <c:lblAlgn val="ctr"/>
        <c:lblOffset val="100"/>
        <c:noMultiLvlLbl val="0"/>
      </c:catAx>
      <c:valAx>
        <c:axId val="1905886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Weekly Usage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usage!$N$9</c:f>
              <c:strCache>
                <c:ptCount val="1"/>
                <c:pt idx="0">
                  <c:v>churn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usage!$M$10:$M$14</c:f>
              <c:strCache>
                <c:ptCount val="5"/>
                <c:pt idx="0">
                  <c:v>0.5-5.5</c:v>
                </c:pt>
                <c:pt idx="1">
                  <c:v>5.5-10.5</c:v>
                </c:pt>
                <c:pt idx="2">
                  <c:v>10.5-15.5</c:v>
                </c:pt>
                <c:pt idx="3">
                  <c:v>15.5-20.5</c:v>
                </c:pt>
                <c:pt idx="4">
                  <c:v>20.5-25.5</c:v>
                </c:pt>
              </c:strCache>
            </c:strRef>
          </c:cat>
          <c:val>
            <c:numRef>
              <c:f>usage!$N$10:$N$14</c:f>
              <c:numCache>
                <c:formatCode>0.0%</c:formatCode>
                <c:ptCount val="5"/>
                <c:pt idx="0">
                  <c:v>0.73529411764705888</c:v>
                </c:pt>
                <c:pt idx="1">
                  <c:v>0.51111111111111107</c:v>
                </c:pt>
                <c:pt idx="2">
                  <c:v>0.54259259259259263</c:v>
                </c:pt>
                <c:pt idx="3">
                  <c:v>0.53035143769968052</c:v>
                </c:pt>
                <c:pt idx="4">
                  <c:v>0.54069767441860461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7-40B6-8101-3720292D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081504"/>
        <c:axId val="1751082944"/>
      </c:lineChart>
      <c:catAx>
        <c:axId val="175108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82944"/>
        <c:crosses val="autoZero"/>
        <c:auto val="1"/>
        <c:lblAlgn val="ctr"/>
        <c:lblOffset val="100"/>
        <c:noMultiLvlLbl val="0"/>
      </c:catAx>
      <c:valAx>
        <c:axId val="17510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8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Support Tickets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tickets!$U$14</c:f>
              <c:strCache>
                <c:ptCount val="1"/>
                <c:pt idx="0">
                  <c:v>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tickets!$T$15:$T$23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tickets!$U$15:$U$23</c:f>
              <c:numCache>
                <c:formatCode>0.0%</c:formatCode>
                <c:ptCount val="9"/>
                <c:pt idx="0">
                  <c:v>0.45797101449275363</c:v>
                </c:pt>
                <c:pt idx="1">
                  <c:v>0.51895043731778423</c:v>
                </c:pt>
                <c:pt idx="2">
                  <c:v>0.50326797385620914</c:v>
                </c:pt>
                <c:pt idx="3">
                  <c:v>0.50328947368421051</c:v>
                </c:pt>
                <c:pt idx="4">
                  <c:v>0.5598591549295775</c:v>
                </c:pt>
                <c:pt idx="5">
                  <c:v>0.68027210884353739</c:v>
                </c:pt>
                <c:pt idx="6">
                  <c:v>0.6376811594202898</c:v>
                </c:pt>
                <c:pt idx="7">
                  <c:v>0.64013840830449831</c:v>
                </c:pt>
                <c:pt idx="8">
                  <c:v>0.6827586206896552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1-474A-8151-70838111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343040"/>
        <c:axId val="1610342080"/>
      </c:lineChart>
      <c:catAx>
        <c:axId val="161034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Qnt of support 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42080"/>
        <c:crosses val="autoZero"/>
        <c:auto val="1"/>
        <c:lblAlgn val="ctr"/>
        <c:lblOffset val="100"/>
        <c:noMultiLvlLbl val="0"/>
      </c:catAx>
      <c:valAx>
        <c:axId val="16103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Payment Failures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tickets!$U$26</c:f>
              <c:strCache>
                <c:ptCount val="1"/>
                <c:pt idx="0">
                  <c:v>churn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tickets!$T$26:$T$32</c15:sqref>
                  </c15:fullRef>
                </c:ext>
              </c:extLst>
              <c:f>tickets!$T$27:$T$32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tickets!$U$27:$U$32</c15:sqref>
                  </c15:fullRef>
                </c:ext>
              </c:extLst>
              <c:f>tickets!$U$28:$U$32</c:f>
              <c:numCache>
                <c:formatCode>0.0%</c:formatCode>
                <c:ptCount val="5"/>
                <c:pt idx="0">
                  <c:v>0.40120967741935482</c:v>
                </c:pt>
                <c:pt idx="1">
                  <c:v>0.64225941422594146</c:v>
                </c:pt>
                <c:pt idx="2">
                  <c:v>0.6709129511677282</c:v>
                </c:pt>
                <c:pt idx="3">
                  <c:v>0.66445916114790282</c:v>
                </c:pt>
                <c:pt idx="4">
                  <c:v>0.66739130434782612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5-4A4D-BB3B-C07C37F1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220560"/>
        <c:axId val="1907219120"/>
      </c:lineChart>
      <c:catAx>
        <c:axId val="190722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Qnt of payment 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19120"/>
        <c:crosses val="autoZero"/>
        <c:auto val="1"/>
        <c:lblAlgn val="ctr"/>
        <c:lblOffset val="100"/>
        <c:noMultiLvlLbl val="0"/>
      </c:catAx>
      <c:valAx>
        <c:axId val="19072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2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Last Login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'last login'!$P$10</c:f>
              <c:strCache>
                <c:ptCount val="1"/>
                <c:pt idx="0">
                  <c:v>churn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'last login'!$O$11:$O$16</c:f>
              <c:strCache>
                <c:ptCount val="6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50-60</c:v>
                </c:pt>
              </c:strCache>
            </c:strRef>
          </c:cat>
          <c:val>
            <c:numRef>
              <c:f>'last login'!$P$11:$P$16</c:f>
              <c:numCache>
                <c:formatCode>0.0%</c:formatCode>
                <c:ptCount val="6"/>
                <c:pt idx="0">
                  <c:v>0.42765957446808511</c:v>
                </c:pt>
                <c:pt idx="1">
                  <c:v>0.40889830508474578</c:v>
                </c:pt>
                <c:pt idx="2">
                  <c:v>0.62582056892778992</c:v>
                </c:pt>
                <c:pt idx="3">
                  <c:v>0.66824644549763035</c:v>
                </c:pt>
                <c:pt idx="4">
                  <c:v>0.68609865470852016</c:v>
                </c:pt>
                <c:pt idx="5">
                  <c:v>0.63227016885553466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0-4FCE-906C-D47EB14C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723488"/>
        <c:axId val="1762723968"/>
      </c:lineChart>
      <c:catAx>
        <c:axId val="176272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23968"/>
        <c:crosses val="autoZero"/>
        <c:auto val="1"/>
        <c:lblAlgn val="ctr"/>
        <c:lblOffset val="100"/>
        <c:noMultiLvlLbl val="0"/>
      </c:catAx>
      <c:valAx>
        <c:axId val="1762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2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542925</xdr:colOff>
      <xdr:row>3</xdr:row>
      <xdr:rowOff>4762</xdr:rowOff>
    </xdr:from>
    <xdr:to>
      <xdr:col>34</xdr:col>
      <xdr:colOff>342900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CAE60-C77A-2F49-B86E-F0673F5A2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</xdr:colOff>
      <xdr:row>1</xdr:row>
      <xdr:rowOff>61912</xdr:rowOff>
    </xdr:from>
    <xdr:to>
      <xdr:col>12</xdr:col>
      <xdr:colOff>376237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0D6DB-C84B-AF0C-9F31-809194132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15</xdr:row>
      <xdr:rowOff>71437</xdr:rowOff>
    </xdr:from>
    <xdr:to>
      <xdr:col>17</xdr:col>
      <xdr:colOff>428625</xdr:colOff>
      <xdr:row>29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576ED2-B09B-1729-66C9-19E125E1F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576262</xdr:colOff>
      <xdr:row>12</xdr:row>
      <xdr:rowOff>119062</xdr:rowOff>
    </xdr:from>
    <xdr:to>
      <xdr:col>28</xdr:col>
      <xdr:colOff>133350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80CE0-AE4C-09C1-70EE-CB41765E7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557212</xdr:colOff>
      <xdr:row>24</xdr:row>
      <xdr:rowOff>33337</xdr:rowOff>
    </xdr:from>
    <xdr:to>
      <xdr:col>28</xdr:col>
      <xdr:colOff>171450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91E30-3C3E-E351-38B2-509C4D699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</xdr:colOff>
      <xdr:row>17</xdr:row>
      <xdr:rowOff>33337</xdr:rowOff>
    </xdr:from>
    <xdr:to>
      <xdr:col>18</xdr:col>
      <xdr:colOff>576262</xdr:colOff>
      <xdr:row>31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7816C-9E94-A6AB-C85C-5FB1BCEBC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 United" refreshedDate="46188.132358796298" createdVersion="8" refreshedVersion="8" minRefreshableVersion="3" recordCount="2800" xr:uid="{64C431A1-2660-4B0C-B9B0-A43192E3B934}">
  <cacheSource type="worksheet">
    <worksheetSource ref="A1:J2801" sheet="customer_subscription_churn_usa"/>
  </cacheSource>
  <cacheFields count="10">
    <cacheField name="user_id" numFmtId="0">
      <sharedItems containsSemiMixedTypes="0" containsString="0" containsNumber="1" containsInteger="1" minValue="1" maxValue="2800"/>
    </cacheField>
    <cacheField name="signup_date" numFmtId="14">
      <sharedItems containsSemiMixedTypes="0" containsNonDate="0" containsDate="1" containsString="0" minDate="2023-01-01T00:00:00" maxDate="2025-01-01T00:00:00"/>
    </cacheField>
    <cacheField name="plan_type" numFmtId="0">
      <sharedItems count="3">
        <s v="Premium"/>
        <s v="Basic"/>
        <s v="Standard"/>
      </sharedItems>
    </cacheField>
    <cacheField name="monthly_fee" numFmtId="0">
      <sharedItems containsSemiMixedTypes="0" containsString="0" containsNumber="1" containsInteger="1" minValue="199" maxValue="699"/>
    </cacheField>
    <cacheField name="avg_weekly_usage_hours" numFmtId="0">
      <sharedItems containsSemiMixedTypes="0" containsString="0" containsNumber="1" minValue="0.5" maxValue="25"/>
    </cacheField>
    <cacheField name="support_tickets" numFmtId="0">
      <sharedItems containsSemiMixedTypes="0" containsString="0" containsNumber="1" containsInteger="1" minValue="0" maxValue="8"/>
    </cacheField>
    <cacheField name="payment_failures" numFmtId="0">
      <sharedItems containsSemiMixedTypes="0" containsString="0" containsNumber="1" containsInteger="1" minValue="0" maxValue="5"/>
    </cacheField>
    <cacheField name="tenure_months" numFmtId="0">
      <sharedItems containsSemiMixedTypes="0" containsString="0" containsNumber="1" containsInteger="1" minValue="1" maxValue="36"/>
    </cacheField>
    <cacheField name="last_login_days_ago" numFmtId="0">
      <sharedItems containsSemiMixedTypes="0" containsString="0" containsNumber="1" containsInteger="1" minValue="0" maxValue="60"/>
    </cacheField>
    <cacheField name="chur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 United" refreshedDate="46188.135920717592" createdVersion="8" refreshedVersion="8" minRefreshableVersion="3" recordCount="2800" xr:uid="{F8B49274-FE71-45FB-A087-7D7433503A91}">
  <cacheSource type="worksheet">
    <worksheetSource ref="A1:K2801" sheet="customer_subscription_churn_usa"/>
  </cacheSource>
  <cacheFields count="11">
    <cacheField name="user_id" numFmtId="0">
      <sharedItems containsSemiMixedTypes="0" containsString="0" containsNumber="1" containsInteger="1" minValue="1" maxValue="2800" count="28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</sharedItems>
    </cacheField>
    <cacheField name="signup_date" numFmtId="14">
      <sharedItems containsSemiMixedTypes="0" containsNonDate="0" containsDate="1" containsString="0" minDate="2023-01-01T00:00:00" maxDate="2025-01-01T00:00:00" count="710">
        <d v="2023-04-15T00:00:00"/>
        <d v="2023-08-27T00:00:00"/>
        <d v="2023-10-12T00:00:00"/>
        <d v="2023-12-11T00:00:00"/>
        <d v="2023-02-14T00:00:00"/>
        <d v="2024-10-05T00:00:00"/>
        <d v="2023-10-24T00:00:00"/>
        <d v="2024-01-09T00:00:00"/>
        <d v="2023-03-15T00:00:00"/>
        <d v="2024-10-17T00:00:00"/>
        <d v="2023-11-20T00:00:00"/>
        <d v="2024-10-20T00:00:00"/>
        <d v="2024-08-21T00:00:00"/>
        <d v="2023-02-18T00:00:00"/>
        <d v="2024-09-02T00:00:00"/>
        <d v="2024-11-29T00:00:00"/>
        <d v="2024-04-09T00:00:00"/>
        <d v="2024-10-02T00:00:00"/>
        <d v="2024-06-27T00:00:00"/>
        <d v="2023-11-11T00:00:00"/>
        <d v="2023-03-12T00:00:00"/>
        <d v="2024-09-13T00:00:00"/>
        <d v="2024-11-18T00:00:00"/>
        <d v="2023-03-07T00:00:00"/>
        <d v="2024-12-25T00:00:00"/>
        <d v="2023-10-13T00:00:00"/>
        <d v="2024-08-13T00:00:00"/>
        <d v="2024-03-17T00:00:00"/>
        <d v="2023-04-11T00:00:00"/>
        <d v="2024-04-04T00:00:00"/>
        <d v="2024-03-29T00:00:00"/>
        <d v="2023-08-31T00:00:00"/>
        <d v="2024-01-24T00:00:00"/>
        <d v="2024-07-23T00:00:00"/>
        <d v="2024-07-09T00:00:00"/>
        <d v="2023-06-11T00:00:00"/>
        <d v="2023-08-29T00:00:00"/>
        <d v="2023-03-25T00:00:00"/>
        <d v="2023-09-02T00:00:00"/>
        <d v="2023-03-16T00:00:00"/>
        <d v="2023-09-29T00:00:00"/>
        <d v="2024-07-10T00:00:00"/>
        <d v="2023-11-03T00:00:00"/>
        <d v="2024-07-20T00:00:00"/>
        <d v="2024-10-11T00:00:00"/>
        <d v="2023-10-11T00:00:00"/>
        <d v="2024-03-28T00:00:00"/>
        <d v="2023-06-02T00:00:00"/>
        <d v="2023-11-12T00:00:00"/>
        <d v="2023-12-29T00:00:00"/>
        <d v="2023-07-01T00:00:00"/>
        <d v="2023-09-12T00:00:00"/>
        <d v="2024-04-26T00:00:00"/>
        <d v="2023-08-22T00:00:00"/>
        <d v="2023-09-25T00:00:00"/>
        <d v="2024-03-22T00:00:00"/>
        <d v="2023-01-02T00:00:00"/>
        <d v="2024-11-11T00:00:00"/>
        <d v="2023-11-13T00:00:00"/>
        <d v="2023-11-08T00:00:00"/>
        <d v="2023-08-07T00:00:00"/>
        <d v="2024-11-10T00:00:00"/>
        <d v="2023-07-23T00:00:00"/>
        <d v="2024-04-11T00:00:00"/>
        <d v="2024-11-02T00:00:00"/>
        <d v="2024-12-13T00:00:00"/>
        <d v="2024-04-20T00:00:00"/>
        <d v="2024-05-31T00:00:00"/>
        <d v="2023-09-23T00:00:00"/>
        <d v="2024-03-26T00:00:00"/>
        <d v="2023-05-22T00:00:00"/>
        <d v="2024-02-22T00:00:00"/>
        <d v="2023-11-02T00:00:00"/>
        <d v="2023-08-13T00:00:00"/>
        <d v="2024-02-19T00:00:00"/>
        <d v="2024-02-08T00:00:00"/>
        <d v="2023-02-21T00:00:00"/>
        <d v="2023-02-23T00:00:00"/>
        <d v="2023-01-21T00:00:00"/>
        <d v="2023-08-12T00:00:00"/>
        <d v="2023-04-28T00:00:00"/>
        <d v="2024-01-20T00:00:00"/>
        <d v="2024-12-01T00:00:00"/>
        <d v="2024-01-15T00:00:00"/>
        <d v="2024-03-19T00:00:00"/>
        <d v="2024-10-28T00:00:00"/>
        <d v="2023-10-02T00:00:00"/>
        <d v="2023-12-30T00:00:00"/>
        <d v="2023-07-15T00:00:00"/>
        <d v="2024-05-02T00:00:00"/>
        <d v="2024-12-09T00:00:00"/>
        <d v="2024-03-11T00:00:00"/>
        <d v="2023-05-04T00:00:00"/>
        <d v="2024-05-10T00:00:00"/>
        <d v="2023-07-03T00:00:00"/>
        <d v="2023-10-19T00:00:00"/>
        <d v="2024-05-04T00:00:00"/>
        <d v="2023-06-05T00:00:00"/>
        <d v="2024-09-12T00:00:00"/>
        <d v="2024-08-25T00:00:00"/>
        <d v="2023-08-01T00:00:00"/>
        <d v="2023-03-18T00:00:00"/>
        <d v="2024-12-24T00:00:00"/>
        <d v="2024-08-26T00:00:00"/>
        <d v="2023-09-30T00:00:00"/>
        <d v="2023-10-23T00:00:00"/>
        <d v="2024-05-27T00:00:00"/>
        <d v="2023-09-14T00:00:00"/>
        <d v="2023-02-11T00:00:00"/>
        <d v="2024-11-17T00:00:00"/>
        <d v="2024-07-17T00:00:00"/>
        <d v="2024-02-18T00:00:00"/>
        <d v="2024-06-14T00:00:00"/>
        <d v="2023-10-22T00:00:00"/>
        <d v="2023-01-15T00:00:00"/>
        <d v="2023-06-07T00:00:00"/>
        <d v="2024-04-28T00:00:00"/>
        <d v="2023-05-20T00:00:00"/>
        <d v="2023-10-01T00:00:00"/>
        <d v="2023-12-20T00:00:00"/>
        <d v="2023-07-13T00:00:00"/>
        <d v="2024-04-29T00:00:00"/>
        <d v="2024-08-27T00:00:00"/>
        <d v="2023-01-16T00:00:00"/>
        <d v="2023-11-21T00:00:00"/>
        <d v="2023-04-13T00:00:00"/>
        <d v="2023-10-28T00:00:00"/>
        <d v="2023-07-04T00:00:00"/>
        <d v="2024-08-20T00:00:00"/>
        <d v="2024-04-21T00:00:00"/>
        <d v="2024-03-10T00:00:00"/>
        <d v="2023-04-20T00:00:00"/>
        <d v="2024-11-05T00:00:00"/>
        <d v="2023-10-21T00:00:00"/>
        <d v="2024-11-06T00:00:00"/>
        <d v="2024-08-16T00:00:00"/>
        <d v="2023-07-25T00:00:00"/>
        <d v="2023-06-18T00:00:00"/>
        <d v="2024-02-11T00:00:00"/>
        <d v="2024-04-10T00:00:00"/>
        <d v="2023-01-26T00:00:00"/>
        <d v="2024-05-16T00:00:00"/>
        <d v="2024-03-30T00:00:00"/>
        <d v="2024-10-22T00:00:00"/>
        <d v="2023-05-09T00:00:00"/>
        <d v="2023-05-14T00:00:00"/>
        <d v="2024-03-07T00:00:00"/>
        <d v="2024-08-30T00:00:00"/>
        <d v="2024-03-12T00:00:00"/>
        <d v="2024-09-14T00:00:00"/>
        <d v="2024-09-03T00:00:00"/>
        <d v="2024-11-01T00:00:00"/>
        <d v="2024-02-28T00:00:00"/>
        <d v="2023-09-19T00:00:00"/>
        <d v="2023-04-06T00:00:00"/>
        <d v="2024-07-29T00:00:00"/>
        <d v="2024-03-09T00:00:00"/>
        <d v="2023-08-06T00:00:00"/>
        <d v="2024-07-24T00:00:00"/>
        <d v="2023-12-14T00:00:00"/>
        <d v="2023-05-26T00:00:00"/>
        <d v="2023-12-16T00:00:00"/>
        <d v="2024-11-08T00:00:00"/>
        <d v="2023-04-27T00:00:00"/>
        <d v="2023-08-14T00:00:00"/>
        <d v="2024-01-25T00:00:00"/>
        <d v="2023-02-13T00:00:00"/>
        <d v="2024-09-24T00:00:00"/>
        <d v="2024-06-20T00:00:00"/>
        <d v="2023-03-20T00:00:00"/>
        <d v="2024-04-17T00:00:00"/>
        <d v="2023-04-03T00:00:00"/>
        <d v="2024-08-08T00:00:00"/>
        <d v="2024-04-06T00:00:00"/>
        <d v="2023-09-11T00:00:00"/>
        <d v="2024-01-17T00:00:00"/>
        <d v="2024-10-08T00:00:00"/>
        <d v="2023-09-16T00:00:00"/>
        <d v="2024-12-16T00:00:00"/>
        <d v="2023-12-03T00:00:00"/>
        <d v="2023-06-08T00:00:00"/>
        <d v="2024-06-23T00:00:00"/>
        <d v="2023-07-05T00:00:00"/>
        <d v="2023-09-01T00:00:00"/>
        <d v="2024-04-25T00:00:00"/>
        <d v="2024-01-27T00:00:00"/>
        <d v="2023-05-08T00:00:00"/>
        <d v="2024-03-23T00:00:00"/>
        <d v="2024-05-29T00:00:00"/>
        <d v="2023-04-12T00:00:00"/>
        <d v="2023-03-23T00:00:00"/>
        <d v="2024-06-24T00:00:00"/>
        <d v="2024-03-05T00:00:00"/>
        <d v="2024-06-11T00:00:00"/>
        <d v="2023-09-04T00:00:00"/>
        <d v="2024-06-22T00:00:00"/>
        <d v="2023-03-11T00:00:00"/>
        <d v="2023-05-17T00:00:00"/>
        <d v="2024-05-05T00:00:00"/>
        <d v="2023-02-07T00:00:00"/>
        <d v="2024-06-15T00:00:00"/>
        <d v="2024-04-01T00:00:00"/>
        <d v="2023-12-28T00:00:00"/>
        <d v="2024-01-08T00:00:00"/>
        <d v="2023-02-05T00:00:00"/>
        <d v="2023-02-03T00:00:00"/>
        <d v="2024-08-10T00:00:00"/>
        <d v="2023-09-24T00:00:00"/>
        <d v="2023-07-24T00:00:00"/>
        <d v="2023-03-31T00:00:00"/>
        <d v="2023-11-04T00:00:00"/>
        <d v="2023-05-23T00:00:00"/>
        <d v="2024-07-18T00:00:00"/>
        <d v="2024-02-25T00:00:00"/>
        <d v="2024-11-27T00:00:00"/>
        <d v="2023-05-13T00:00:00"/>
        <d v="2023-10-18T00:00:00"/>
        <d v="2024-09-21T00:00:00"/>
        <d v="2023-06-25T00:00:00"/>
        <d v="2024-10-18T00:00:00"/>
        <d v="2024-10-04T00:00:00"/>
        <d v="2024-12-02T00:00:00"/>
        <d v="2024-04-22T00:00:00"/>
        <d v="2024-01-29T00:00:00"/>
        <d v="2023-11-17T00:00:00"/>
        <d v="2024-05-24T00:00:00"/>
        <d v="2023-04-21T00:00:00"/>
        <d v="2023-02-22T00:00:00"/>
        <d v="2024-12-05T00:00:00"/>
        <d v="2024-08-15T00:00:00"/>
        <d v="2024-09-26T00:00:00"/>
        <d v="2023-04-23T00:00:00"/>
        <d v="2024-07-28T00:00:00"/>
        <d v="2023-12-17T00:00:00"/>
        <d v="2023-09-10T00:00:00"/>
        <d v="2024-12-22T00:00:00"/>
        <d v="2023-10-25T00:00:00"/>
        <d v="2023-09-20T00:00:00"/>
        <d v="2023-10-06T00:00:00"/>
        <d v="2024-11-28T00:00:00"/>
        <d v="2023-04-02T00:00:00"/>
        <d v="2023-06-30T00:00:00"/>
        <d v="2023-02-08T00:00:00"/>
        <d v="2023-04-26T00:00:00"/>
        <d v="2023-12-12T00:00:00"/>
        <d v="2024-02-15T00:00:00"/>
        <d v="2023-01-07T00:00:00"/>
        <d v="2024-08-09T00:00:00"/>
        <d v="2023-10-30T00:00:00"/>
        <d v="2024-07-31T00:00:00"/>
        <d v="2024-06-06T00:00:00"/>
        <d v="2024-07-26T00:00:00"/>
        <d v="2023-03-03T00:00:00"/>
        <d v="2024-01-22T00:00:00"/>
        <d v="2023-05-02T00:00:00"/>
        <d v="2023-01-24T00:00:00"/>
        <d v="2023-08-24T00:00:00"/>
        <d v="2024-08-31T00:00:00"/>
        <d v="2024-03-25T00:00:00"/>
        <d v="2023-08-28T00:00:00"/>
        <d v="2024-11-07T00:00:00"/>
        <d v="2023-06-29T00:00:00"/>
        <d v="2024-01-26T00:00:00"/>
        <d v="2024-07-04T00:00:00"/>
        <d v="2023-03-01T00:00:00"/>
        <d v="2024-08-24T00:00:00"/>
        <d v="2023-09-06T00:00:00"/>
        <d v="2023-09-09T00:00:00"/>
        <d v="2024-10-19T00:00:00"/>
        <d v="2024-05-15T00:00:00"/>
        <d v="2024-10-15T00:00:00"/>
        <d v="2023-01-13T00:00:00"/>
        <d v="2024-12-15T00:00:00"/>
        <d v="2023-03-22T00:00:00"/>
        <d v="2023-03-24T00:00:00"/>
        <d v="2024-10-14T00:00:00"/>
        <d v="2023-04-08T00:00:00"/>
        <d v="2023-01-17T00:00:00"/>
        <d v="2023-05-24T00:00:00"/>
        <d v="2023-03-19T00:00:00"/>
        <d v="2023-05-16T00:00:00"/>
        <d v="2023-01-27T00:00:00"/>
        <d v="2024-02-02T00:00:00"/>
        <d v="2024-03-21T00:00:00"/>
        <d v="2023-12-07T00:00:00"/>
        <d v="2024-02-12T00:00:00"/>
        <d v="2024-01-21T00:00:00"/>
        <d v="2024-12-10T00:00:00"/>
        <d v="2024-01-04T00:00:00"/>
        <d v="2024-02-14T00:00:00"/>
        <d v="2024-12-08T00:00:00"/>
        <d v="2023-03-29T00:00:00"/>
        <d v="2024-05-09T00:00:00"/>
        <d v="2024-12-28T00:00:00"/>
        <d v="2023-09-07T00:00:00"/>
        <d v="2023-08-26T00:00:00"/>
        <d v="2023-07-22T00:00:00"/>
        <d v="2023-03-06T00:00:00"/>
        <d v="2024-04-13T00:00:00"/>
        <d v="2023-06-26T00:00:00"/>
        <d v="2023-08-19T00:00:00"/>
        <d v="2024-05-22T00:00:00"/>
        <d v="2024-01-11T00:00:00"/>
        <d v="2024-12-06T00:00:00"/>
        <d v="2023-03-02T00:00:00"/>
        <d v="2023-10-27T00:00:00"/>
        <d v="2024-02-26T00:00:00"/>
        <d v="2023-05-30T00:00:00"/>
        <d v="2023-10-03T00:00:00"/>
        <d v="2024-08-18T00:00:00"/>
        <d v="2023-02-19T00:00:00"/>
        <d v="2024-10-27T00:00:00"/>
        <d v="2023-03-26T00:00:00"/>
        <d v="2024-03-15T00:00:00"/>
        <d v="2023-12-26T00:00:00"/>
        <d v="2023-08-11T00:00:00"/>
        <d v="2024-02-01T00:00:00"/>
        <d v="2024-06-02T00:00:00"/>
        <d v="2024-07-03T00:00:00"/>
        <d v="2023-06-09T00:00:00"/>
        <d v="2023-02-26T00:00:00"/>
        <d v="2023-12-22T00:00:00"/>
        <d v="2023-04-29T00:00:00"/>
        <d v="2024-01-28T00:00:00"/>
        <d v="2023-03-21T00:00:00"/>
        <d v="2023-02-17T00:00:00"/>
        <d v="2024-04-12T00:00:00"/>
        <d v="2024-01-13T00:00:00"/>
        <d v="2024-12-11T00:00:00"/>
        <d v="2023-07-30T00:00:00"/>
        <d v="2024-12-18T00:00:00"/>
        <d v="2023-05-03T00:00:00"/>
        <d v="2023-08-09T00:00:00"/>
        <d v="2024-11-24T00:00:00"/>
        <d v="2024-04-08T00:00:00"/>
        <d v="2023-05-05T00:00:00"/>
        <d v="2023-03-04T00:00:00"/>
        <d v="2024-05-11T00:00:00"/>
        <d v="2023-02-27T00:00:00"/>
        <d v="2023-07-12T00:00:00"/>
        <d v="2024-09-08T00:00:00"/>
        <d v="2024-11-09T00:00:00"/>
        <d v="2024-09-20T00:00:00"/>
        <d v="2023-10-29T00:00:00"/>
        <d v="2023-11-22T00:00:00"/>
        <d v="2024-12-26T00:00:00"/>
        <d v="2023-12-25T00:00:00"/>
        <d v="2023-06-20T00:00:00"/>
        <d v="2024-03-20T00:00:00"/>
        <d v="2024-07-07T00:00:00"/>
        <d v="2024-05-17T00:00:00"/>
        <d v="2023-02-15T00:00:00"/>
        <d v="2024-12-14T00:00:00"/>
        <d v="2024-12-04T00:00:00"/>
        <d v="2023-06-27T00:00:00"/>
        <d v="2024-11-30T00:00:00"/>
        <d v="2023-03-10T00:00:00"/>
        <d v="2024-04-14T00:00:00"/>
        <d v="2023-12-19T00:00:00"/>
        <d v="2023-12-06T00:00:00"/>
        <d v="2024-09-11T00:00:00"/>
        <d v="2024-06-12T00:00:00"/>
        <d v="2023-06-17T00:00:00"/>
        <d v="2023-08-08T00:00:00"/>
        <d v="2023-12-24T00:00:00"/>
        <d v="2023-10-17T00:00:00"/>
        <d v="2024-09-06T00:00:00"/>
        <d v="2023-07-14T00:00:00"/>
        <d v="2023-06-24T00:00:00"/>
        <d v="2023-02-24T00:00:00"/>
        <d v="2024-08-06T00:00:00"/>
        <d v="2024-01-18T00:00:00"/>
        <d v="2024-10-03T00:00:00"/>
        <d v="2024-05-30T00:00:00"/>
        <d v="2024-06-16T00:00:00"/>
        <d v="2023-01-23T00:00:00"/>
        <d v="2024-10-31T00:00:00"/>
        <d v="2024-06-07T00:00:00"/>
        <d v="2023-09-27T00:00:00"/>
        <d v="2024-05-23T00:00:00"/>
        <d v="2023-04-24T00:00:00"/>
        <d v="2023-04-14T00:00:00"/>
        <d v="2023-06-28T00:00:00"/>
        <d v="2023-02-16T00:00:00"/>
        <d v="2024-09-28T00:00:00"/>
        <d v="2024-09-25T00:00:00"/>
        <d v="2023-06-10T00:00:00"/>
        <d v="2024-07-27T00:00:00"/>
        <d v="2023-04-19T00:00:00"/>
        <d v="2024-02-29T00:00:00"/>
        <d v="2024-08-22T00:00:00"/>
        <d v="2023-05-12T00:00:00"/>
        <d v="2024-09-15T00:00:00"/>
        <d v="2023-01-14T00:00:00"/>
        <d v="2023-07-28T00:00:00"/>
        <d v="2023-09-15T00:00:00"/>
        <d v="2023-07-21T00:00:00"/>
        <d v="2024-01-02T00:00:00"/>
        <d v="2023-06-13T00:00:00"/>
        <d v="2024-01-19T00:00:00"/>
        <d v="2023-11-25T00:00:00"/>
        <d v="2023-03-09T00:00:00"/>
        <d v="2024-12-20T00:00:00"/>
        <d v="2024-04-15T00:00:00"/>
        <d v="2024-07-25T00:00:00"/>
        <d v="2024-07-12T00:00:00"/>
        <d v="2023-05-25T00:00:00"/>
        <d v="2023-11-09T00:00:00"/>
        <d v="2024-09-23T00:00:00"/>
        <d v="2023-12-05T00:00:00"/>
        <d v="2023-07-18T00:00:00"/>
        <d v="2024-08-03T00:00:00"/>
        <d v="2023-08-15T00:00:00"/>
        <d v="2024-05-06T00:00:00"/>
        <d v="2024-10-23T00:00:00"/>
        <d v="2024-07-06T00:00:00"/>
        <d v="2023-05-18T00:00:00"/>
        <d v="2024-08-02T00:00:00"/>
        <d v="2024-05-14T00:00:00"/>
        <d v="2024-01-05T00:00:00"/>
        <d v="2024-12-21T00:00:00"/>
        <d v="2023-08-17T00:00:00"/>
        <d v="2024-09-10T00:00:00"/>
        <d v="2024-05-08T00:00:00"/>
        <d v="2024-09-30T00:00:00"/>
        <d v="2024-09-09T00:00:00"/>
        <d v="2023-03-27T00:00:00"/>
        <d v="2023-01-08T00:00:00"/>
        <d v="2024-07-02T00:00:00"/>
        <d v="2024-08-14T00:00:00"/>
        <d v="2024-12-17T00:00:00"/>
        <d v="2023-01-11T00:00:00"/>
        <d v="2024-08-11T00:00:00"/>
        <d v="2024-11-20T00:00:00"/>
        <d v="2023-09-05T00:00:00"/>
        <d v="2024-07-08T00:00:00"/>
        <d v="2024-04-16T00:00:00"/>
        <d v="2024-01-06T00:00:00"/>
        <d v="2024-09-19T00:00:00"/>
        <d v="2024-12-03T00:00:00"/>
        <d v="2023-07-20T00:00:00"/>
        <d v="2024-10-07T00:00:00"/>
        <d v="2024-08-04T00:00:00"/>
        <d v="2023-05-29T00:00:00"/>
        <d v="2024-03-31T00:00:00"/>
        <d v="2023-01-09T00:00:00"/>
        <d v="2024-03-08T00:00:00"/>
        <d v="2023-02-20T00:00:00"/>
        <d v="2024-03-24T00:00:00"/>
        <d v="2024-03-06T00:00:00"/>
        <d v="2023-07-16T00:00:00"/>
        <d v="2024-07-16T00:00:00"/>
        <d v="2024-11-13T00:00:00"/>
        <d v="2023-10-10T00:00:00"/>
        <d v="2024-12-19T00:00:00"/>
        <d v="2023-02-10T00:00:00"/>
        <d v="2023-07-11T00:00:00"/>
        <d v="2024-07-21T00:00:00"/>
        <d v="2023-01-20T00:00:00"/>
        <d v="2024-07-05T00:00:00"/>
        <d v="2023-11-27T00:00:00"/>
        <d v="2023-03-14T00:00:00"/>
        <d v="2024-06-28T00:00:00"/>
        <d v="2023-11-29T00:00:00"/>
        <d v="2024-07-30T00:00:00"/>
        <d v="2023-05-19T00:00:00"/>
        <d v="2024-12-07T00:00:00"/>
        <d v="2023-04-05T00:00:00"/>
        <d v="2024-03-02T00:00:00"/>
        <d v="2023-02-25T00:00:00"/>
        <d v="2024-01-31T00:00:00"/>
        <d v="2023-03-05T00:00:00"/>
        <d v="2024-11-25T00:00:00"/>
        <d v="2023-12-04T00:00:00"/>
        <d v="2023-07-27T00:00:00"/>
        <d v="2023-07-08T00:00:00"/>
        <d v="2024-09-18T00:00:00"/>
        <d v="2023-07-17T00:00:00"/>
        <d v="2024-04-19T00:00:00"/>
        <d v="2024-12-29T00:00:00"/>
        <d v="2023-05-15T00:00:00"/>
        <d v="2024-05-25T00:00:00"/>
        <d v="2024-10-30T00:00:00"/>
        <d v="2024-09-17T00:00:00"/>
        <d v="2023-02-06T00:00:00"/>
        <d v="2024-10-06T00:00:00"/>
        <d v="2024-05-19T00:00:00"/>
        <d v="2024-11-19T00:00:00"/>
        <d v="2023-06-19T00:00:00"/>
        <d v="2024-12-27T00:00:00"/>
        <d v="2023-11-06T00:00:00"/>
        <d v="2023-07-26T00:00:00"/>
        <d v="2024-06-18T00:00:00"/>
        <d v="2023-11-16T00:00:00"/>
        <d v="2023-10-05T00:00:00"/>
        <d v="2023-12-13T00:00:00"/>
        <d v="2024-08-29T00:00:00"/>
        <d v="2023-05-28T00:00:00"/>
        <d v="2024-05-13T00:00:00"/>
        <d v="2024-02-20T00:00:00"/>
        <d v="2024-01-03T00:00:00"/>
        <d v="2024-05-01T00:00:00"/>
        <d v="2024-11-04T00:00:00"/>
        <d v="2024-09-16T00:00:00"/>
        <d v="2023-06-23T00:00:00"/>
        <d v="2023-10-09T00:00:00"/>
        <d v="2024-04-02T00:00:00"/>
        <d v="2024-02-04T00:00:00"/>
        <d v="2024-02-05T00:00:00"/>
        <d v="2024-06-21T00:00:00"/>
        <d v="2023-11-28T00:00:00"/>
        <d v="2024-02-07T00:00:00"/>
        <d v="2024-04-05T00:00:00"/>
        <d v="2023-08-05T00:00:00"/>
        <d v="2024-09-22T00:00:00"/>
        <d v="2023-06-22T00:00:00"/>
        <d v="2023-12-23T00:00:00"/>
        <d v="2023-11-30T00:00:00"/>
        <d v="2024-04-27T00:00:00"/>
        <d v="2023-10-04T00:00:00"/>
        <d v="2023-02-04T00:00:00"/>
        <d v="2023-07-29T00:00:00"/>
        <d v="2024-08-17T00:00:00"/>
        <d v="2024-05-28T00:00:00"/>
        <d v="2023-04-25T00:00:00"/>
        <d v="2024-06-26T00:00:00"/>
        <d v="2023-08-21T00:00:00"/>
        <d v="2024-03-27T00:00:00"/>
        <d v="2024-07-13T00:00:00"/>
        <d v="2023-10-07T00:00:00"/>
        <d v="2024-10-13T00:00:00"/>
        <d v="2024-06-10T00:00:00"/>
        <d v="2023-06-16T00:00:00"/>
        <d v="2024-03-03T00:00:00"/>
        <d v="2023-01-30T00:00:00"/>
        <d v="2023-08-03T00:00:00"/>
        <d v="2023-09-17T00:00:00"/>
        <d v="2023-10-16T00:00:00"/>
        <d v="2023-11-18T00:00:00"/>
        <d v="2024-03-14T00:00:00"/>
        <d v="2024-11-21T00:00:00"/>
        <d v="2023-05-27T00:00:00"/>
        <d v="2023-12-18T00:00:00"/>
        <d v="2024-02-03T00:00:00"/>
        <d v="2024-05-21T00:00:00"/>
        <d v="2024-04-23T00:00:00"/>
        <d v="2024-10-16T00:00:00"/>
        <d v="2023-08-30T00:00:00"/>
        <d v="2024-10-21T00:00:00"/>
        <d v="2023-01-29T00:00:00"/>
        <d v="2024-10-26T00:00:00"/>
        <d v="2024-01-12T00:00:00"/>
        <d v="2023-09-26T00:00:00"/>
        <d v="2024-12-31T00:00:00"/>
        <d v="2024-09-04T00:00:00"/>
        <d v="2024-02-09T00:00:00"/>
        <d v="2023-10-15T00:00:00"/>
        <d v="2023-09-28T00:00:00"/>
        <d v="2023-06-04T00:00:00"/>
        <d v="2023-06-01T00:00:00"/>
        <d v="2024-06-04T00:00:00"/>
        <d v="2024-03-18T00:00:00"/>
        <d v="2024-08-05T00:00:00"/>
        <d v="2024-02-27T00:00:00"/>
        <d v="2024-03-01T00:00:00"/>
        <d v="2024-08-28T00:00:00"/>
        <d v="2023-03-30T00:00:00"/>
        <d v="2024-03-16T00:00:00"/>
        <d v="2024-11-16T00:00:00"/>
        <d v="2023-05-01T00:00:00"/>
        <d v="2024-02-16T00:00:00"/>
        <d v="2023-05-31T00:00:00"/>
        <d v="2024-10-29T00:00:00"/>
        <d v="2024-11-14T00:00:00"/>
        <d v="2024-12-23T00:00:00"/>
        <d v="2023-07-07T00:00:00"/>
        <d v="2023-02-12T00:00:00"/>
        <d v="2024-09-05T00:00:00"/>
        <d v="2024-05-20T00:00:00"/>
        <d v="2023-10-08T00:00:00"/>
        <d v="2023-08-18T00:00:00"/>
        <d v="2023-07-19T00:00:00"/>
        <d v="2023-04-10T00:00:00"/>
        <d v="2023-12-09T00:00:00"/>
        <d v="2023-12-08T00:00:00"/>
        <d v="2023-03-08T00:00:00"/>
        <d v="2023-07-10T00:00:00"/>
        <d v="2024-06-09T00:00:00"/>
        <d v="2024-12-12T00:00:00"/>
        <d v="2023-10-14T00:00:00"/>
        <d v="2024-04-07T00:00:00"/>
        <d v="2024-02-23T00:00:00"/>
        <d v="2023-02-09T00:00:00"/>
        <d v="2024-04-24T00:00:00"/>
        <d v="2023-10-26T00:00:00"/>
        <d v="2023-12-01T00:00:00"/>
        <d v="2023-04-04T00:00:00"/>
        <d v="2023-04-18T00:00:00"/>
        <d v="2024-04-18T00:00:00"/>
        <d v="2024-11-22T00:00:00"/>
        <d v="2023-04-09T00:00:00"/>
        <d v="2024-05-26T00:00:00"/>
        <d v="2024-06-17T00:00:00"/>
        <d v="2024-05-18T00:00:00"/>
        <d v="2023-12-31T00:00:00"/>
        <d v="2023-11-26T00:00:00"/>
        <d v="2024-07-15T00:00:00"/>
        <d v="2024-11-12T00:00:00"/>
        <d v="2024-08-12T00:00:00"/>
        <d v="2024-06-05T00:00:00"/>
        <d v="2023-12-27T00:00:00"/>
        <d v="2023-08-16T00:00:00"/>
        <d v="2023-11-10T00:00:00"/>
        <d v="2023-01-10T00:00:00"/>
        <d v="2023-03-28T00:00:00"/>
        <d v="2023-08-20T00:00:00"/>
        <d v="2023-05-11T00:00:00"/>
        <d v="2023-01-22T00:00:00"/>
        <d v="2023-04-16T00:00:00"/>
        <d v="2023-08-23T00:00:00"/>
        <d v="2023-01-19T00:00:00"/>
        <d v="2024-03-04T00:00:00"/>
        <d v="2023-10-31T00:00:00"/>
        <d v="2023-07-31T00:00:00"/>
        <d v="2024-02-17T00:00:00"/>
        <d v="2023-11-05T00:00:00"/>
        <d v="2023-11-23T00:00:00"/>
        <d v="2024-06-29T00:00:00"/>
        <d v="2023-06-14T00:00:00"/>
        <d v="2023-12-10T00:00:00"/>
        <d v="2023-01-12T00:00:00"/>
        <d v="2024-05-03T00:00:00"/>
        <d v="2023-06-15T00:00:00"/>
        <d v="2023-05-07T00:00:00"/>
        <d v="2023-09-08T00:00:00"/>
        <d v="2024-02-13T00:00:00"/>
        <d v="2024-09-07T00:00:00"/>
        <d v="2023-05-10T00:00:00"/>
        <d v="2024-01-16T00:00:00"/>
        <d v="2023-08-10T00:00:00"/>
        <d v="2023-04-07T00:00:00"/>
        <d v="2023-02-01T00:00:00"/>
        <d v="2023-05-06T00:00:00"/>
        <d v="2023-01-01T00:00:00"/>
        <d v="2023-11-15T00:00:00"/>
        <d v="2023-07-09T00:00:00"/>
        <d v="2024-11-03T00:00:00"/>
        <d v="2023-08-04T00:00:00"/>
        <d v="2023-11-07T00:00:00"/>
        <d v="2023-06-12T00:00:00"/>
        <d v="2024-08-07T00:00:00"/>
        <d v="2024-03-13T00:00:00"/>
        <d v="2024-05-12T00:00:00"/>
        <d v="2023-06-03T00:00:00"/>
        <d v="2024-06-01T00:00:00"/>
        <d v="2023-04-01T00:00:00"/>
        <d v="2024-04-03T00:00:00"/>
        <d v="2024-07-14T00:00:00"/>
        <d v="2024-11-23T00:00:00"/>
        <d v="2024-04-30T00:00:00"/>
        <d v="2023-01-06T00:00:00"/>
        <d v="2024-10-25T00:00:00"/>
        <d v="2024-08-23T00:00:00"/>
        <d v="2024-10-12T00:00:00"/>
        <d v="2023-07-06T00:00:00"/>
        <d v="2024-01-30T00:00:00"/>
        <d v="2024-06-03T00:00:00"/>
        <d v="2023-12-21T00:00:00"/>
        <d v="2024-01-01T00:00:00"/>
        <d v="2023-11-19T00:00:00"/>
        <d v="2023-07-02T00:00:00"/>
        <d v="2023-09-03T00:00:00"/>
        <d v="2023-03-13T00:00:00"/>
        <d v="2024-10-24T00:00:00"/>
        <d v="2023-08-02T00:00:00"/>
        <d v="2023-09-13T00:00:00"/>
        <d v="2024-01-14T00:00:00"/>
        <d v="2023-12-02T00:00:00"/>
        <d v="2024-06-30T00:00:00"/>
        <d v="2023-09-21T00:00:00"/>
        <d v="2024-11-15T00:00:00"/>
        <d v="2024-01-07T00:00:00"/>
        <d v="2024-10-10T00:00:00"/>
        <d v="2024-06-25T00:00:00"/>
        <d v="2023-06-21T00:00:00"/>
        <d v="2023-04-17T00:00:00"/>
        <d v="2024-10-01T00:00:00"/>
        <d v="2023-01-04T00:00:00"/>
        <d v="2023-11-24T00:00:00"/>
        <d v="2024-02-10T00:00:00"/>
        <d v="2023-05-21T00:00:00"/>
        <d v="2024-12-30T00:00:00"/>
        <d v="2023-01-25T00:00:00"/>
        <d v="2023-09-18T00:00:00"/>
        <d v="2023-09-22T00:00:00"/>
        <d v="2024-07-01T00:00:00"/>
        <d v="2024-09-27T00:00:00"/>
        <d v="2023-11-01T00:00:00"/>
        <d v="2023-04-22T00:00:00"/>
        <d v="2024-08-01T00:00:00"/>
        <d v="2023-01-18T00:00:00"/>
        <d v="2023-01-28T00:00:00"/>
        <d v="2024-01-10T00:00:00"/>
        <d v="2023-01-31T00:00:00"/>
        <d v="2023-06-06T00:00:00"/>
        <d v="2023-10-20T00:00:00"/>
        <d v="2024-06-13T00:00:00"/>
        <d v="2024-06-08T00:00:00"/>
        <d v="2023-08-25T00:00:00"/>
        <d v="2023-01-03T00:00:00"/>
      </sharedItems>
    </cacheField>
    <cacheField name="plan_type" numFmtId="0">
      <sharedItems count="3">
        <s v="Premium"/>
        <s v="Basic"/>
        <s v="Standard"/>
      </sharedItems>
    </cacheField>
    <cacheField name="monthly_fee" numFmtId="0">
      <sharedItems containsSemiMixedTypes="0" containsString="0" containsNumber="1" containsInteger="1" minValue="199" maxValue="699"/>
    </cacheField>
    <cacheField name="avg_weekly_usage_hours" numFmtId="0">
      <sharedItems containsSemiMixedTypes="0" containsString="0" containsNumber="1" minValue="0.5" maxValue="25"/>
    </cacheField>
    <cacheField name="support_tickets" numFmtId="0">
      <sharedItems containsSemiMixedTypes="0" containsString="0" containsNumber="1" containsInteger="1" minValue="0" maxValue="8"/>
    </cacheField>
    <cacheField name="payment_failures" numFmtId="0">
      <sharedItems containsSemiMixedTypes="0" containsString="0" containsNumber="1" containsInteger="1" minValue="0" maxValue="5"/>
    </cacheField>
    <cacheField name="tenure_months" numFmtId="0">
      <sharedItems containsSemiMixedTypes="0" containsString="0" containsNumber="1" containsInteger="1" minValue="1" maxValue="36"/>
    </cacheField>
    <cacheField name="last_login_days_ago" numFmtId="0">
      <sharedItems containsSemiMixedTypes="0" containsString="0" containsNumber="1" containsInteger="1" minValue="0" maxValue="60"/>
    </cacheField>
    <cacheField name="churn" numFmtId="0">
      <sharedItems/>
    </cacheField>
    <cacheField name="churn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 United" refreshedDate="46188.184481018521" createdVersion="8" refreshedVersion="8" minRefreshableVersion="3" recordCount="2800" xr:uid="{AE569C6B-5F89-44C4-8954-5C9A51032CD0}">
  <cacheSource type="worksheet">
    <worksheetSource ref="A1:L2801" sheet="last login"/>
  </cacheSource>
  <cacheFields count="13">
    <cacheField name="user_id" numFmtId="0">
      <sharedItems containsSemiMixedTypes="0" containsString="0" containsNumber="1" containsInteger="1" minValue="1" maxValue="2800"/>
    </cacheField>
    <cacheField name="signup_date" numFmtId="14">
      <sharedItems containsSemiMixedTypes="0" containsNonDate="0" containsDate="1" containsString="0" minDate="2023-01-01T00:00:00" maxDate="2025-01-01T00:00:00"/>
    </cacheField>
    <cacheField name="plan_type" numFmtId="0">
      <sharedItems/>
    </cacheField>
    <cacheField name="monthly_fee" numFmtId="0">
      <sharedItems containsSemiMixedTypes="0" containsString="0" containsNumber="1" containsInteger="1" minValue="199" maxValue="699"/>
    </cacheField>
    <cacheField name="avg_weekly_usage_hours" numFmtId="0">
      <sharedItems containsSemiMixedTypes="0" containsString="0" containsNumber="1" minValue="0.5" maxValue="25"/>
    </cacheField>
    <cacheField name="support_tickets" numFmtId="0">
      <sharedItems containsSemiMixedTypes="0" containsString="0" containsNumber="1" containsInteger="1" minValue="0" maxValue="8"/>
    </cacheField>
    <cacheField name="payment_failures" numFmtId="0">
      <sharedItems containsSemiMixedTypes="0" containsString="0" containsNumber="1" containsInteger="1" minValue="0" maxValue="5"/>
    </cacheField>
    <cacheField name="tenure_months" numFmtId="0">
      <sharedItems containsSemiMixedTypes="0" containsString="0" containsNumber="1" containsInteger="1" minValue="1" maxValue="36"/>
    </cacheField>
    <cacheField name="last_login_days_ago" numFmtId="0">
      <sharedItems containsSemiMixedTypes="0" containsString="0" containsNumber="1" containsInteger="1" minValue="0" maxValue="60" count="61">
        <n v="14"/>
        <n v="1"/>
        <n v="9"/>
        <n v="38"/>
        <n v="35"/>
        <n v="42"/>
        <n v="29"/>
        <n v="59"/>
        <n v="41"/>
        <n v="31"/>
        <n v="4"/>
        <n v="43"/>
        <n v="18"/>
        <n v="58"/>
        <n v="48"/>
        <n v="56"/>
        <n v="46"/>
        <n v="10"/>
        <n v="19"/>
        <n v="7"/>
        <n v="6"/>
        <n v="12"/>
        <n v="55"/>
        <n v="5"/>
        <n v="57"/>
        <n v="27"/>
        <n v="3"/>
        <n v="20"/>
        <n v="34"/>
        <n v="21"/>
        <n v="40"/>
        <n v="16"/>
        <n v="60"/>
        <n v="15"/>
        <n v="51"/>
        <n v="17"/>
        <n v="2"/>
        <n v="8"/>
        <n v="28"/>
        <n v="54"/>
        <n v="25"/>
        <n v="39"/>
        <n v="13"/>
        <n v="53"/>
        <n v="0"/>
        <n v="36"/>
        <n v="44"/>
        <n v="52"/>
        <n v="11"/>
        <n v="47"/>
        <n v="50"/>
        <n v="26"/>
        <n v="33"/>
        <n v="30"/>
        <n v="37"/>
        <n v="24"/>
        <n v="32"/>
        <n v="23"/>
        <n v="49"/>
        <n v="22"/>
        <n v="45"/>
      </sharedItems>
      <fieldGroup base="8">
        <rangePr startNum="0" endNum="60" groupInterval="10"/>
        <groupItems count="8">
          <s v="&lt;0"/>
          <s v="0-9"/>
          <s v="10-19"/>
          <s v="20-29"/>
          <s v="30-39"/>
          <s v="40-49"/>
          <s v="50-60"/>
          <s v="&gt;60"/>
        </groupItems>
      </fieldGroup>
    </cacheField>
    <cacheField name="last log int" numFmtId="0">
      <sharedItems containsNonDate="0" containsString="0" containsBlank="1" count="1">
        <m/>
      </sharedItems>
    </cacheField>
    <cacheField name="churn" numFmtId="0">
      <sharedItems/>
    </cacheField>
    <cacheField name="churn2" numFmtId="0">
      <sharedItems containsSemiMixedTypes="0" containsString="0" containsNumber="1" containsInteger="1" minValue="0" maxValue="1"/>
    </cacheField>
    <cacheField name="churn rate" numFmtId="0" formula="churn2/user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 United" refreshedDate="46188.191503703703" createdVersion="8" refreshedVersion="8" minRefreshableVersion="3" recordCount="2800" xr:uid="{25BE5262-1571-4804-BE42-8AF2E242EC6F}">
  <cacheSource type="worksheet">
    <worksheetSource ref="A1:K2801" sheet="tickets"/>
  </cacheSource>
  <cacheFields count="11">
    <cacheField name="user_id" numFmtId="0">
      <sharedItems containsSemiMixedTypes="0" containsString="0" containsNumber="1" containsInteger="1" minValue="1" maxValue="2800"/>
    </cacheField>
    <cacheField name="signup_date" numFmtId="14">
      <sharedItems containsSemiMixedTypes="0" containsNonDate="0" containsDate="1" containsString="0" minDate="2023-01-01T00:00:00" maxDate="2025-01-01T00:00:00"/>
    </cacheField>
    <cacheField name="plan_type" numFmtId="0">
      <sharedItems/>
    </cacheField>
    <cacheField name="monthly_fee" numFmtId="0">
      <sharedItems containsSemiMixedTypes="0" containsString="0" containsNumber="1" containsInteger="1" minValue="199" maxValue="699"/>
    </cacheField>
    <cacheField name="avg_weekly_usage_hours" numFmtId="0">
      <sharedItems containsSemiMixedTypes="0" containsString="0" containsNumber="1" minValue="0.5" maxValue="25"/>
    </cacheField>
    <cacheField name="support_tickets" numFmtId="0">
      <sharedItems containsSemiMixedTypes="0" containsString="0" containsNumber="1" containsInteger="1" minValue="0" maxValue="8" count="9">
        <n v="4"/>
        <n v="6"/>
        <n v="8"/>
        <n v="5"/>
        <n v="1"/>
        <n v="3"/>
        <n v="2"/>
        <n v="7"/>
        <n v="0"/>
      </sharedItems>
    </cacheField>
    <cacheField name="payment_failures" numFmtId="0">
      <sharedItems containsSemiMixedTypes="0" containsString="0" containsNumber="1" containsInteger="1" minValue="0" maxValue="5" count="6">
        <n v="1"/>
        <n v="0"/>
        <n v="3"/>
        <n v="2"/>
        <n v="5"/>
        <n v="4"/>
      </sharedItems>
    </cacheField>
    <cacheField name="tenure_months" numFmtId="0">
      <sharedItems containsSemiMixedTypes="0" containsString="0" containsNumber="1" containsInteger="1" minValue="1" maxValue="36"/>
    </cacheField>
    <cacheField name="last_login_days_ago" numFmtId="0">
      <sharedItems containsSemiMixedTypes="0" containsString="0" containsNumber="1" containsInteger="1" minValue="0" maxValue="60"/>
    </cacheField>
    <cacheField name="churn" numFmtId="0">
      <sharedItems/>
    </cacheField>
    <cacheField name="churn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 United" refreshedDate="46188.193768634257" createdVersion="8" refreshedVersion="8" minRefreshableVersion="3" recordCount="2800" xr:uid="{C4905F36-6BD7-489B-BA6E-4B17AE01924A}">
  <cacheSource type="worksheet">
    <worksheetSource ref="A1:K2801" sheet="usage"/>
  </cacheSource>
  <cacheFields count="11">
    <cacheField name="user_id" numFmtId="0">
      <sharedItems containsSemiMixedTypes="0" containsString="0" containsNumber="1" containsInteger="1" minValue="1" maxValue="2800"/>
    </cacheField>
    <cacheField name="signup_date" numFmtId="14">
      <sharedItems containsSemiMixedTypes="0" containsNonDate="0" containsDate="1" containsString="0" minDate="2023-01-01T00:00:00" maxDate="2025-01-01T00:00:00"/>
    </cacheField>
    <cacheField name="plan_type" numFmtId="0">
      <sharedItems/>
    </cacheField>
    <cacheField name="monthly_fee" numFmtId="0">
      <sharedItems containsSemiMixedTypes="0" containsString="0" containsNumber="1" containsInteger="1" minValue="199" maxValue="699"/>
    </cacheField>
    <cacheField name="avg_weekly_usage_hours" numFmtId="0">
      <sharedItems containsSemiMixedTypes="0" containsString="0" containsNumber="1" minValue="0.5" maxValue="25" count="246">
        <n v="1.1000000000000001"/>
        <n v="2.6"/>
        <n v="14.3"/>
        <n v="17.600000000000001"/>
        <n v="9.8000000000000007"/>
        <n v="13.6"/>
        <n v="14.6"/>
        <n v="21.7"/>
        <n v="9.1999999999999993"/>
        <n v="5.9"/>
        <n v="2.1"/>
        <n v="7"/>
        <n v="9.4"/>
        <n v="15.9"/>
        <n v="6.7"/>
        <n v="19.3"/>
        <n v="24.3"/>
        <n v="15.4"/>
        <n v="12.5"/>
        <n v="6.4"/>
        <n v="3.6"/>
        <n v="23.3"/>
        <n v="11.2"/>
        <n v="14.9"/>
        <n v="6.1"/>
        <n v="5.7"/>
        <n v="19.7"/>
        <n v="10.6"/>
        <n v="18.3"/>
        <n v="5"/>
        <n v="1.7"/>
        <n v="12.4"/>
        <n v="4.3"/>
        <n v="1.9"/>
        <n v="2.5"/>
        <n v="23.6"/>
        <n v="8.3000000000000007"/>
        <n v="3.7"/>
        <n v="15.7"/>
        <n v="22.1"/>
        <n v="15.5"/>
        <n v="23.5"/>
        <n v="7.4"/>
        <n v="8.6999999999999993"/>
        <n v="14.2"/>
        <n v="20.9"/>
        <n v="22.5"/>
        <n v="24.4"/>
        <n v="4.9000000000000004"/>
        <n v="19.8"/>
        <n v="20.5"/>
        <n v="16.7"/>
        <n v="10.3"/>
        <n v="1.4"/>
        <n v="3.3"/>
        <n v="17.3"/>
        <n v="16.8"/>
        <n v="8.5"/>
        <n v="15.6"/>
        <n v="11"/>
        <n v="19.899999999999999"/>
        <n v="2.8"/>
        <n v="1.6"/>
        <n v="18.100000000000001"/>
        <n v="22.4"/>
        <n v="24.7"/>
        <n v="11.4"/>
        <n v="6.2"/>
        <n v="9.9"/>
        <n v="11.9"/>
        <n v="21.5"/>
        <n v="13.7"/>
        <n v="21.1"/>
        <n v="16.399999999999999"/>
        <n v="6.3"/>
        <n v="3.1"/>
        <n v="2.4"/>
        <n v="20"/>
        <n v="17.8"/>
        <n v="19.5"/>
        <n v="11.5"/>
        <n v="8.6"/>
        <n v="8.1999999999999993"/>
        <n v="15.1"/>
        <n v="16.100000000000001"/>
        <n v="11.3"/>
        <n v="14.4"/>
        <n v="10.5"/>
        <n v="2.2000000000000002"/>
        <n v="10.9"/>
        <n v="2"/>
        <n v="12"/>
        <n v="13.2"/>
        <n v="24.2"/>
        <n v="2.7"/>
        <n v="16.600000000000001"/>
        <n v="15.8"/>
        <n v="3.5"/>
        <n v="13"/>
        <n v="14"/>
        <n v="19.399999999999999"/>
        <n v="19.2"/>
        <n v="14.5"/>
        <n v="10"/>
        <n v="21.9"/>
        <n v="18.8"/>
        <n v="17.5"/>
        <n v="11.1"/>
        <n v="11.8"/>
        <n v="4.4000000000000004"/>
        <n v="11.7"/>
        <n v="0.7"/>
        <n v="22"/>
        <n v="3.9"/>
        <n v="14.8"/>
        <n v="2.9"/>
        <n v="10.8"/>
        <n v="16.2"/>
        <n v="20.100000000000001"/>
        <n v="12.8"/>
        <n v="11.6"/>
        <n v="18.2"/>
        <n v="18.7"/>
        <n v="16.899999999999999"/>
        <n v="6"/>
        <n v="20.3"/>
        <n v="1.2"/>
        <n v="8.1"/>
        <n v="19"/>
        <n v="3.2"/>
        <n v="3.4"/>
        <n v="7.6"/>
        <n v="21.8"/>
        <n v="13.5"/>
        <n v="3"/>
        <n v="23.8"/>
        <n v="8.4"/>
        <n v="24.6"/>
        <n v="24.8"/>
        <n v="8.9"/>
        <n v="21.2"/>
        <n v="18.899999999999999"/>
        <n v="17.100000000000001"/>
        <n v="19.100000000000001"/>
        <n v="5.8"/>
        <n v="5.0999999999999996"/>
        <n v="24.5"/>
        <n v="18.5"/>
        <n v="13.9"/>
        <n v="20.399999999999999"/>
        <n v="12.1"/>
        <n v="7.2"/>
        <n v="4.5999999999999996"/>
        <n v="9.5"/>
        <n v="12.7"/>
        <n v="21.4"/>
        <n v="22.8"/>
        <n v="23.4"/>
        <n v="5.3"/>
        <n v="16.5"/>
        <n v="6.6"/>
        <n v="23.7"/>
        <n v="20.7"/>
        <n v="12.9"/>
        <n v="20.6"/>
        <n v="13.4"/>
        <n v="7.8"/>
        <n v="12.3"/>
        <n v="23.9"/>
        <n v="1.8"/>
        <n v="24.1"/>
        <n v="12.6"/>
        <n v="18.399999999999999"/>
        <n v="4.8"/>
        <n v="17.7"/>
        <n v="20.8"/>
        <n v="1.3"/>
        <n v="9.6999999999999993"/>
        <n v="17.2"/>
        <n v="10.1"/>
        <n v="17"/>
        <n v="9"/>
        <n v="14.1"/>
        <n v="21.3"/>
        <n v="16.3"/>
        <n v="10.199999999999999"/>
        <n v="20.2"/>
        <n v="7.7"/>
        <n v="17.899999999999999"/>
        <n v="22.7"/>
        <n v="7.1"/>
        <n v="7.9"/>
        <n v="23.1"/>
        <n v="15"/>
        <n v="23"/>
        <n v="14.7"/>
        <n v="0.5"/>
        <n v="12.2"/>
        <n v="6.9"/>
        <n v="7.3"/>
        <n v="18"/>
        <n v="0.6"/>
        <n v="5.4"/>
        <n v="24.9"/>
        <n v="4.7"/>
        <n v="4.5"/>
        <n v="9.3000000000000007"/>
        <n v="23.2"/>
        <n v="4"/>
        <n v="13.1"/>
        <n v="7.5"/>
        <n v="9.6"/>
        <n v="8.8000000000000007"/>
        <n v="1"/>
        <n v="17.399999999999999"/>
        <n v="5.5"/>
        <n v="4.2"/>
        <n v="19.600000000000001"/>
        <n v="10.7"/>
        <n v="24"/>
        <n v="21"/>
        <n v="9.1"/>
        <n v="3.8"/>
        <n v="18.600000000000001"/>
        <n v="21.6"/>
        <n v="0.8"/>
        <n v="22.3"/>
        <n v="13.3"/>
        <n v="25"/>
        <n v="5.2"/>
        <n v="1.5"/>
        <n v="6.5"/>
        <n v="8"/>
        <n v="15.3"/>
        <n v="10.4"/>
        <n v="4.0999999999999996"/>
        <n v="5.6"/>
        <n v="22.9"/>
        <n v="22.6"/>
        <n v="16"/>
        <n v="0.9"/>
        <n v="22.2"/>
        <n v="6.8"/>
        <n v="15.2"/>
        <n v="2.2999999999999998"/>
        <n v="13.8"/>
      </sharedItems>
      <fieldGroup base="4">
        <rangePr startNum="0.5" endNum="25" groupInterval="5"/>
        <groupItems count="7">
          <s v="&lt;0.5"/>
          <s v="0.5-5.5"/>
          <s v="5.5-10.5"/>
          <s v="10.5-15.5"/>
          <s v="15.5-20.5"/>
          <s v="20.5-25.5"/>
          <s v="&gt;25.5"/>
        </groupItems>
      </fieldGroup>
    </cacheField>
    <cacheField name="support_tickets" numFmtId="0">
      <sharedItems containsSemiMixedTypes="0" containsString="0" containsNumber="1" containsInteger="1" minValue="0" maxValue="8"/>
    </cacheField>
    <cacheField name="payment_failures" numFmtId="0">
      <sharedItems containsSemiMixedTypes="0" containsString="0" containsNumber="1" containsInteger="1" minValue="0" maxValue="5"/>
    </cacheField>
    <cacheField name="tenure_months" numFmtId="0">
      <sharedItems containsSemiMixedTypes="0" containsString="0" containsNumber="1" containsInteger="1" minValue="1" maxValue="36"/>
    </cacheField>
    <cacheField name="last_login_days_ago" numFmtId="0">
      <sharedItems containsSemiMixedTypes="0" containsString="0" containsNumber="1" containsInteger="1" minValue="0" maxValue="60"/>
    </cacheField>
    <cacheField name="churn" numFmtId="0">
      <sharedItems/>
    </cacheField>
    <cacheField name="churn2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oenix United" refreshedDate="46188.205470601853" backgroundQuery="1" createdVersion="8" refreshedVersion="8" minRefreshableVersion="3" recordCount="0" supportSubquery="1" supportAdvancedDrill="1" xr:uid="{A0EFCD64-775B-42EB-B152-98C2B447F15B}">
  <cacheSource type="external" connectionId="1"/>
  <cacheFields count="5">
    <cacheField name="[Range 2].[signup_date (Month)].[signup_date (Month)]" caption="signup_date (Month)" numFmtId="0" hierarchy="3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 2].[signup_date (Year)].[signup_date (Year)]" caption="signup_date (Year)" numFmtId="0" hierarchy="33" level="1">
      <sharedItems count="2">
        <s v="2023"/>
        <s v="2024"/>
      </sharedItems>
    </cacheField>
    <cacheField name="[Measures].[Sum of churn 2]" caption="Sum of churn 2" numFmtId="0" hierarchy="63" level="32767"/>
    <cacheField name="[Range 2].[plan_type].[plan_type]" caption="plan_type" numFmtId="0" hierarchy="24" level="1">
      <sharedItems count="3">
        <s v="Basic"/>
        <s v="Premium"/>
        <s v="Standard"/>
      </sharedItems>
    </cacheField>
    <cacheField name="[Measures].[Count of user_id]" caption="Count of user_id" numFmtId="0" hierarchy="65" level="32767"/>
  </cacheFields>
  <cacheHierarchies count="66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monthly_fee]" caption="monthly_fee" attribute="1" defaultMemberUniqueName="[Range].[monthly_fee].[All]" allUniqueName="[Range].[monthly_fee].[All]" dimensionUniqueName="[Range]" displayFolder="" count="0" memberValueDatatype="20" unbalanced="0"/>
    <cacheHierarchy uniqueName="[Range].[avg_weekly_usage_hours]" caption="avg_weekly_usage_hours" attribute="1" defaultMemberUniqueName="[Range].[avg_weekly_usage_hours].[All]" allUniqueName="[Range].[avg_weekly_usage_hours].[All]" dimensionUniqueName="[Range]" displayFolder="" count="0" memberValueDatatype="5" unbalanced="0"/>
    <cacheHierarchy uniqueName="[Range].[support_tickets]" caption="support_tickets" attribute="1" defaultMemberUniqueName="[Range].[support_tickets].[All]" allUniqueName="[Range].[support_tickets].[All]" dimensionUniqueName="[Range]" displayFolder="" count="0" memberValueDatatype="20" unbalanced="0"/>
    <cacheHierarchy uniqueName="[Range].[payment_failures]" caption="payment_failures" attribute="1" defaultMemberUniqueName="[Range].[payment_failures].[All]" allUniqueName="[Range].[payment_failures].[All]" dimensionUniqueName="[Range]" displayFolder="" count="0" memberValueDatatype="20" unbalanced="0"/>
    <cacheHierarchy uniqueName="[Range].[tenure_months]" caption="tenure_months" attribute="1" defaultMemberUniqueName="[Range].[tenure_months].[All]" allUniqueName="[Range].[tenure_months].[All]" dimensionUniqueName="[Range]" displayFolder="" count="0" memberValueDatatype="20" unbalanced="0"/>
    <cacheHierarchy uniqueName="[Range].[last_login_days_ago]" caption="last_login_days_ago" attribute="1" defaultMemberUniqueName="[Range].[last_login_days_ago].[All]" allUniqueName="[Range].[last_login_days_ago].[All]" dimensionUniqueName="[Range]" displayFolder="" count="0" memberValueDatatype="20" unbalanced="0"/>
    <cacheHierarchy uniqueName="[Range].[churn]" caption="churn" attribute="1" defaultMemberUniqueName="[Range].[churn].[All]" allUniqueName="[Range].[churn].[All]" dimensionUniqueName="[Range]" displayFolder="" count="0" memberValueDatatype="130" unbalanced="0"/>
    <cacheHierarchy uniqueName="[Range].[churn 2]" caption="churn 2" attribute="1" defaultMemberUniqueName="[Range].[churn 2].[All]" allUniqueName="[Range].[churn 2].[All]" dimensionUniqueName="[Range]" displayFolder="" count="0" memberValueDatatype="20" unbalanced="0"/>
    <cacheHierarchy uniqueName="[Range 1].[user_id]" caption="user_id" attribute="1" defaultMemberUniqueName="[Range 1].[user_id].[All]" allUniqueName="[Range 1].[user_id].[All]" dimensionUniqueName="[Range 1]" displayFolder="" count="0" memberValueDatatype="20" unbalanced="0"/>
    <cacheHierarchy uniqueName="[Range 1].[signup_date]" caption="signup_date" attribute="1" time="1" defaultMemberUniqueName="[Range 1].[signup_date].[All]" allUniqueName="[Range 1].[signup_date].[All]" dimensionUniqueName="[Range 1]" displayFolder="" count="0" memberValueDatatype="7" unbalanced="0"/>
    <cacheHierarchy uniqueName="[Range 1].[plan_type]" caption="plan_type" attribute="1" defaultMemberUniqueName="[Range 1].[plan_type].[All]" allUniqueName="[Range 1].[plan_type].[All]" dimensionUniqueName="[Range 1]" displayFolder="" count="0" memberValueDatatype="130" unbalanced="0"/>
    <cacheHierarchy uniqueName="[Range 1].[monthly_fee]" caption="monthly_fee" attribute="1" defaultMemberUniqueName="[Range 1].[monthly_fee].[All]" allUniqueName="[Range 1].[monthly_fee].[All]" dimensionUniqueName="[Range 1]" displayFolder="" count="0" memberValueDatatype="20" unbalanced="0"/>
    <cacheHierarchy uniqueName="[Range 1].[avg_weekly_usage_hours]" caption="avg_weekly_usage_hours" attribute="1" defaultMemberUniqueName="[Range 1].[avg_weekly_usage_hours].[All]" allUniqueName="[Range 1].[avg_weekly_usage_hours].[All]" dimensionUniqueName="[Range 1]" displayFolder="" count="0" memberValueDatatype="5" unbalanced="0"/>
    <cacheHierarchy uniqueName="[Range 1].[support_tickets]" caption="support_tickets" attribute="1" defaultMemberUniqueName="[Range 1].[support_tickets].[All]" allUniqueName="[Range 1].[support_tickets].[All]" dimensionUniqueName="[Range 1]" displayFolder="" count="0" memberValueDatatype="20" unbalanced="0"/>
    <cacheHierarchy uniqueName="[Range 1].[payment_failures]" caption="payment_failures" attribute="1" defaultMemberUniqueName="[Range 1].[payment_failures].[All]" allUniqueName="[Range 1].[payment_failures].[All]" dimensionUniqueName="[Range 1]" displayFolder="" count="0" memberValueDatatype="20" unbalanced="0"/>
    <cacheHierarchy uniqueName="[Range 1].[tenure_months]" caption="tenure_months" attribute="1" defaultMemberUniqueName="[Range 1].[tenure_months].[All]" allUniqueName="[Range 1].[tenure_months].[All]" dimensionUniqueName="[Range 1]" displayFolder="" count="0" memberValueDatatype="20" unbalanced="0"/>
    <cacheHierarchy uniqueName="[Range 1].[last_login_days_ago]" caption="last_login_days_ago" attribute="1" defaultMemberUniqueName="[Range 1].[last_login_days_ago].[All]" allUniqueName="[Range 1].[last_login_days_ago].[All]" dimensionUniqueName="[Range 1]" displayFolder="" count="0" memberValueDatatype="20" unbalanced="0"/>
    <cacheHierarchy uniqueName="[Range 1].[churn]" caption="churn" attribute="1" defaultMemberUniqueName="[Range 1].[churn].[All]" allUniqueName="[Range 1].[churn].[All]" dimensionUniqueName="[Range 1]" displayFolder="" count="0" memberValueDatatype="130" unbalanced="0"/>
    <cacheHierarchy uniqueName="[Range 1].[churn 2]" caption="churn 2" attribute="1" defaultMemberUniqueName="[Range 1].[churn 2].[All]" allUniqueName="[Range 1].[churn 2].[All]" dimensionUniqueName="[Range 1]" displayFolder="" count="0" memberValueDatatype="20" unbalanced="0"/>
    <cacheHierarchy uniqueName="[Range 2].[user_id]" caption="user_id" attribute="1" defaultMemberUniqueName="[Range 2].[user_id].[All]" allUniqueName="[Range 2].[user_id].[All]" dimensionUniqueName="[Range 2]" displayFolder="" count="0" memberValueDatatype="20" unbalanced="0"/>
    <cacheHierarchy uniqueName="[Range 2].[signup_date]" caption="signup_date" attribute="1" time="1" defaultMemberUniqueName="[Range 2].[signup_date].[All]" allUniqueName="[Range 2].[signup_date].[All]" dimensionUniqueName="[Range 2]" displayFolder="" count="0" memberValueDatatype="7" unbalanced="0"/>
    <cacheHierarchy uniqueName="[Range 2].[plan_type]" caption="plan_type" attribute="1" defaultMemberUniqueName="[Range 2].[plan_type].[All]" allUniqueName="[Range 2].[plan_type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monthly_fee]" caption="monthly_fee" attribute="1" defaultMemberUniqueName="[Range 2].[monthly_fee].[All]" allUniqueName="[Range 2].[monthly_fee].[All]" dimensionUniqueName="[Range 2]" displayFolder="" count="0" memberValueDatatype="20" unbalanced="0"/>
    <cacheHierarchy uniqueName="[Range 2].[avg_weekly_usage_hours]" caption="avg_weekly_usage_hours" attribute="1" defaultMemberUniqueName="[Range 2].[avg_weekly_usage_hours].[All]" allUniqueName="[Range 2].[avg_weekly_usage_hours].[All]" dimensionUniqueName="[Range 2]" displayFolder="" count="0" memberValueDatatype="5" unbalanced="0"/>
    <cacheHierarchy uniqueName="[Range 2].[support_tickets]" caption="support_tickets" attribute="1" defaultMemberUniqueName="[Range 2].[support_tickets].[All]" allUniqueName="[Range 2].[support_tickets].[All]" dimensionUniqueName="[Range 2]" displayFolder="" count="0" memberValueDatatype="20" unbalanced="0"/>
    <cacheHierarchy uniqueName="[Range 2].[payment_failures]" caption="payment_failures" attribute="1" defaultMemberUniqueName="[Range 2].[payment_failures].[All]" allUniqueName="[Range 2].[payment_failures].[All]" dimensionUniqueName="[Range 2]" displayFolder="" count="0" memberValueDatatype="20" unbalanced="0"/>
    <cacheHierarchy uniqueName="[Range 2].[tenure_months]" caption="tenure_months" attribute="1" defaultMemberUniqueName="[Range 2].[tenure_months].[All]" allUniqueName="[Range 2].[tenure_months].[All]" dimensionUniqueName="[Range 2]" displayFolder="" count="0" memberValueDatatype="20" unbalanced="0"/>
    <cacheHierarchy uniqueName="[Range 2].[last_login_days_ago]" caption="last_login_days_ago" attribute="1" defaultMemberUniqueName="[Range 2].[last_login_days_ago].[All]" allUniqueName="[Range 2].[last_login_days_ago].[All]" dimensionUniqueName="[Range 2]" displayFolder="" count="0" memberValueDatatype="20" unbalanced="0"/>
    <cacheHierarchy uniqueName="[Range 2].[churn]" caption="churn" attribute="1" defaultMemberUniqueName="[Range 2].[churn].[All]" allUniqueName="[Range 2].[churn].[All]" dimensionUniqueName="[Range 2]" displayFolder="" count="0" memberValueDatatype="130" unbalanced="0"/>
    <cacheHierarchy uniqueName="[Range 2].[churn 2]" caption="churn 2" attribute="1" defaultMemberUniqueName="[Range 2].[churn 2].[All]" allUniqueName="[Range 2].[churn 2].[All]" dimensionUniqueName="[Range 2]" displayFolder="" count="0" memberValueDatatype="20" unbalanced="0"/>
    <cacheHierarchy uniqueName="[Range 2].[signup_date (Year)]" caption="signup_date (Year)" attribute="1" defaultMemberUniqueName="[Range 2].[signup_date (Year)].[All]" allUniqueName="[Range 2].[signup_date (Year)].[All]" dimensionUniqueName="[Range 2]" displayFolder="" count="2" memberValueDatatype="130" unbalanced="0">
      <fieldsUsage count="2">
        <fieldUsage x="-1"/>
        <fieldUsage x="1"/>
      </fieldsUsage>
    </cacheHierarchy>
    <cacheHierarchy uniqueName="[Range 2].[signup_date (Quarter)]" caption="signup_date (Quarter)" attribute="1" defaultMemberUniqueName="[Range 2].[signup_date (Quarter)].[All]" allUniqueName="[Range 2].[signup_date (Quarter)].[All]" dimensionUniqueName="[Range 2]" displayFolder="" count="0" memberValueDatatype="130" unbalanced="0"/>
    <cacheHierarchy uniqueName="[Range 2].[signup_date (Month)]" caption="signup_date (Month)" attribute="1" defaultMemberUniqueName="[Range 2].[signup_date (Month)].[All]" allUniqueName="[Range 2].[signup_date (Month)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ignup_date (Month Index)]" caption="signup_date (Month Index)" attribute="1" defaultMemberUniqueName="[Range 2].[signup_date (Month Index)].[All]" allUniqueName="[Range 2].[signup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avg_weekly_usage_hours]" caption="Sum of avg_weekly_usage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_weekly_usage_hours]" caption="Average of avg_weekly_usage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pport_tickets]" caption="Sum of support_ticket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upport_tickets]" caption="Average of support_ticket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yment_failures]" caption="Sum of payment_failur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ayment_failures]" caption="Average of payment_failur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_months]" caption="Sum of tenure_month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enure_months]" caption="Average of tenure_month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ast_login_days_ago]" caption="Sum of last_login_days_ago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last_login_days_ago]" caption="Average of last_login_days_ago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g_weekly_usage_hours 2]" caption="Sum of avg_weekly_usage_hours 2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avg_weekly_usage_hours]" caption="Count of avg_weekly_usage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weekly_usage_hours 2]" caption="Average of avg_weekly_usage_hours 2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upport_tickets 2]" caption="Sum of support_tickets 2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upport_tickets 2]" caption="Average of support_tickets 2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yment_failures 2]" caption="Sum of payment_failur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ayment_failures 2]" caption="Average of payment_failur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enure_months 2]" caption="Sum of tenure_months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_months 2]" caption="Average of tenure_months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ast_login_days_ago 2]" caption="Sum of last_login_days_ago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last_login_days_ago]" caption="Max of last_login_days_ago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last_login_days_ago 2]" caption="Average of last_login_days_ago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hurn 2]" caption="Sum of churn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ser_id]" caption="Sum of user_id" measure="1" displayFolder="" measureGroup="Range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user_id]" caption="Count of user_id" measure="1" displayFolder="" measureGroup="Range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oenix United" refreshedDate="46188.144396412034" backgroundQuery="1" createdVersion="8" refreshedVersion="8" minRefreshableVersion="3" recordCount="0" supportSubquery="1" supportAdvancedDrill="1" xr:uid="{6ABC6B98-C4B8-404E-8853-8A466DF7F361}">
  <cacheSource type="external" connectionId="1"/>
  <cacheFields count="5">
    <cacheField name="[Measures].[Average of avg_weekly_usage_hours 2]" caption="Average of avg_weekly_usage_hours 2" numFmtId="0" hierarchy="53" level="32767"/>
    <cacheField name="[Measures].[Average of support_tickets 2]" caption="Average of support_tickets 2" numFmtId="0" hierarchy="55" level="32767"/>
    <cacheField name="[Measures].[Average of payment_failures 2]" caption="Average of payment_failures 2" numFmtId="0" hierarchy="57" level="32767"/>
    <cacheField name="[Measures].[Average of tenure_months 2]" caption="Average of tenure_months 2" numFmtId="0" hierarchy="59" level="32767"/>
    <cacheField name="[Measures].[Average of last_login_days_ago 2]" caption="Average of last_login_days_ago 2" numFmtId="0" hierarchy="62" level="32767"/>
  </cacheFields>
  <cacheHierarchies count="66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monthly_fee]" caption="monthly_fee" attribute="1" defaultMemberUniqueName="[Range].[monthly_fee].[All]" allUniqueName="[Range].[monthly_fee].[All]" dimensionUniqueName="[Range]" displayFolder="" count="0" memberValueDatatype="20" unbalanced="0"/>
    <cacheHierarchy uniqueName="[Range].[avg_weekly_usage_hours]" caption="avg_weekly_usage_hours" attribute="1" defaultMemberUniqueName="[Range].[avg_weekly_usage_hours].[All]" allUniqueName="[Range].[avg_weekly_usage_hours].[All]" dimensionUniqueName="[Range]" displayFolder="" count="0" memberValueDatatype="5" unbalanced="0"/>
    <cacheHierarchy uniqueName="[Range].[support_tickets]" caption="support_tickets" attribute="1" defaultMemberUniqueName="[Range].[support_tickets].[All]" allUniqueName="[Range].[support_tickets].[All]" dimensionUniqueName="[Range]" displayFolder="" count="0" memberValueDatatype="20" unbalanced="0"/>
    <cacheHierarchy uniqueName="[Range].[payment_failures]" caption="payment_failures" attribute="1" defaultMemberUniqueName="[Range].[payment_failures].[All]" allUniqueName="[Range].[payment_failures].[All]" dimensionUniqueName="[Range]" displayFolder="" count="0" memberValueDatatype="20" unbalanced="0"/>
    <cacheHierarchy uniqueName="[Range].[tenure_months]" caption="tenure_months" attribute="1" defaultMemberUniqueName="[Range].[tenure_months].[All]" allUniqueName="[Range].[tenure_months].[All]" dimensionUniqueName="[Range]" displayFolder="" count="0" memberValueDatatype="20" unbalanced="0"/>
    <cacheHierarchy uniqueName="[Range].[last_login_days_ago]" caption="last_login_days_ago" attribute="1" defaultMemberUniqueName="[Range].[last_login_days_ago].[All]" allUniqueName="[Range].[last_login_days_ago].[All]" dimensionUniqueName="[Range]" displayFolder="" count="0" memberValueDatatype="20" unbalanced="0"/>
    <cacheHierarchy uniqueName="[Range].[churn]" caption="churn" attribute="1" defaultMemberUniqueName="[Range].[churn].[All]" allUniqueName="[Range].[churn].[All]" dimensionUniqueName="[Range]" displayFolder="" count="0" memberValueDatatype="130" unbalanced="0"/>
    <cacheHierarchy uniqueName="[Range].[churn 2]" caption="churn 2" attribute="1" defaultMemberUniqueName="[Range].[churn 2].[All]" allUniqueName="[Range].[churn 2].[All]" dimensionUniqueName="[Range]" displayFolder="" count="0" memberValueDatatype="20" unbalanced="0"/>
    <cacheHierarchy uniqueName="[Range 1].[user_id]" caption="user_id" attribute="1" defaultMemberUniqueName="[Range 1].[user_id].[All]" allUniqueName="[Range 1].[user_id].[All]" dimensionUniqueName="[Range 1]" displayFolder="" count="0" memberValueDatatype="20" unbalanced="0"/>
    <cacheHierarchy uniqueName="[Range 1].[signup_date]" caption="signup_date" attribute="1" time="1" defaultMemberUniqueName="[Range 1].[signup_date].[All]" allUniqueName="[Range 1].[signup_date].[All]" dimensionUniqueName="[Range 1]" displayFolder="" count="0" memberValueDatatype="7" unbalanced="0"/>
    <cacheHierarchy uniqueName="[Range 1].[plan_type]" caption="plan_type" attribute="1" defaultMemberUniqueName="[Range 1].[plan_type].[All]" allUniqueName="[Range 1].[plan_type].[All]" dimensionUniqueName="[Range 1]" displayFolder="" count="0" memberValueDatatype="130" unbalanced="0"/>
    <cacheHierarchy uniqueName="[Range 1].[monthly_fee]" caption="monthly_fee" attribute="1" defaultMemberUniqueName="[Range 1].[monthly_fee].[All]" allUniqueName="[Range 1].[monthly_fee].[All]" dimensionUniqueName="[Range 1]" displayFolder="" count="0" memberValueDatatype="20" unbalanced="0"/>
    <cacheHierarchy uniqueName="[Range 1].[avg_weekly_usage_hours]" caption="avg_weekly_usage_hours" attribute="1" defaultMemberUniqueName="[Range 1].[avg_weekly_usage_hours].[All]" allUniqueName="[Range 1].[avg_weekly_usage_hours].[All]" dimensionUniqueName="[Range 1]" displayFolder="" count="0" memberValueDatatype="5" unbalanced="0"/>
    <cacheHierarchy uniqueName="[Range 1].[support_tickets]" caption="support_tickets" attribute="1" defaultMemberUniqueName="[Range 1].[support_tickets].[All]" allUniqueName="[Range 1].[support_tickets].[All]" dimensionUniqueName="[Range 1]" displayFolder="" count="0" memberValueDatatype="20" unbalanced="0"/>
    <cacheHierarchy uniqueName="[Range 1].[payment_failures]" caption="payment_failures" attribute="1" defaultMemberUniqueName="[Range 1].[payment_failures].[All]" allUniqueName="[Range 1].[payment_failures].[All]" dimensionUniqueName="[Range 1]" displayFolder="" count="0" memberValueDatatype="20" unbalanced="0"/>
    <cacheHierarchy uniqueName="[Range 1].[tenure_months]" caption="tenure_months" attribute="1" defaultMemberUniqueName="[Range 1].[tenure_months].[All]" allUniqueName="[Range 1].[tenure_months].[All]" dimensionUniqueName="[Range 1]" displayFolder="" count="0" memberValueDatatype="20" unbalanced="0"/>
    <cacheHierarchy uniqueName="[Range 1].[last_login_days_ago]" caption="last_login_days_ago" attribute="1" defaultMemberUniqueName="[Range 1].[last_login_days_ago].[All]" allUniqueName="[Range 1].[last_login_days_ago].[All]" dimensionUniqueName="[Range 1]" displayFolder="" count="0" memberValueDatatype="20" unbalanced="0"/>
    <cacheHierarchy uniqueName="[Range 1].[churn]" caption="churn" attribute="1" defaultMemberUniqueName="[Range 1].[churn].[All]" allUniqueName="[Range 1].[churn].[All]" dimensionUniqueName="[Range 1]" displayFolder="" count="0" memberValueDatatype="130" unbalanced="0"/>
    <cacheHierarchy uniqueName="[Range 1].[churn 2]" caption="churn 2" attribute="1" defaultMemberUniqueName="[Range 1].[churn 2].[All]" allUniqueName="[Range 1].[churn 2].[All]" dimensionUniqueName="[Range 1]" displayFolder="" count="0" memberValueDatatype="20" unbalanced="0"/>
    <cacheHierarchy uniqueName="[Range 2].[user_id]" caption="user_id" attribute="1" defaultMemberUniqueName="[Range 2].[user_id].[All]" allUniqueName="[Range 2].[user_id].[All]" dimensionUniqueName="[Range 2]" displayFolder="" count="0" memberValueDatatype="20" unbalanced="0"/>
    <cacheHierarchy uniqueName="[Range 2].[signup_date]" caption="signup_date" attribute="1" time="1" defaultMemberUniqueName="[Range 2].[signup_date].[All]" allUniqueName="[Range 2].[signup_date].[All]" dimensionUniqueName="[Range 2]" displayFolder="" count="0" memberValueDatatype="7" unbalanced="0"/>
    <cacheHierarchy uniqueName="[Range 2].[plan_type]" caption="plan_type" attribute="1" defaultMemberUniqueName="[Range 2].[plan_type].[All]" allUniqueName="[Range 2].[plan_type].[All]" dimensionUniqueName="[Range 2]" displayFolder="" count="0" memberValueDatatype="130" unbalanced="0"/>
    <cacheHierarchy uniqueName="[Range 2].[monthly_fee]" caption="monthly_fee" attribute="1" defaultMemberUniqueName="[Range 2].[monthly_fee].[All]" allUniqueName="[Range 2].[monthly_fee].[All]" dimensionUniqueName="[Range 2]" displayFolder="" count="0" memberValueDatatype="20" unbalanced="0"/>
    <cacheHierarchy uniqueName="[Range 2].[avg_weekly_usage_hours]" caption="avg_weekly_usage_hours" attribute="1" defaultMemberUniqueName="[Range 2].[avg_weekly_usage_hours].[All]" allUniqueName="[Range 2].[avg_weekly_usage_hours].[All]" dimensionUniqueName="[Range 2]" displayFolder="" count="0" memberValueDatatype="5" unbalanced="0"/>
    <cacheHierarchy uniqueName="[Range 2].[support_tickets]" caption="support_tickets" attribute="1" defaultMemberUniqueName="[Range 2].[support_tickets].[All]" allUniqueName="[Range 2].[support_tickets].[All]" dimensionUniqueName="[Range 2]" displayFolder="" count="0" memberValueDatatype="20" unbalanced="0"/>
    <cacheHierarchy uniqueName="[Range 2].[payment_failures]" caption="payment_failures" attribute="1" defaultMemberUniqueName="[Range 2].[payment_failures].[All]" allUniqueName="[Range 2].[payment_failures].[All]" dimensionUniqueName="[Range 2]" displayFolder="" count="0" memberValueDatatype="20" unbalanced="0"/>
    <cacheHierarchy uniqueName="[Range 2].[tenure_months]" caption="tenure_months" attribute="1" defaultMemberUniqueName="[Range 2].[tenure_months].[All]" allUniqueName="[Range 2].[tenure_months].[All]" dimensionUniqueName="[Range 2]" displayFolder="" count="0" memberValueDatatype="20" unbalanced="0"/>
    <cacheHierarchy uniqueName="[Range 2].[last_login_days_ago]" caption="last_login_days_ago" attribute="1" defaultMemberUniqueName="[Range 2].[last_login_days_ago].[All]" allUniqueName="[Range 2].[last_login_days_ago].[All]" dimensionUniqueName="[Range 2]" displayFolder="" count="0" memberValueDatatype="20" unbalanced="0"/>
    <cacheHierarchy uniqueName="[Range 2].[churn]" caption="churn" attribute="1" defaultMemberUniqueName="[Range 2].[churn].[All]" allUniqueName="[Range 2].[churn].[All]" dimensionUniqueName="[Range 2]" displayFolder="" count="0" memberValueDatatype="130" unbalanced="0"/>
    <cacheHierarchy uniqueName="[Range 2].[churn 2]" caption="churn 2" attribute="1" defaultMemberUniqueName="[Range 2].[churn 2].[All]" allUniqueName="[Range 2].[churn 2].[All]" dimensionUniqueName="[Range 2]" displayFolder="" count="0" memberValueDatatype="20" unbalanced="0"/>
    <cacheHierarchy uniqueName="[Range 2].[signup_date (Year)]" caption="signup_date (Year)" attribute="1" defaultMemberUniqueName="[Range 2].[signup_date (Year)].[All]" allUniqueName="[Range 2].[signup_date (Year)].[All]" dimensionUniqueName="[Range 2]" displayFolder="" count="0" memberValueDatatype="130" unbalanced="0"/>
    <cacheHierarchy uniqueName="[Range 2].[signup_date (Quarter)]" caption="signup_date (Quarter)" attribute="1" defaultMemberUniqueName="[Range 2].[signup_date (Quarter)].[All]" allUniqueName="[Range 2].[signup_date (Quarter)].[All]" dimensionUniqueName="[Range 2]" displayFolder="" count="0" memberValueDatatype="130" unbalanced="0"/>
    <cacheHierarchy uniqueName="[Range 2].[signup_date (Month)]" caption="signup_date (Month)" attribute="1" defaultMemberUniqueName="[Range 2].[signup_date (Month)].[All]" allUniqueName="[Range 2].[signup_date (Month)].[All]" dimensionUniqueName="[Range 2]" displayFolder="" count="0" memberValueDatatype="130" unbalanced="0"/>
    <cacheHierarchy uniqueName="[Range 2].[signup_date (Month Index)]" caption="signup_date (Month Index)" attribute="1" defaultMemberUniqueName="[Range 2].[signup_date (Month Index)].[All]" allUniqueName="[Range 2].[signup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avg_weekly_usage_hours]" caption="Sum of avg_weekly_usage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_weekly_usage_hours]" caption="Average of avg_weekly_usage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pport_tickets]" caption="Sum of support_ticket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upport_tickets]" caption="Average of support_ticket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yment_failures]" caption="Sum of payment_failur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ayment_failures]" caption="Average of payment_failur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_months]" caption="Sum of tenure_month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enure_months]" caption="Average of tenure_month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ast_login_days_ago]" caption="Sum of last_login_days_ago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last_login_days_ago]" caption="Average of last_login_days_ago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g_weekly_usage_hours 2]" caption="Sum of avg_weekly_usage_hours 2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avg_weekly_usage_hours]" caption="Count of avg_weekly_usage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weekly_usage_hours 2]" caption="Average of avg_weekly_usage_hours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upport_tickets 2]" caption="Sum of support_tickets 2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upport_tickets 2]" caption="Average of support_ticket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yment_failures 2]" caption="Sum of payment_failur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ayment_failures 2]" caption="Average of payment_failures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enure_months 2]" caption="Sum of tenure_months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_months 2]" caption="Average of tenure_months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ast_login_days_ago 2]" caption="Sum of last_login_days_ago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last_login_days_ago]" caption="Max of last_login_days_ago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last_login_days_ago 2]" caption="Average of last_login_days_ago 2" measure="1" displayFolder="" measureGroup="Range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hurn 2]" caption="Sum of churn 2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ser_id]" caption="Sum of user_id" measure="1" displayFolder="" measureGroup="Range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user_id]" caption="Count of user_id" measure="1" displayFolder="" measureGroup="Range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oenix United" refreshedDate="46188.141914583335" backgroundQuery="1" createdVersion="8" refreshedVersion="8" minRefreshableVersion="3" recordCount="0" supportSubquery="1" supportAdvancedDrill="1" xr:uid="{42527174-C196-4F1A-817D-1977E401FFF4}">
  <cacheSource type="external" connectionId="1"/>
  <cacheFields count="5">
    <cacheField name="[Measures].[Average of avg_weekly_usage_hours]" caption="Average of avg_weekly_usage_hours" numFmtId="0" hierarchy="42" level="32767"/>
    <cacheField name="[Measures].[Average of support_tickets]" caption="Average of support_tickets" numFmtId="0" hierarchy="44" level="32767"/>
    <cacheField name="[Measures].[Average of payment_failures]" caption="Average of payment_failures" numFmtId="0" hierarchy="46" level="32767"/>
    <cacheField name="[Measures].[Average of tenure_months]" caption="Average of tenure_months" numFmtId="0" hierarchy="48" level="32767"/>
    <cacheField name="[Measures].[Average of last_login_days_ago]" caption="Average of last_login_days_ago" numFmtId="0" hierarchy="50" level="32767"/>
  </cacheFields>
  <cacheHierarchies count="66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monthly_fee]" caption="monthly_fee" attribute="1" defaultMemberUniqueName="[Range].[monthly_fee].[All]" allUniqueName="[Range].[monthly_fee].[All]" dimensionUniqueName="[Range]" displayFolder="" count="0" memberValueDatatype="20" unbalanced="0"/>
    <cacheHierarchy uniqueName="[Range].[avg_weekly_usage_hours]" caption="avg_weekly_usage_hours" attribute="1" defaultMemberUniqueName="[Range].[avg_weekly_usage_hours].[All]" allUniqueName="[Range].[avg_weekly_usage_hours].[All]" dimensionUniqueName="[Range]" displayFolder="" count="0" memberValueDatatype="5" unbalanced="0"/>
    <cacheHierarchy uniqueName="[Range].[support_tickets]" caption="support_tickets" attribute="1" defaultMemberUniqueName="[Range].[support_tickets].[All]" allUniqueName="[Range].[support_tickets].[All]" dimensionUniqueName="[Range]" displayFolder="" count="0" memberValueDatatype="20" unbalanced="0"/>
    <cacheHierarchy uniqueName="[Range].[payment_failures]" caption="payment_failures" attribute="1" defaultMemberUniqueName="[Range].[payment_failures].[All]" allUniqueName="[Range].[payment_failures].[All]" dimensionUniqueName="[Range]" displayFolder="" count="0" memberValueDatatype="20" unbalanced="0"/>
    <cacheHierarchy uniqueName="[Range].[tenure_months]" caption="tenure_months" attribute="1" defaultMemberUniqueName="[Range].[tenure_months].[All]" allUniqueName="[Range].[tenure_months].[All]" dimensionUniqueName="[Range]" displayFolder="" count="0" memberValueDatatype="20" unbalanced="0"/>
    <cacheHierarchy uniqueName="[Range].[last_login_days_ago]" caption="last_login_days_ago" attribute="1" defaultMemberUniqueName="[Range].[last_login_days_ago].[All]" allUniqueName="[Range].[last_login_days_ago].[All]" dimensionUniqueName="[Range]" displayFolder="" count="0" memberValueDatatype="20" unbalanced="0"/>
    <cacheHierarchy uniqueName="[Range].[churn]" caption="churn" attribute="1" defaultMemberUniqueName="[Range].[churn].[All]" allUniqueName="[Range].[churn].[All]" dimensionUniqueName="[Range]" displayFolder="" count="0" memberValueDatatype="130" unbalanced="0"/>
    <cacheHierarchy uniqueName="[Range].[churn 2]" caption="churn 2" attribute="1" defaultMemberUniqueName="[Range].[churn 2].[All]" allUniqueName="[Range].[churn 2].[All]" dimensionUniqueName="[Range]" displayFolder="" count="0" memberValueDatatype="20" unbalanced="0"/>
    <cacheHierarchy uniqueName="[Range 1].[user_id]" caption="user_id" attribute="1" defaultMemberUniqueName="[Range 1].[user_id].[All]" allUniqueName="[Range 1].[user_id].[All]" dimensionUniqueName="[Range 1]" displayFolder="" count="0" memberValueDatatype="20" unbalanced="0"/>
    <cacheHierarchy uniqueName="[Range 1].[signup_date]" caption="signup_date" attribute="1" time="1" defaultMemberUniqueName="[Range 1].[signup_date].[All]" allUniqueName="[Range 1].[signup_date].[All]" dimensionUniqueName="[Range 1]" displayFolder="" count="0" memberValueDatatype="7" unbalanced="0"/>
    <cacheHierarchy uniqueName="[Range 1].[plan_type]" caption="plan_type" attribute="1" defaultMemberUniqueName="[Range 1].[plan_type].[All]" allUniqueName="[Range 1].[plan_type].[All]" dimensionUniqueName="[Range 1]" displayFolder="" count="0" memberValueDatatype="130" unbalanced="0"/>
    <cacheHierarchy uniqueName="[Range 1].[monthly_fee]" caption="monthly_fee" attribute="1" defaultMemberUniqueName="[Range 1].[monthly_fee].[All]" allUniqueName="[Range 1].[monthly_fee].[All]" dimensionUniqueName="[Range 1]" displayFolder="" count="0" memberValueDatatype="20" unbalanced="0"/>
    <cacheHierarchy uniqueName="[Range 1].[avg_weekly_usage_hours]" caption="avg_weekly_usage_hours" attribute="1" defaultMemberUniqueName="[Range 1].[avg_weekly_usage_hours].[All]" allUniqueName="[Range 1].[avg_weekly_usage_hours].[All]" dimensionUniqueName="[Range 1]" displayFolder="" count="0" memberValueDatatype="5" unbalanced="0"/>
    <cacheHierarchy uniqueName="[Range 1].[support_tickets]" caption="support_tickets" attribute="1" defaultMemberUniqueName="[Range 1].[support_tickets].[All]" allUniqueName="[Range 1].[support_tickets].[All]" dimensionUniqueName="[Range 1]" displayFolder="" count="0" memberValueDatatype="20" unbalanced="0"/>
    <cacheHierarchy uniqueName="[Range 1].[payment_failures]" caption="payment_failures" attribute="1" defaultMemberUniqueName="[Range 1].[payment_failures].[All]" allUniqueName="[Range 1].[payment_failures].[All]" dimensionUniqueName="[Range 1]" displayFolder="" count="0" memberValueDatatype="20" unbalanced="0"/>
    <cacheHierarchy uniqueName="[Range 1].[tenure_months]" caption="tenure_months" attribute="1" defaultMemberUniqueName="[Range 1].[tenure_months].[All]" allUniqueName="[Range 1].[tenure_months].[All]" dimensionUniqueName="[Range 1]" displayFolder="" count="0" memberValueDatatype="20" unbalanced="0"/>
    <cacheHierarchy uniqueName="[Range 1].[last_login_days_ago]" caption="last_login_days_ago" attribute="1" defaultMemberUniqueName="[Range 1].[last_login_days_ago].[All]" allUniqueName="[Range 1].[last_login_days_ago].[All]" dimensionUniqueName="[Range 1]" displayFolder="" count="0" memberValueDatatype="20" unbalanced="0"/>
    <cacheHierarchy uniqueName="[Range 1].[churn]" caption="churn" attribute="1" defaultMemberUniqueName="[Range 1].[churn].[All]" allUniqueName="[Range 1].[churn].[All]" dimensionUniqueName="[Range 1]" displayFolder="" count="0" memberValueDatatype="130" unbalanced="0"/>
    <cacheHierarchy uniqueName="[Range 1].[churn 2]" caption="churn 2" attribute="1" defaultMemberUniqueName="[Range 1].[churn 2].[All]" allUniqueName="[Range 1].[churn 2].[All]" dimensionUniqueName="[Range 1]" displayFolder="" count="0" memberValueDatatype="20" unbalanced="0"/>
    <cacheHierarchy uniqueName="[Range 2].[user_id]" caption="user_id" attribute="1" defaultMemberUniqueName="[Range 2].[user_id].[All]" allUniqueName="[Range 2].[user_id].[All]" dimensionUniqueName="[Range 2]" displayFolder="" count="0" memberValueDatatype="20" unbalanced="0"/>
    <cacheHierarchy uniqueName="[Range 2].[signup_date]" caption="signup_date" attribute="1" time="1" defaultMemberUniqueName="[Range 2].[signup_date].[All]" allUniqueName="[Range 2].[signup_date].[All]" dimensionUniqueName="[Range 2]" displayFolder="" count="0" memberValueDatatype="7" unbalanced="0"/>
    <cacheHierarchy uniqueName="[Range 2].[plan_type]" caption="plan_type" attribute="1" defaultMemberUniqueName="[Range 2].[plan_type].[All]" allUniqueName="[Range 2].[plan_type].[All]" dimensionUniqueName="[Range 2]" displayFolder="" count="0" memberValueDatatype="130" unbalanced="0"/>
    <cacheHierarchy uniqueName="[Range 2].[monthly_fee]" caption="monthly_fee" attribute="1" defaultMemberUniqueName="[Range 2].[monthly_fee].[All]" allUniqueName="[Range 2].[monthly_fee].[All]" dimensionUniqueName="[Range 2]" displayFolder="" count="0" memberValueDatatype="20" unbalanced="0"/>
    <cacheHierarchy uniqueName="[Range 2].[avg_weekly_usage_hours]" caption="avg_weekly_usage_hours" attribute="1" defaultMemberUniqueName="[Range 2].[avg_weekly_usage_hours].[All]" allUniqueName="[Range 2].[avg_weekly_usage_hours].[All]" dimensionUniqueName="[Range 2]" displayFolder="" count="0" memberValueDatatype="5" unbalanced="0"/>
    <cacheHierarchy uniqueName="[Range 2].[support_tickets]" caption="support_tickets" attribute="1" defaultMemberUniqueName="[Range 2].[support_tickets].[All]" allUniqueName="[Range 2].[support_tickets].[All]" dimensionUniqueName="[Range 2]" displayFolder="" count="0" memberValueDatatype="20" unbalanced="0"/>
    <cacheHierarchy uniqueName="[Range 2].[payment_failures]" caption="payment_failures" attribute="1" defaultMemberUniqueName="[Range 2].[payment_failures].[All]" allUniqueName="[Range 2].[payment_failures].[All]" dimensionUniqueName="[Range 2]" displayFolder="" count="0" memberValueDatatype="20" unbalanced="0"/>
    <cacheHierarchy uniqueName="[Range 2].[tenure_months]" caption="tenure_months" attribute="1" defaultMemberUniqueName="[Range 2].[tenure_months].[All]" allUniqueName="[Range 2].[tenure_months].[All]" dimensionUniqueName="[Range 2]" displayFolder="" count="0" memberValueDatatype="20" unbalanced="0"/>
    <cacheHierarchy uniqueName="[Range 2].[last_login_days_ago]" caption="last_login_days_ago" attribute="1" defaultMemberUniqueName="[Range 2].[last_login_days_ago].[All]" allUniqueName="[Range 2].[last_login_days_ago].[All]" dimensionUniqueName="[Range 2]" displayFolder="" count="0" memberValueDatatype="20" unbalanced="0"/>
    <cacheHierarchy uniqueName="[Range 2].[churn]" caption="churn" attribute="1" defaultMemberUniqueName="[Range 2].[churn].[All]" allUniqueName="[Range 2].[churn].[All]" dimensionUniqueName="[Range 2]" displayFolder="" count="0" memberValueDatatype="130" unbalanced="0"/>
    <cacheHierarchy uniqueName="[Range 2].[churn 2]" caption="churn 2" attribute="1" defaultMemberUniqueName="[Range 2].[churn 2].[All]" allUniqueName="[Range 2].[churn 2].[All]" dimensionUniqueName="[Range 2]" displayFolder="" count="0" memberValueDatatype="20" unbalanced="0"/>
    <cacheHierarchy uniqueName="[Range 2].[signup_date (Year)]" caption="signup_date (Year)" attribute="1" defaultMemberUniqueName="[Range 2].[signup_date (Year)].[All]" allUniqueName="[Range 2].[signup_date (Year)].[All]" dimensionUniqueName="[Range 2]" displayFolder="" count="0" memberValueDatatype="130" unbalanced="0"/>
    <cacheHierarchy uniqueName="[Range 2].[signup_date (Quarter)]" caption="signup_date (Quarter)" attribute="1" defaultMemberUniqueName="[Range 2].[signup_date (Quarter)].[All]" allUniqueName="[Range 2].[signup_date (Quarter)].[All]" dimensionUniqueName="[Range 2]" displayFolder="" count="0" memberValueDatatype="130" unbalanced="0"/>
    <cacheHierarchy uniqueName="[Range 2].[signup_date (Month)]" caption="signup_date (Month)" attribute="1" defaultMemberUniqueName="[Range 2].[signup_date (Month)].[All]" allUniqueName="[Range 2].[signup_date (Month)].[All]" dimensionUniqueName="[Range 2]" displayFolder="" count="0" memberValueDatatype="130" unbalanced="0"/>
    <cacheHierarchy uniqueName="[Range 2].[signup_date (Month Index)]" caption="signup_date (Month Index)" attribute="1" defaultMemberUniqueName="[Range 2].[signup_date (Month Index)].[All]" allUniqueName="[Range 2].[signup_date (Month Index)].[All]" dimensionUniqueName="[Range 2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avg_weekly_usage_hours]" caption="Sum of avg_weekly_usage_hours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vg_weekly_usage_hours]" caption="Average of avg_weekly_usage_hour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upport_tickets]" caption="Sum of support_ticket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upport_tickets]" caption="Average of support_ticket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yment_failures]" caption="Sum of payment_failur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payment_failures]" caption="Average of payment_failur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_months]" caption="Sum of tenure_month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enure_months]" caption="Average of tenure_month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ast_login_days_ago]" caption="Sum of last_login_days_ago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last_login_days_ago]" caption="Average of last_login_days_ago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vg_weekly_usage_hours 2]" caption="Sum of avg_weekly_usage_hours 2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avg_weekly_usage_hours]" caption="Count of avg_weekly_usage_hours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avg_weekly_usage_hours 2]" caption="Average of avg_weekly_usage_hours 2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upport_tickets 2]" caption="Sum of support_tickets 2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upport_tickets 2]" caption="Average of support_tickets 2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yment_failures 2]" caption="Sum of payment_failur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payment_failures 2]" caption="Average of payment_failures 2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enure_months 2]" caption="Sum of tenure_months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_months 2]" caption="Average of tenure_months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last_login_days_ago 2]" caption="Sum of last_login_days_ago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last_login_days_ago]" caption="Max of last_login_days_ago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last_login_days_ago 2]" caption="Average of last_login_days_ago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hurn 2]" caption="Sum of churn 2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user_id]" caption="Sum of user_id" measure="1" displayFolder="" measureGroup="Range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user_id]" caption="Count of user_id" measure="1" displayFolder="" measureGroup="Range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d v="2023-04-15T00:00:00"/>
    <x v="0"/>
    <n v="699"/>
    <n v="1.1000000000000001"/>
    <n v="4"/>
    <n v="1"/>
    <n v="8"/>
    <n v="14"/>
    <x v="0"/>
  </r>
  <r>
    <n v="2"/>
    <d v="2023-08-27T00:00:00"/>
    <x v="0"/>
    <n v="699"/>
    <n v="2.6"/>
    <n v="6"/>
    <n v="0"/>
    <n v="35"/>
    <n v="1"/>
    <x v="0"/>
  </r>
  <r>
    <n v="3"/>
    <d v="2023-10-12T00:00:00"/>
    <x v="0"/>
    <n v="699"/>
    <n v="14.3"/>
    <n v="8"/>
    <n v="3"/>
    <n v="2"/>
    <n v="14"/>
    <x v="0"/>
  </r>
  <r>
    <n v="4"/>
    <d v="2023-12-11T00:00:00"/>
    <x v="1"/>
    <n v="199"/>
    <n v="17.600000000000001"/>
    <n v="5"/>
    <n v="2"/>
    <n v="11"/>
    <n v="9"/>
    <x v="0"/>
  </r>
  <r>
    <n v="5"/>
    <d v="2023-02-14T00:00:00"/>
    <x v="1"/>
    <n v="199"/>
    <n v="9.8000000000000007"/>
    <n v="5"/>
    <n v="2"/>
    <n v="6"/>
    <n v="38"/>
    <x v="0"/>
  </r>
  <r>
    <n v="6"/>
    <d v="2024-10-05T00:00:00"/>
    <x v="0"/>
    <n v="699"/>
    <n v="13.6"/>
    <n v="6"/>
    <n v="0"/>
    <n v="30"/>
    <n v="35"/>
    <x v="0"/>
  </r>
  <r>
    <n v="7"/>
    <d v="2023-10-24T00:00:00"/>
    <x v="0"/>
    <n v="699"/>
    <n v="14.6"/>
    <n v="1"/>
    <n v="0"/>
    <n v="24"/>
    <n v="42"/>
    <x v="0"/>
  </r>
  <r>
    <n v="8"/>
    <d v="2024-01-09T00:00:00"/>
    <x v="1"/>
    <n v="199"/>
    <n v="21.7"/>
    <n v="6"/>
    <n v="2"/>
    <n v="15"/>
    <n v="29"/>
    <x v="0"/>
  </r>
  <r>
    <n v="9"/>
    <d v="2023-03-15T00:00:00"/>
    <x v="1"/>
    <n v="199"/>
    <n v="9.1999999999999993"/>
    <n v="4"/>
    <n v="5"/>
    <n v="24"/>
    <n v="59"/>
    <x v="0"/>
  </r>
  <r>
    <n v="10"/>
    <d v="2024-10-17T00:00:00"/>
    <x v="0"/>
    <n v="699"/>
    <n v="13.6"/>
    <n v="3"/>
    <n v="1"/>
    <n v="11"/>
    <n v="29"/>
    <x v="1"/>
  </r>
  <r>
    <n v="11"/>
    <d v="2023-11-20T00:00:00"/>
    <x v="0"/>
    <n v="699"/>
    <n v="5.9"/>
    <n v="5"/>
    <n v="0"/>
    <n v="36"/>
    <n v="14"/>
    <x v="1"/>
  </r>
  <r>
    <n v="12"/>
    <d v="2024-10-20T00:00:00"/>
    <x v="2"/>
    <n v="399"/>
    <n v="2.1"/>
    <n v="5"/>
    <n v="1"/>
    <n v="18"/>
    <n v="41"/>
    <x v="0"/>
  </r>
  <r>
    <n v="13"/>
    <d v="2024-08-21T00:00:00"/>
    <x v="2"/>
    <n v="399"/>
    <n v="7"/>
    <n v="3"/>
    <n v="5"/>
    <n v="10"/>
    <n v="35"/>
    <x v="0"/>
  </r>
  <r>
    <n v="14"/>
    <d v="2023-02-18T00:00:00"/>
    <x v="2"/>
    <n v="399"/>
    <n v="9.4"/>
    <n v="2"/>
    <n v="4"/>
    <n v="26"/>
    <n v="31"/>
    <x v="0"/>
  </r>
  <r>
    <n v="15"/>
    <d v="2024-09-02T00:00:00"/>
    <x v="1"/>
    <n v="199"/>
    <n v="15.9"/>
    <n v="6"/>
    <n v="4"/>
    <n v="10"/>
    <n v="4"/>
    <x v="0"/>
  </r>
  <r>
    <n v="16"/>
    <d v="2024-11-29T00:00:00"/>
    <x v="2"/>
    <n v="399"/>
    <n v="6.7"/>
    <n v="8"/>
    <n v="0"/>
    <n v="34"/>
    <n v="43"/>
    <x v="1"/>
  </r>
  <r>
    <n v="17"/>
    <d v="2024-04-09T00:00:00"/>
    <x v="0"/>
    <n v="699"/>
    <n v="19.3"/>
    <n v="5"/>
    <n v="0"/>
    <n v="18"/>
    <n v="18"/>
    <x v="1"/>
  </r>
  <r>
    <n v="18"/>
    <d v="2024-10-02T00:00:00"/>
    <x v="1"/>
    <n v="199"/>
    <n v="24.3"/>
    <n v="2"/>
    <n v="4"/>
    <n v="17"/>
    <n v="58"/>
    <x v="0"/>
  </r>
  <r>
    <n v="19"/>
    <d v="2024-06-27T00:00:00"/>
    <x v="2"/>
    <n v="399"/>
    <n v="15.4"/>
    <n v="2"/>
    <n v="2"/>
    <n v="33"/>
    <n v="48"/>
    <x v="0"/>
  </r>
  <r>
    <n v="20"/>
    <d v="2023-11-11T00:00:00"/>
    <x v="1"/>
    <n v="199"/>
    <n v="12.5"/>
    <n v="1"/>
    <n v="2"/>
    <n v="21"/>
    <n v="56"/>
    <x v="1"/>
  </r>
  <r>
    <n v="21"/>
    <d v="2023-03-12T00:00:00"/>
    <x v="1"/>
    <n v="199"/>
    <n v="6.4"/>
    <n v="1"/>
    <n v="0"/>
    <n v="4"/>
    <n v="46"/>
    <x v="1"/>
  </r>
  <r>
    <n v="22"/>
    <d v="2024-09-13T00:00:00"/>
    <x v="0"/>
    <n v="699"/>
    <n v="3.6"/>
    <n v="7"/>
    <n v="4"/>
    <n v="9"/>
    <n v="10"/>
    <x v="0"/>
  </r>
  <r>
    <n v="23"/>
    <d v="2024-11-18T00:00:00"/>
    <x v="2"/>
    <n v="399"/>
    <n v="23.3"/>
    <n v="3"/>
    <n v="5"/>
    <n v="14"/>
    <n v="19"/>
    <x v="1"/>
  </r>
  <r>
    <n v="24"/>
    <d v="2023-03-07T00:00:00"/>
    <x v="0"/>
    <n v="699"/>
    <n v="11.2"/>
    <n v="8"/>
    <n v="3"/>
    <n v="24"/>
    <n v="7"/>
    <x v="0"/>
  </r>
  <r>
    <n v="25"/>
    <d v="2024-12-25T00:00:00"/>
    <x v="2"/>
    <n v="399"/>
    <n v="14.9"/>
    <n v="3"/>
    <n v="4"/>
    <n v="2"/>
    <n v="14"/>
    <x v="0"/>
  </r>
  <r>
    <n v="26"/>
    <d v="2023-10-13T00:00:00"/>
    <x v="0"/>
    <n v="699"/>
    <n v="6.1"/>
    <n v="0"/>
    <n v="2"/>
    <n v="4"/>
    <n v="4"/>
    <x v="1"/>
  </r>
  <r>
    <n v="27"/>
    <d v="2024-08-13T00:00:00"/>
    <x v="0"/>
    <n v="699"/>
    <n v="5.7"/>
    <n v="2"/>
    <n v="5"/>
    <n v="32"/>
    <n v="59"/>
    <x v="1"/>
  </r>
  <r>
    <n v="28"/>
    <d v="2024-03-17T00:00:00"/>
    <x v="2"/>
    <n v="399"/>
    <n v="19.7"/>
    <n v="6"/>
    <n v="1"/>
    <n v="16"/>
    <n v="6"/>
    <x v="0"/>
  </r>
  <r>
    <n v="29"/>
    <d v="2023-04-11T00:00:00"/>
    <x v="2"/>
    <n v="399"/>
    <n v="10.6"/>
    <n v="0"/>
    <n v="5"/>
    <n v="28"/>
    <n v="41"/>
    <x v="1"/>
  </r>
  <r>
    <n v="30"/>
    <d v="2024-04-04T00:00:00"/>
    <x v="1"/>
    <n v="199"/>
    <n v="18.3"/>
    <n v="1"/>
    <n v="1"/>
    <n v="26"/>
    <n v="12"/>
    <x v="1"/>
  </r>
  <r>
    <n v="31"/>
    <d v="2024-03-29T00:00:00"/>
    <x v="1"/>
    <n v="199"/>
    <n v="5"/>
    <n v="7"/>
    <n v="1"/>
    <n v="28"/>
    <n v="55"/>
    <x v="1"/>
  </r>
  <r>
    <n v="32"/>
    <d v="2023-08-31T00:00:00"/>
    <x v="0"/>
    <n v="699"/>
    <n v="1.7"/>
    <n v="8"/>
    <n v="0"/>
    <n v="7"/>
    <n v="5"/>
    <x v="1"/>
  </r>
  <r>
    <n v="33"/>
    <d v="2024-01-24T00:00:00"/>
    <x v="1"/>
    <n v="199"/>
    <n v="12.4"/>
    <n v="3"/>
    <n v="3"/>
    <n v="27"/>
    <n v="57"/>
    <x v="0"/>
  </r>
  <r>
    <n v="34"/>
    <d v="2024-07-23T00:00:00"/>
    <x v="1"/>
    <n v="199"/>
    <n v="7"/>
    <n v="7"/>
    <n v="2"/>
    <n v="25"/>
    <n v="27"/>
    <x v="0"/>
  </r>
  <r>
    <n v="35"/>
    <d v="2024-07-09T00:00:00"/>
    <x v="0"/>
    <n v="699"/>
    <n v="4.3"/>
    <n v="4"/>
    <n v="1"/>
    <n v="32"/>
    <n v="3"/>
    <x v="1"/>
  </r>
  <r>
    <n v="36"/>
    <d v="2023-06-11T00:00:00"/>
    <x v="1"/>
    <n v="199"/>
    <n v="1.9"/>
    <n v="7"/>
    <n v="4"/>
    <n v="21"/>
    <n v="58"/>
    <x v="0"/>
  </r>
  <r>
    <n v="37"/>
    <d v="2023-08-29T00:00:00"/>
    <x v="1"/>
    <n v="199"/>
    <n v="2.5"/>
    <n v="2"/>
    <n v="0"/>
    <n v="33"/>
    <n v="38"/>
    <x v="0"/>
  </r>
  <r>
    <n v="38"/>
    <d v="2023-03-25T00:00:00"/>
    <x v="2"/>
    <n v="399"/>
    <n v="23.6"/>
    <n v="3"/>
    <n v="4"/>
    <n v="8"/>
    <n v="38"/>
    <x v="0"/>
  </r>
  <r>
    <n v="39"/>
    <d v="2023-09-02T00:00:00"/>
    <x v="2"/>
    <n v="399"/>
    <n v="8.3000000000000007"/>
    <n v="4"/>
    <n v="1"/>
    <n v="34"/>
    <n v="42"/>
    <x v="1"/>
  </r>
  <r>
    <n v="40"/>
    <d v="2023-03-16T00:00:00"/>
    <x v="2"/>
    <n v="399"/>
    <n v="3.7"/>
    <n v="4"/>
    <n v="3"/>
    <n v="26"/>
    <n v="20"/>
    <x v="1"/>
  </r>
  <r>
    <n v="41"/>
    <d v="2023-09-29T00:00:00"/>
    <x v="1"/>
    <n v="199"/>
    <n v="15.7"/>
    <n v="1"/>
    <n v="0"/>
    <n v="30"/>
    <n v="34"/>
    <x v="0"/>
  </r>
  <r>
    <n v="42"/>
    <d v="2024-07-10T00:00:00"/>
    <x v="1"/>
    <n v="199"/>
    <n v="22.1"/>
    <n v="3"/>
    <n v="2"/>
    <n v="23"/>
    <n v="18"/>
    <x v="0"/>
  </r>
  <r>
    <n v="43"/>
    <d v="2023-11-03T00:00:00"/>
    <x v="0"/>
    <n v="699"/>
    <n v="15.5"/>
    <n v="8"/>
    <n v="0"/>
    <n v="20"/>
    <n v="42"/>
    <x v="1"/>
  </r>
  <r>
    <n v="44"/>
    <d v="2024-07-20T00:00:00"/>
    <x v="0"/>
    <n v="699"/>
    <n v="23.5"/>
    <n v="2"/>
    <n v="2"/>
    <n v="7"/>
    <n v="7"/>
    <x v="1"/>
  </r>
  <r>
    <n v="45"/>
    <d v="2024-10-11T00:00:00"/>
    <x v="1"/>
    <n v="199"/>
    <n v="7.4"/>
    <n v="3"/>
    <n v="5"/>
    <n v="18"/>
    <n v="21"/>
    <x v="0"/>
  </r>
  <r>
    <n v="46"/>
    <d v="2023-10-11T00:00:00"/>
    <x v="2"/>
    <n v="399"/>
    <n v="12.5"/>
    <n v="0"/>
    <n v="0"/>
    <n v="33"/>
    <n v="40"/>
    <x v="1"/>
  </r>
  <r>
    <n v="47"/>
    <d v="2024-03-28T00:00:00"/>
    <x v="1"/>
    <n v="199"/>
    <n v="8.6999999999999993"/>
    <n v="2"/>
    <n v="5"/>
    <n v="1"/>
    <n v="16"/>
    <x v="0"/>
  </r>
  <r>
    <n v="48"/>
    <d v="2023-06-02T00:00:00"/>
    <x v="0"/>
    <n v="699"/>
    <n v="14.2"/>
    <n v="1"/>
    <n v="0"/>
    <n v="28"/>
    <n v="60"/>
    <x v="1"/>
  </r>
  <r>
    <n v="49"/>
    <d v="2023-11-12T00:00:00"/>
    <x v="0"/>
    <n v="699"/>
    <n v="20.9"/>
    <n v="8"/>
    <n v="1"/>
    <n v="3"/>
    <n v="27"/>
    <x v="0"/>
  </r>
  <r>
    <n v="50"/>
    <d v="2023-12-29T00:00:00"/>
    <x v="2"/>
    <n v="399"/>
    <n v="22.5"/>
    <n v="3"/>
    <n v="5"/>
    <n v="3"/>
    <n v="15"/>
    <x v="1"/>
  </r>
  <r>
    <n v="51"/>
    <d v="2023-07-01T00:00:00"/>
    <x v="0"/>
    <n v="699"/>
    <n v="24.4"/>
    <n v="2"/>
    <n v="1"/>
    <n v="27"/>
    <n v="55"/>
    <x v="0"/>
  </r>
  <r>
    <n v="52"/>
    <d v="2023-09-12T00:00:00"/>
    <x v="2"/>
    <n v="399"/>
    <n v="4.9000000000000004"/>
    <n v="5"/>
    <n v="3"/>
    <n v="2"/>
    <n v="51"/>
    <x v="0"/>
  </r>
  <r>
    <n v="53"/>
    <d v="2024-04-26T00:00:00"/>
    <x v="2"/>
    <n v="399"/>
    <n v="19.8"/>
    <n v="1"/>
    <n v="3"/>
    <n v="11"/>
    <n v="55"/>
    <x v="0"/>
  </r>
  <r>
    <n v="54"/>
    <d v="2023-08-22T00:00:00"/>
    <x v="1"/>
    <n v="199"/>
    <n v="20.5"/>
    <n v="7"/>
    <n v="2"/>
    <n v="13"/>
    <n v="19"/>
    <x v="1"/>
  </r>
  <r>
    <n v="55"/>
    <d v="2023-10-13T00:00:00"/>
    <x v="1"/>
    <n v="199"/>
    <n v="16.7"/>
    <n v="6"/>
    <n v="2"/>
    <n v="2"/>
    <n v="17"/>
    <x v="1"/>
  </r>
  <r>
    <n v="56"/>
    <d v="2023-09-25T00:00:00"/>
    <x v="2"/>
    <n v="399"/>
    <n v="10.3"/>
    <n v="8"/>
    <n v="2"/>
    <n v="33"/>
    <n v="60"/>
    <x v="0"/>
  </r>
  <r>
    <n v="57"/>
    <d v="2024-03-22T00:00:00"/>
    <x v="1"/>
    <n v="199"/>
    <n v="1.4"/>
    <n v="6"/>
    <n v="2"/>
    <n v="17"/>
    <n v="46"/>
    <x v="0"/>
  </r>
  <r>
    <n v="58"/>
    <d v="2023-01-02T00:00:00"/>
    <x v="0"/>
    <n v="699"/>
    <n v="3.3"/>
    <n v="3"/>
    <n v="2"/>
    <n v="33"/>
    <n v="2"/>
    <x v="1"/>
  </r>
  <r>
    <n v="59"/>
    <d v="2024-11-11T00:00:00"/>
    <x v="0"/>
    <n v="699"/>
    <n v="17.3"/>
    <n v="3"/>
    <n v="2"/>
    <n v="35"/>
    <n v="27"/>
    <x v="0"/>
  </r>
  <r>
    <n v="60"/>
    <d v="2023-11-13T00:00:00"/>
    <x v="2"/>
    <n v="399"/>
    <n v="16.8"/>
    <n v="1"/>
    <n v="5"/>
    <n v="21"/>
    <n v="57"/>
    <x v="0"/>
  </r>
  <r>
    <n v="61"/>
    <d v="2024-11-11T00:00:00"/>
    <x v="0"/>
    <n v="699"/>
    <n v="8.5"/>
    <n v="4"/>
    <n v="4"/>
    <n v="27"/>
    <n v="8"/>
    <x v="0"/>
  </r>
  <r>
    <n v="62"/>
    <d v="2023-11-08T00:00:00"/>
    <x v="2"/>
    <n v="399"/>
    <n v="15.6"/>
    <n v="4"/>
    <n v="3"/>
    <n v="12"/>
    <n v="35"/>
    <x v="1"/>
  </r>
  <r>
    <n v="63"/>
    <d v="2023-08-07T00:00:00"/>
    <x v="2"/>
    <n v="399"/>
    <n v="11"/>
    <n v="5"/>
    <n v="3"/>
    <n v="14"/>
    <n v="28"/>
    <x v="0"/>
  </r>
  <r>
    <n v="64"/>
    <d v="2024-11-10T00:00:00"/>
    <x v="0"/>
    <n v="699"/>
    <n v="19.899999999999999"/>
    <n v="2"/>
    <n v="5"/>
    <n v="31"/>
    <n v="5"/>
    <x v="0"/>
  </r>
  <r>
    <n v="65"/>
    <d v="2023-07-23T00:00:00"/>
    <x v="0"/>
    <n v="699"/>
    <n v="2.8"/>
    <n v="3"/>
    <n v="5"/>
    <n v="22"/>
    <n v="19"/>
    <x v="0"/>
  </r>
  <r>
    <n v="66"/>
    <d v="2024-04-11T00:00:00"/>
    <x v="1"/>
    <n v="199"/>
    <n v="1.6"/>
    <n v="7"/>
    <n v="4"/>
    <n v="2"/>
    <n v="54"/>
    <x v="0"/>
  </r>
  <r>
    <n v="67"/>
    <d v="2024-11-02T00:00:00"/>
    <x v="2"/>
    <n v="399"/>
    <n v="18.100000000000001"/>
    <n v="6"/>
    <n v="3"/>
    <n v="13"/>
    <n v="25"/>
    <x v="0"/>
  </r>
  <r>
    <n v="68"/>
    <d v="2024-12-13T00:00:00"/>
    <x v="0"/>
    <n v="699"/>
    <n v="22.4"/>
    <n v="1"/>
    <n v="3"/>
    <n v="1"/>
    <n v="14"/>
    <x v="0"/>
  </r>
  <r>
    <n v="69"/>
    <d v="2024-04-20T00:00:00"/>
    <x v="0"/>
    <n v="699"/>
    <n v="1.7"/>
    <n v="3"/>
    <n v="0"/>
    <n v="30"/>
    <n v="29"/>
    <x v="0"/>
  </r>
  <r>
    <n v="70"/>
    <d v="2024-05-31T00:00:00"/>
    <x v="0"/>
    <n v="699"/>
    <n v="24.7"/>
    <n v="5"/>
    <n v="3"/>
    <n v="34"/>
    <n v="39"/>
    <x v="1"/>
  </r>
  <r>
    <n v="71"/>
    <d v="2023-09-23T00:00:00"/>
    <x v="2"/>
    <n v="399"/>
    <n v="11.4"/>
    <n v="2"/>
    <n v="5"/>
    <n v="36"/>
    <n v="55"/>
    <x v="0"/>
  </r>
  <r>
    <n v="72"/>
    <d v="2024-03-26T00:00:00"/>
    <x v="1"/>
    <n v="199"/>
    <n v="19.3"/>
    <n v="8"/>
    <n v="3"/>
    <n v="18"/>
    <n v="40"/>
    <x v="0"/>
  </r>
  <r>
    <n v="73"/>
    <d v="2023-05-22T00:00:00"/>
    <x v="1"/>
    <n v="199"/>
    <n v="6.2"/>
    <n v="5"/>
    <n v="2"/>
    <n v="19"/>
    <n v="57"/>
    <x v="0"/>
  </r>
  <r>
    <n v="74"/>
    <d v="2024-02-22T00:00:00"/>
    <x v="1"/>
    <n v="199"/>
    <n v="9.9"/>
    <n v="2"/>
    <n v="5"/>
    <n v="15"/>
    <n v="13"/>
    <x v="0"/>
  </r>
  <r>
    <n v="75"/>
    <d v="2024-08-21T00:00:00"/>
    <x v="2"/>
    <n v="399"/>
    <n v="11.9"/>
    <n v="0"/>
    <n v="1"/>
    <n v="35"/>
    <n v="53"/>
    <x v="1"/>
  </r>
  <r>
    <n v="76"/>
    <d v="2023-11-02T00:00:00"/>
    <x v="0"/>
    <n v="699"/>
    <n v="21.5"/>
    <n v="6"/>
    <n v="3"/>
    <n v="2"/>
    <n v="0"/>
    <x v="1"/>
  </r>
  <r>
    <n v="77"/>
    <d v="2023-08-13T00:00:00"/>
    <x v="2"/>
    <n v="399"/>
    <n v="13.7"/>
    <n v="8"/>
    <n v="4"/>
    <n v="27"/>
    <n v="57"/>
    <x v="0"/>
  </r>
  <r>
    <n v="78"/>
    <d v="2024-02-19T00:00:00"/>
    <x v="2"/>
    <n v="399"/>
    <n v="12.4"/>
    <n v="6"/>
    <n v="2"/>
    <n v="28"/>
    <n v="42"/>
    <x v="0"/>
  </r>
  <r>
    <n v="79"/>
    <d v="2024-02-08T00:00:00"/>
    <x v="0"/>
    <n v="699"/>
    <n v="21.1"/>
    <n v="2"/>
    <n v="4"/>
    <n v="11"/>
    <n v="34"/>
    <x v="0"/>
  </r>
  <r>
    <n v="80"/>
    <d v="2023-02-21T00:00:00"/>
    <x v="0"/>
    <n v="699"/>
    <n v="2.6"/>
    <n v="6"/>
    <n v="1"/>
    <n v="2"/>
    <n v="55"/>
    <x v="0"/>
  </r>
  <r>
    <n v="81"/>
    <d v="2024-01-24T00:00:00"/>
    <x v="2"/>
    <n v="399"/>
    <n v="8.5"/>
    <n v="7"/>
    <n v="2"/>
    <n v="25"/>
    <n v="21"/>
    <x v="1"/>
  </r>
  <r>
    <n v="82"/>
    <d v="2023-02-23T00:00:00"/>
    <x v="2"/>
    <n v="399"/>
    <n v="6.7"/>
    <n v="1"/>
    <n v="3"/>
    <n v="27"/>
    <n v="1"/>
    <x v="1"/>
  </r>
  <r>
    <n v="83"/>
    <d v="2023-01-21T00:00:00"/>
    <x v="2"/>
    <n v="399"/>
    <n v="16.399999999999999"/>
    <n v="0"/>
    <n v="0"/>
    <n v="15"/>
    <n v="60"/>
    <x v="0"/>
  </r>
  <r>
    <n v="84"/>
    <d v="2023-08-12T00:00:00"/>
    <x v="0"/>
    <n v="699"/>
    <n v="6.3"/>
    <n v="7"/>
    <n v="5"/>
    <n v="10"/>
    <n v="7"/>
    <x v="1"/>
  </r>
  <r>
    <n v="85"/>
    <d v="2023-04-28T00:00:00"/>
    <x v="2"/>
    <n v="399"/>
    <n v="19.3"/>
    <n v="2"/>
    <n v="4"/>
    <n v="17"/>
    <n v="38"/>
    <x v="1"/>
  </r>
  <r>
    <n v="86"/>
    <d v="2024-01-20T00:00:00"/>
    <x v="1"/>
    <n v="199"/>
    <n v="3.1"/>
    <n v="0"/>
    <n v="2"/>
    <n v="20"/>
    <n v="36"/>
    <x v="0"/>
  </r>
  <r>
    <n v="87"/>
    <d v="2024-12-01T00:00:00"/>
    <x v="2"/>
    <n v="399"/>
    <n v="2.4"/>
    <n v="3"/>
    <n v="0"/>
    <n v="13"/>
    <n v="44"/>
    <x v="1"/>
  </r>
  <r>
    <n v="88"/>
    <d v="2024-01-15T00:00:00"/>
    <x v="0"/>
    <n v="699"/>
    <n v="20"/>
    <n v="0"/>
    <n v="2"/>
    <n v="8"/>
    <n v="34"/>
    <x v="0"/>
  </r>
  <r>
    <n v="89"/>
    <d v="2024-03-19T00:00:00"/>
    <x v="1"/>
    <n v="199"/>
    <n v="16.399999999999999"/>
    <n v="0"/>
    <n v="3"/>
    <n v="33"/>
    <n v="52"/>
    <x v="0"/>
  </r>
  <r>
    <n v="90"/>
    <d v="2024-10-28T00:00:00"/>
    <x v="2"/>
    <n v="399"/>
    <n v="17.8"/>
    <n v="6"/>
    <n v="1"/>
    <n v="30"/>
    <n v="46"/>
    <x v="1"/>
  </r>
  <r>
    <n v="91"/>
    <d v="2023-10-02T00:00:00"/>
    <x v="2"/>
    <n v="399"/>
    <n v="19.5"/>
    <n v="7"/>
    <n v="3"/>
    <n v="35"/>
    <n v="52"/>
    <x v="0"/>
  </r>
  <r>
    <n v="92"/>
    <d v="2024-04-20T00:00:00"/>
    <x v="2"/>
    <n v="399"/>
    <n v="20.9"/>
    <n v="1"/>
    <n v="2"/>
    <n v="16"/>
    <n v="56"/>
    <x v="0"/>
  </r>
  <r>
    <n v="93"/>
    <d v="2023-12-30T00:00:00"/>
    <x v="0"/>
    <n v="699"/>
    <n v="8.6999999999999993"/>
    <n v="7"/>
    <n v="2"/>
    <n v="25"/>
    <n v="11"/>
    <x v="0"/>
  </r>
  <r>
    <n v="94"/>
    <d v="2023-07-15T00:00:00"/>
    <x v="2"/>
    <n v="399"/>
    <n v="7.4"/>
    <n v="4"/>
    <n v="4"/>
    <n v="22"/>
    <n v="0"/>
    <x v="1"/>
  </r>
  <r>
    <n v="95"/>
    <d v="2024-05-02T00:00:00"/>
    <x v="1"/>
    <n v="199"/>
    <n v="18.100000000000001"/>
    <n v="7"/>
    <n v="4"/>
    <n v="16"/>
    <n v="48"/>
    <x v="0"/>
  </r>
  <r>
    <n v="96"/>
    <d v="2024-12-09T00:00:00"/>
    <x v="0"/>
    <n v="699"/>
    <n v="11.5"/>
    <n v="0"/>
    <n v="0"/>
    <n v="32"/>
    <n v="18"/>
    <x v="1"/>
  </r>
  <r>
    <n v="97"/>
    <d v="2024-03-11T00:00:00"/>
    <x v="1"/>
    <n v="199"/>
    <n v="16.8"/>
    <n v="5"/>
    <n v="3"/>
    <n v="20"/>
    <n v="35"/>
    <x v="0"/>
  </r>
  <r>
    <n v="98"/>
    <d v="2023-05-04T00:00:00"/>
    <x v="0"/>
    <n v="699"/>
    <n v="8.6"/>
    <n v="7"/>
    <n v="2"/>
    <n v="36"/>
    <n v="19"/>
    <x v="0"/>
  </r>
  <r>
    <n v="99"/>
    <d v="2024-05-10T00:00:00"/>
    <x v="0"/>
    <n v="699"/>
    <n v="8.1999999999999993"/>
    <n v="8"/>
    <n v="5"/>
    <n v="13"/>
    <n v="11"/>
    <x v="0"/>
  </r>
  <r>
    <n v="100"/>
    <d v="2023-07-03T00:00:00"/>
    <x v="2"/>
    <n v="399"/>
    <n v="15.1"/>
    <n v="1"/>
    <n v="1"/>
    <n v="34"/>
    <n v="18"/>
    <x v="1"/>
  </r>
  <r>
    <n v="101"/>
    <d v="2024-07-20T00:00:00"/>
    <x v="2"/>
    <n v="399"/>
    <n v="17.8"/>
    <n v="2"/>
    <n v="2"/>
    <n v="1"/>
    <n v="2"/>
    <x v="1"/>
  </r>
  <r>
    <n v="102"/>
    <d v="2023-10-19T00:00:00"/>
    <x v="2"/>
    <n v="399"/>
    <n v="16.100000000000001"/>
    <n v="7"/>
    <n v="0"/>
    <n v="9"/>
    <n v="55"/>
    <x v="0"/>
  </r>
  <r>
    <n v="103"/>
    <d v="2024-05-04T00:00:00"/>
    <x v="2"/>
    <n v="399"/>
    <n v="11.3"/>
    <n v="2"/>
    <n v="0"/>
    <n v="31"/>
    <n v="16"/>
    <x v="1"/>
  </r>
  <r>
    <n v="104"/>
    <d v="2023-06-05T00:00:00"/>
    <x v="1"/>
    <n v="199"/>
    <n v="10.3"/>
    <n v="1"/>
    <n v="4"/>
    <n v="5"/>
    <n v="40"/>
    <x v="1"/>
  </r>
  <r>
    <n v="105"/>
    <d v="2024-09-12T00:00:00"/>
    <x v="1"/>
    <n v="199"/>
    <n v="2.6"/>
    <n v="3"/>
    <n v="0"/>
    <n v="20"/>
    <n v="35"/>
    <x v="1"/>
  </r>
  <r>
    <n v="106"/>
    <d v="2024-08-25T00:00:00"/>
    <x v="0"/>
    <n v="699"/>
    <n v="19.5"/>
    <n v="6"/>
    <n v="3"/>
    <n v="15"/>
    <n v="58"/>
    <x v="0"/>
  </r>
  <r>
    <n v="107"/>
    <d v="2023-08-01T00:00:00"/>
    <x v="2"/>
    <n v="399"/>
    <n v="14.4"/>
    <n v="0"/>
    <n v="4"/>
    <n v="20"/>
    <n v="47"/>
    <x v="0"/>
  </r>
  <r>
    <n v="108"/>
    <d v="2023-03-18T00:00:00"/>
    <x v="0"/>
    <n v="699"/>
    <n v="7"/>
    <n v="1"/>
    <n v="1"/>
    <n v="14"/>
    <n v="15"/>
    <x v="1"/>
  </r>
  <r>
    <n v="109"/>
    <d v="2024-12-24T00:00:00"/>
    <x v="1"/>
    <n v="199"/>
    <n v="10.5"/>
    <n v="7"/>
    <n v="2"/>
    <n v="1"/>
    <n v="2"/>
    <x v="0"/>
  </r>
  <r>
    <n v="110"/>
    <d v="2024-08-26T00:00:00"/>
    <x v="2"/>
    <n v="399"/>
    <n v="2.2000000000000002"/>
    <n v="3"/>
    <n v="2"/>
    <n v="30"/>
    <n v="50"/>
    <x v="0"/>
  </r>
  <r>
    <n v="111"/>
    <d v="2023-09-30T00:00:00"/>
    <x v="0"/>
    <n v="699"/>
    <n v="10.9"/>
    <n v="8"/>
    <n v="1"/>
    <n v="13"/>
    <n v="41"/>
    <x v="0"/>
  </r>
  <r>
    <n v="112"/>
    <d v="2023-10-23T00:00:00"/>
    <x v="1"/>
    <n v="199"/>
    <n v="2"/>
    <n v="4"/>
    <n v="4"/>
    <n v="5"/>
    <n v="47"/>
    <x v="0"/>
  </r>
  <r>
    <n v="113"/>
    <d v="2024-05-27T00:00:00"/>
    <x v="2"/>
    <n v="399"/>
    <n v="12"/>
    <n v="4"/>
    <n v="5"/>
    <n v="8"/>
    <n v="25"/>
    <x v="1"/>
  </r>
  <r>
    <n v="114"/>
    <d v="2023-09-14T00:00:00"/>
    <x v="0"/>
    <n v="699"/>
    <n v="11.2"/>
    <n v="0"/>
    <n v="3"/>
    <n v="32"/>
    <n v="47"/>
    <x v="0"/>
  </r>
  <r>
    <n v="115"/>
    <d v="2023-02-11T00:00:00"/>
    <x v="1"/>
    <n v="199"/>
    <n v="6.1"/>
    <n v="0"/>
    <n v="5"/>
    <n v="6"/>
    <n v="52"/>
    <x v="0"/>
  </r>
  <r>
    <n v="116"/>
    <d v="2024-03-22T00:00:00"/>
    <x v="1"/>
    <n v="199"/>
    <n v="13.2"/>
    <n v="7"/>
    <n v="2"/>
    <n v="31"/>
    <n v="11"/>
    <x v="1"/>
  </r>
  <r>
    <n v="117"/>
    <d v="2024-11-17T00:00:00"/>
    <x v="0"/>
    <n v="699"/>
    <n v="24.2"/>
    <n v="7"/>
    <n v="2"/>
    <n v="32"/>
    <n v="26"/>
    <x v="0"/>
  </r>
  <r>
    <n v="118"/>
    <d v="2024-07-17T00:00:00"/>
    <x v="1"/>
    <n v="199"/>
    <n v="8.6"/>
    <n v="7"/>
    <n v="2"/>
    <n v="11"/>
    <n v="42"/>
    <x v="1"/>
  </r>
  <r>
    <n v="119"/>
    <d v="2024-02-18T00:00:00"/>
    <x v="1"/>
    <n v="199"/>
    <n v="2.7"/>
    <n v="4"/>
    <n v="2"/>
    <n v="30"/>
    <n v="7"/>
    <x v="1"/>
  </r>
  <r>
    <n v="120"/>
    <d v="2024-06-14T00:00:00"/>
    <x v="0"/>
    <n v="699"/>
    <n v="16.600000000000001"/>
    <n v="8"/>
    <n v="3"/>
    <n v="1"/>
    <n v="26"/>
    <x v="0"/>
  </r>
  <r>
    <n v="121"/>
    <d v="2023-10-22T00:00:00"/>
    <x v="2"/>
    <n v="399"/>
    <n v="15.8"/>
    <n v="0"/>
    <n v="1"/>
    <n v="32"/>
    <n v="17"/>
    <x v="1"/>
  </r>
  <r>
    <n v="122"/>
    <d v="2023-01-15T00:00:00"/>
    <x v="2"/>
    <n v="399"/>
    <n v="3.5"/>
    <n v="3"/>
    <n v="5"/>
    <n v="32"/>
    <n v="10"/>
    <x v="0"/>
  </r>
  <r>
    <n v="123"/>
    <d v="2023-06-07T00:00:00"/>
    <x v="0"/>
    <n v="699"/>
    <n v="2.8"/>
    <n v="1"/>
    <n v="3"/>
    <n v="27"/>
    <n v="60"/>
    <x v="0"/>
  </r>
  <r>
    <n v="124"/>
    <d v="2024-04-28T00:00:00"/>
    <x v="2"/>
    <n v="399"/>
    <n v="13"/>
    <n v="4"/>
    <n v="3"/>
    <n v="19"/>
    <n v="53"/>
    <x v="0"/>
  </r>
  <r>
    <n v="125"/>
    <d v="2023-05-20T00:00:00"/>
    <x v="1"/>
    <n v="199"/>
    <n v="14"/>
    <n v="6"/>
    <n v="1"/>
    <n v="30"/>
    <n v="58"/>
    <x v="1"/>
  </r>
  <r>
    <n v="126"/>
    <d v="2023-10-01T00:00:00"/>
    <x v="1"/>
    <n v="199"/>
    <n v="19.399999999999999"/>
    <n v="6"/>
    <n v="2"/>
    <n v="18"/>
    <n v="59"/>
    <x v="1"/>
  </r>
  <r>
    <n v="127"/>
    <d v="2023-12-20T00:00:00"/>
    <x v="1"/>
    <n v="199"/>
    <n v="18.3"/>
    <n v="7"/>
    <n v="1"/>
    <n v="19"/>
    <n v="28"/>
    <x v="1"/>
  </r>
  <r>
    <n v="128"/>
    <d v="2023-07-13T00:00:00"/>
    <x v="2"/>
    <n v="399"/>
    <n v="19.2"/>
    <n v="6"/>
    <n v="3"/>
    <n v="36"/>
    <n v="59"/>
    <x v="0"/>
  </r>
  <r>
    <n v="129"/>
    <d v="2024-04-29T00:00:00"/>
    <x v="0"/>
    <n v="699"/>
    <n v="14.5"/>
    <n v="3"/>
    <n v="3"/>
    <n v="16"/>
    <n v="2"/>
    <x v="0"/>
  </r>
  <r>
    <n v="130"/>
    <d v="2024-08-27T00:00:00"/>
    <x v="0"/>
    <n v="699"/>
    <n v="10"/>
    <n v="2"/>
    <n v="3"/>
    <n v="25"/>
    <n v="2"/>
    <x v="0"/>
  </r>
  <r>
    <n v="131"/>
    <d v="2023-01-16T00:00:00"/>
    <x v="2"/>
    <n v="399"/>
    <n v="21.9"/>
    <n v="7"/>
    <n v="0"/>
    <n v="7"/>
    <n v="33"/>
    <x v="1"/>
  </r>
  <r>
    <n v="132"/>
    <d v="2023-09-29T00:00:00"/>
    <x v="0"/>
    <n v="699"/>
    <n v="10.5"/>
    <n v="2"/>
    <n v="0"/>
    <n v="10"/>
    <n v="30"/>
    <x v="1"/>
  </r>
  <r>
    <n v="133"/>
    <d v="2023-11-21T00:00:00"/>
    <x v="2"/>
    <n v="399"/>
    <n v="16.399999999999999"/>
    <n v="5"/>
    <n v="5"/>
    <n v="26"/>
    <n v="54"/>
    <x v="0"/>
  </r>
  <r>
    <n v="134"/>
    <d v="2024-12-01T00:00:00"/>
    <x v="0"/>
    <n v="699"/>
    <n v="21.9"/>
    <n v="0"/>
    <n v="4"/>
    <n v="32"/>
    <n v="4"/>
    <x v="0"/>
  </r>
  <r>
    <n v="135"/>
    <d v="2023-04-13T00:00:00"/>
    <x v="2"/>
    <n v="399"/>
    <n v="18.8"/>
    <n v="6"/>
    <n v="0"/>
    <n v="15"/>
    <n v="48"/>
    <x v="1"/>
  </r>
  <r>
    <n v="136"/>
    <d v="2023-10-28T00:00:00"/>
    <x v="2"/>
    <n v="399"/>
    <n v="17.5"/>
    <n v="0"/>
    <n v="0"/>
    <n v="11"/>
    <n v="20"/>
    <x v="1"/>
  </r>
  <r>
    <n v="137"/>
    <d v="2023-07-04T00:00:00"/>
    <x v="2"/>
    <n v="399"/>
    <n v="11.1"/>
    <n v="3"/>
    <n v="4"/>
    <n v="24"/>
    <n v="26"/>
    <x v="0"/>
  </r>
  <r>
    <n v="138"/>
    <d v="2024-08-20T00:00:00"/>
    <x v="1"/>
    <n v="199"/>
    <n v="2.4"/>
    <n v="6"/>
    <n v="4"/>
    <n v="12"/>
    <n v="43"/>
    <x v="0"/>
  </r>
  <r>
    <n v="139"/>
    <d v="2024-04-21T00:00:00"/>
    <x v="1"/>
    <n v="199"/>
    <n v="11.8"/>
    <n v="4"/>
    <n v="3"/>
    <n v="15"/>
    <n v="16"/>
    <x v="1"/>
  </r>
  <r>
    <n v="140"/>
    <d v="2024-03-10T00:00:00"/>
    <x v="2"/>
    <n v="399"/>
    <n v="4.4000000000000004"/>
    <n v="7"/>
    <n v="2"/>
    <n v="35"/>
    <n v="37"/>
    <x v="0"/>
  </r>
  <r>
    <n v="141"/>
    <d v="2023-04-20T00:00:00"/>
    <x v="0"/>
    <n v="699"/>
    <n v="11.7"/>
    <n v="4"/>
    <n v="1"/>
    <n v="17"/>
    <n v="24"/>
    <x v="1"/>
  </r>
  <r>
    <n v="142"/>
    <d v="2024-11-05T00:00:00"/>
    <x v="1"/>
    <n v="199"/>
    <n v="14.5"/>
    <n v="4"/>
    <n v="5"/>
    <n v="25"/>
    <n v="18"/>
    <x v="0"/>
  </r>
  <r>
    <n v="143"/>
    <d v="2023-10-21T00:00:00"/>
    <x v="2"/>
    <n v="399"/>
    <n v="0.7"/>
    <n v="0"/>
    <n v="4"/>
    <n v="18"/>
    <n v="47"/>
    <x v="0"/>
  </r>
  <r>
    <n v="144"/>
    <d v="2024-11-06T00:00:00"/>
    <x v="1"/>
    <n v="199"/>
    <n v="5.9"/>
    <n v="3"/>
    <n v="4"/>
    <n v="23"/>
    <n v="16"/>
    <x v="1"/>
  </r>
  <r>
    <n v="145"/>
    <d v="2024-08-16T00:00:00"/>
    <x v="0"/>
    <n v="699"/>
    <n v="15.9"/>
    <n v="0"/>
    <n v="2"/>
    <n v="9"/>
    <n v="50"/>
    <x v="0"/>
  </r>
  <r>
    <n v="146"/>
    <d v="2023-07-25T00:00:00"/>
    <x v="2"/>
    <n v="399"/>
    <n v="2.7"/>
    <n v="4"/>
    <n v="2"/>
    <n v="9"/>
    <n v="47"/>
    <x v="0"/>
  </r>
  <r>
    <n v="147"/>
    <d v="2023-06-18T00:00:00"/>
    <x v="1"/>
    <n v="199"/>
    <n v="22"/>
    <n v="5"/>
    <n v="4"/>
    <n v="35"/>
    <n v="32"/>
    <x v="1"/>
  </r>
  <r>
    <n v="148"/>
    <d v="2023-04-28T00:00:00"/>
    <x v="2"/>
    <n v="399"/>
    <n v="24.2"/>
    <n v="4"/>
    <n v="5"/>
    <n v="31"/>
    <n v="55"/>
    <x v="0"/>
  </r>
  <r>
    <n v="149"/>
    <d v="2024-02-11T00:00:00"/>
    <x v="2"/>
    <n v="399"/>
    <n v="3.9"/>
    <n v="3"/>
    <n v="5"/>
    <n v="5"/>
    <n v="46"/>
    <x v="0"/>
  </r>
  <r>
    <n v="150"/>
    <d v="2024-04-10T00:00:00"/>
    <x v="0"/>
    <n v="699"/>
    <n v="2.7"/>
    <n v="6"/>
    <n v="0"/>
    <n v="24"/>
    <n v="16"/>
    <x v="1"/>
  </r>
  <r>
    <n v="151"/>
    <d v="2023-01-26T00:00:00"/>
    <x v="2"/>
    <n v="399"/>
    <n v="14.8"/>
    <n v="5"/>
    <n v="0"/>
    <n v="17"/>
    <n v="43"/>
    <x v="0"/>
  </r>
  <r>
    <n v="152"/>
    <d v="2024-04-20T00:00:00"/>
    <x v="0"/>
    <n v="699"/>
    <n v="8.5"/>
    <n v="3"/>
    <n v="5"/>
    <n v="36"/>
    <n v="4"/>
    <x v="1"/>
  </r>
  <r>
    <n v="153"/>
    <d v="2023-11-08T00:00:00"/>
    <x v="0"/>
    <n v="699"/>
    <n v="16.399999999999999"/>
    <n v="1"/>
    <n v="1"/>
    <n v="20"/>
    <n v="2"/>
    <x v="1"/>
  </r>
  <r>
    <n v="154"/>
    <d v="2024-11-17T00:00:00"/>
    <x v="2"/>
    <n v="399"/>
    <n v="2.9"/>
    <n v="8"/>
    <n v="1"/>
    <n v="8"/>
    <n v="24"/>
    <x v="0"/>
  </r>
  <r>
    <n v="155"/>
    <d v="2024-05-16T00:00:00"/>
    <x v="0"/>
    <n v="699"/>
    <n v="10.8"/>
    <n v="2"/>
    <n v="3"/>
    <n v="35"/>
    <n v="41"/>
    <x v="0"/>
  </r>
  <r>
    <n v="156"/>
    <d v="2024-03-30T00:00:00"/>
    <x v="0"/>
    <n v="699"/>
    <n v="23.5"/>
    <n v="4"/>
    <n v="0"/>
    <n v="27"/>
    <n v="44"/>
    <x v="0"/>
  </r>
  <r>
    <n v="157"/>
    <d v="2024-10-22T00:00:00"/>
    <x v="2"/>
    <n v="399"/>
    <n v="21.5"/>
    <n v="1"/>
    <n v="5"/>
    <n v="16"/>
    <n v="23"/>
    <x v="0"/>
  </r>
  <r>
    <n v="158"/>
    <d v="2024-04-10T00:00:00"/>
    <x v="2"/>
    <n v="399"/>
    <n v="10.3"/>
    <n v="3"/>
    <n v="0"/>
    <n v="4"/>
    <n v="60"/>
    <x v="1"/>
  </r>
  <r>
    <n v="159"/>
    <d v="2023-05-09T00:00:00"/>
    <x v="1"/>
    <n v="199"/>
    <n v="16.2"/>
    <n v="0"/>
    <n v="0"/>
    <n v="14"/>
    <n v="50"/>
    <x v="0"/>
  </r>
  <r>
    <n v="160"/>
    <d v="2023-08-27T00:00:00"/>
    <x v="0"/>
    <n v="699"/>
    <n v="2.2000000000000002"/>
    <n v="8"/>
    <n v="1"/>
    <n v="14"/>
    <n v="37"/>
    <x v="0"/>
  </r>
  <r>
    <n v="161"/>
    <d v="2023-05-14T00:00:00"/>
    <x v="2"/>
    <n v="399"/>
    <n v="19.8"/>
    <n v="0"/>
    <n v="2"/>
    <n v="10"/>
    <n v="54"/>
    <x v="1"/>
  </r>
  <r>
    <n v="162"/>
    <d v="2023-01-16T00:00:00"/>
    <x v="0"/>
    <n v="699"/>
    <n v="20.100000000000001"/>
    <n v="1"/>
    <n v="5"/>
    <n v="17"/>
    <n v="55"/>
    <x v="0"/>
  </r>
  <r>
    <n v="163"/>
    <d v="2024-03-07T00:00:00"/>
    <x v="2"/>
    <n v="399"/>
    <n v="14.9"/>
    <n v="0"/>
    <n v="1"/>
    <n v="16"/>
    <n v="16"/>
    <x v="0"/>
  </r>
  <r>
    <n v="164"/>
    <d v="2024-08-30T00:00:00"/>
    <x v="0"/>
    <n v="699"/>
    <n v="18.8"/>
    <n v="7"/>
    <n v="3"/>
    <n v="8"/>
    <n v="49"/>
    <x v="0"/>
  </r>
  <r>
    <n v="165"/>
    <d v="2024-11-05T00:00:00"/>
    <x v="1"/>
    <n v="199"/>
    <n v="12.8"/>
    <n v="0"/>
    <n v="5"/>
    <n v="29"/>
    <n v="50"/>
    <x v="1"/>
  </r>
  <r>
    <n v="166"/>
    <d v="2024-03-12T00:00:00"/>
    <x v="0"/>
    <n v="699"/>
    <n v="11.7"/>
    <n v="0"/>
    <n v="0"/>
    <n v="20"/>
    <n v="30"/>
    <x v="1"/>
  </r>
  <r>
    <n v="167"/>
    <d v="2024-09-14T00:00:00"/>
    <x v="0"/>
    <n v="699"/>
    <n v="12.5"/>
    <n v="7"/>
    <n v="0"/>
    <n v="7"/>
    <n v="57"/>
    <x v="0"/>
  </r>
  <r>
    <n v="168"/>
    <d v="2024-09-03T00:00:00"/>
    <x v="1"/>
    <n v="199"/>
    <n v="3.6"/>
    <n v="8"/>
    <n v="5"/>
    <n v="5"/>
    <n v="20"/>
    <x v="0"/>
  </r>
  <r>
    <n v="169"/>
    <d v="2024-11-01T00:00:00"/>
    <x v="0"/>
    <n v="699"/>
    <n v="11.6"/>
    <n v="6"/>
    <n v="0"/>
    <n v="19"/>
    <n v="50"/>
    <x v="1"/>
  </r>
  <r>
    <n v="170"/>
    <d v="2024-02-28T00:00:00"/>
    <x v="0"/>
    <n v="699"/>
    <n v="18.2"/>
    <n v="3"/>
    <n v="3"/>
    <n v="36"/>
    <n v="28"/>
    <x v="1"/>
  </r>
  <r>
    <n v="171"/>
    <d v="2023-09-19T00:00:00"/>
    <x v="2"/>
    <n v="399"/>
    <n v="10.3"/>
    <n v="1"/>
    <n v="2"/>
    <n v="30"/>
    <n v="27"/>
    <x v="0"/>
  </r>
  <r>
    <n v="172"/>
    <d v="2023-04-06T00:00:00"/>
    <x v="2"/>
    <n v="399"/>
    <n v="17.3"/>
    <n v="7"/>
    <n v="0"/>
    <n v="10"/>
    <n v="5"/>
    <x v="1"/>
  </r>
  <r>
    <n v="173"/>
    <d v="2024-07-29T00:00:00"/>
    <x v="2"/>
    <n v="399"/>
    <n v="18.7"/>
    <n v="5"/>
    <n v="1"/>
    <n v="7"/>
    <n v="35"/>
    <x v="0"/>
  </r>
  <r>
    <n v="174"/>
    <d v="2024-03-09T00:00:00"/>
    <x v="0"/>
    <n v="699"/>
    <n v="16.899999999999999"/>
    <n v="6"/>
    <n v="2"/>
    <n v="22"/>
    <n v="55"/>
    <x v="0"/>
  </r>
  <r>
    <n v="175"/>
    <d v="2023-08-06T00:00:00"/>
    <x v="0"/>
    <n v="699"/>
    <n v="24.2"/>
    <n v="4"/>
    <n v="2"/>
    <n v="4"/>
    <n v="6"/>
    <x v="1"/>
  </r>
  <r>
    <n v="176"/>
    <d v="2023-04-28T00:00:00"/>
    <x v="1"/>
    <n v="199"/>
    <n v="6"/>
    <n v="1"/>
    <n v="2"/>
    <n v="31"/>
    <n v="54"/>
    <x v="0"/>
  </r>
  <r>
    <n v="177"/>
    <d v="2024-07-24T00:00:00"/>
    <x v="2"/>
    <n v="399"/>
    <n v="20.3"/>
    <n v="8"/>
    <n v="4"/>
    <n v="15"/>
    <n v="39"/>
    <x v="0"/>
  </r>
  <r>
    <n v="178"/>
    <d v="2023-12-14T00:00:00"/>
    <x v="1"/>
    <n v="199"/>
    <n v="1.2"/>
    <n v="4"/>
    <n v="5"/>
    <n v="18"/>
    <n v="48"/>
    <x v="0"/>
  </r>
  <r>
    <n v="179"/>
    <d v="2023-05-26T00:00:00"/>
    <x v="2"/>
    <n v="399"/>
    <n v="4.9000000000000004"/>
    <n v="2"/>
    <n v="4"/>
    <n v="1"/>
    <n v="42"/>
    <x v="0"/>
  </r>
  <r>
    <n v="180"/>
    <d v="2023-12-16T00:00:00"/>
    <x v="0"/>
    <n v="699"/>
    <n v="2.7"/>
    <n v="8"/>
    <n v="1"/>
    <n v="2"/>
    <n v="24"/>
    <x v="0"/>
  </r>
  <r>
    <n v="181"/>
    <d v="2023-02-23T00:00:00"/>
    <x v="1"/>
    <n v="199"/>
    <n v="8.1"/>
    <n v="5"/>
    <n v="4"/>
    <n v="24"/>
    <n v="38"/>
    <x v="0"/>
  </r>
  <r>
    <n v="182"/>
    <d v="2024-11-08T00:00:00"/>
    <x v="1"/>
    <n v="199"/>
    <n v="19"/>
    <n v="0"/>
    <n v="5"/>
    <n v="11"/>
    <n v="5"/>
    <x v="0"/>
  </r>
  <r>
    <n v="183"/>
    <d v="2023-04-27T00:00:00"/>
    <x v="2"/>
    <n v="399"/>
    <n v="15.4"/>
    <n v="6"/>
    <n v="2"/>
    <n v="32"/>
    <n v="13"/>
    <x v="1"/>
  </r>
  <r>
    <n v="184"/>
    <d v="2023-08-14T00:00:00"/>
    <x v="2"/>
    <n v="399"/>
    <n v="3.2"/>
    <n v="7"/>
    <n v="4"/>
    <n v="28"/>
    <n v="42"/>
    <x v="0"/>
  </r>
  <r>
    <n v="185"/>
    <d v="2023-09-19T00:00:00"/>
    <x v="2"/>
    <n v="399"/>
    <n v="0.7"/>
    <n v="4"/>
    <n v="1"/>
    <n v="4"/>
    <n v="49"/>
    <x v="0"/>
  </r>
  <r>
    <n v="186"/>
    <d v="2024-01-25T00:00:00"/>
    <x v="2"/>
    <n v="399"/>
    <n v="3.4"/>
    <n v="7"/>
    <n v="5"/>
    <n v="21"/>
    <n v="27"/>
    <x v="0"/>
  </r>
  <r>
    <n v="187"/>
    <d v="2023-02-13T00:00:00"/>
    <x v="0"/>
    <n v="699"/>
    <n v="12.8"/>
    <n v="5"/>
    <n v="0"/>
    <n v="15"/>
    <n v="25"/>
    <x v="1"/>
  </r>
  <r>
    <n v="188"/>
    <d v="2024-02-19T00:00:00"/>
    <x v="2"/>
    <n v="399"/>
    <n v="11.8"/>
    <n v="1"/>
    <n v="2"/>
    <n v="2"/>
    <n v="36"/>
    <x v="0"/>
  </r>
  <r>
    <n v="189"/>
    <d v="2024-09-24T00:00:00"/>
    <x v="0"/>
    <n v="699"/>
    <n v="7.6"/>
    <n v="6"/>
    <n v="0"/>
    <n v="27"/>
    <n v="20"/>
    <x v="0"/>
  </r>
  <r>
    <n v="190"/>
    <d v="2024-06-20T00:00:00"/>
    <x v="2"/>
    <n v="399"/>
    <n v="2.7"/>
    <n v="1"/>
    <n v="1"/>
    <n v="24"/>
    <n v="27"/>
    <x v="0"/>
  </r>
  <r>
    <n v="191"/>
    <d v="2023-03-20T00:00:00"/>
    <x v="1"/>
    <n v="199"/>
    <n v="21.8"/>
    <n v="5"/>
    <n v="1"/>
    <n v="26"/>
    <n v="21"/>
    <x v="1"/>
  </r>
  <r>
    <n v="192"/>
    <d v="2024-10-22T00:00:00"/>
    <x v="0"/>
    <n v="699"/>
    <n v="13.5"/>
    <n v="3"/>
    <n v="2"/>
    <n v="8"/>
    <n v="22"/>
    <x v="1"/>
  </r>
  <r>
    <n v="193"/>
    <d v="2024-11-02T00:00:00"/>
    <x v="1"/>
    <n v="199"/>
    <n v="3"/>
    <n v="4"/>
    <n v="1"/>
    <n v="16"/>
    <n v="11"/>
    <x v="1"/>
  </r>
  <r>
    <n v="194"/>
    <d v="2024-08-16T00:00:00"/>
    <x v="1"/>
    <n v="199"/>
    <n v="23.8"/>
    <n v="7"/>
    <n v="3"/>
    <n v="12"/>
    <n v="48"/>
    <x v="0"/>
  </r>
  <r>
    <n v="195"/>
    <d v="2024-03-28T00:00:00"/>
    <x v="2"/>
    <n v="399"/>
    <n v="21.7"/>
    <n v="5"/>
    <n v="1"/>
    <n v="21"/>
    <n v="28"/>
    <x v="0"/>
  </r>
  <r>
    <n v="196"/>
    <d v="2024-04-17T00:00:00"/>
    <x v="0"/>
    <n v="699"/>
    <n v="20"/>
    <n v="0"/>
    <n v="2"/>
    <n v="20"/>
    <n v="32"/>
    <x v="0"/>
  </r>
  <r>
    <n v="197"/>
    <d v="2023-04-03T00:00:00"/>
    <x v="2"/>
    <n v="399"/>
    <n v="1.9"/>
    <n v="4"/>
    <n v="0"/>
    <n v="3"/>
    <n v="41"/>
    <x v="1"/>
  </r>
  <r>
    <n v="198"/>
    <d v="2024-08-08T00:00:00"/>
    <x v="0"/>
    <n v="699"/>
    <n v="9.9"/>
    <n v="8"/>
    <n v="5"/>
    <n v="33"/>
    <n v="57"/>
    <x v="0"/>
  </r>
  <r>
    <n v="199"/>
    <d v="2024-04-06T00:00:00"/>
    <x v="0"/>
    <n v="699"/>
    <n v="8.4"/>
    <n v="7"/>
    <n v="4"/>
    <n v="13"/>
    <n v="9"/>
    <x v="1"/>
  </r>
  <r>
    <n v="200"/>
    <d v="2023-09-11T00:00:00"/>
    <x v="1"/>
    <n v="199"/>
    <n v="24.6"/>
    <n v="1"/>
    <n v="4"/>
    <n v="22"/>
    <n v="41"/>
    <x v="0"/>
  </r>
  <r>
    <n v="201"/>
    <d v="2024-01-17T00:00:00"/>
    <x v="0"/>
    <n v="699"/>
    <n v="24.8"/>
    <n v="8"/>
    <n v="4"/>
    <n v="29"/>
    <n v="39"/>
    <x v="0"/>
  </r>
  <r>
    <n v="202"/>
    <d v="2024-10-08T00:00:00"/>
    <x v="2"/>
    <n v="399"/>
    <n v="10.5"/>
    <n v="5"/>
    <n v="5"/>
    <n v="25"/>
    <n v="38"/>
    <x v="0"/>
  </r>
  <r>
    <n v="203"/>
    <d v="2023-09-16T00:00:00"/>
    <x v="0"/>
    <n v="699"/>
    <n v="2.1"/>
    <n v="1"/>
    <n v="4"/>
    <n v="22"/>
    <n v="43"/>
    <x v="0"/>
  </r>
  <r>
    <n v="204"/>
    <d v="2024-12-16T00:00:00"/>
    <x v="0"/>
    <n v="699"/>
    <n v="8.6999999999999993"/>
    <n v="2"/>
    <n v="2"/>
    <n v="10"/>
    <n v="19"/>
    <x v="1"/>
  </r>
  <r>
    <n v="205"/>
    <d v="2023-12-03T00:00:00"/>
    <x v="0"/>
    <n v="699"/>
    <n v="3.7"/>
    <n v="1"/>
    <n v="2"/>
    <n v="26"/>
    <n v="35"/>
    <x v="0"/>
  </r>
  <r>
    <n v="206"/>
    <d v="2023-11-13T00:00:00"/>
    <x v="1"/>
    <n v="199"/>
    <n v="2.8"/>
    <n v="6"/>
    <n v="4"/>
    <n v="34"/>
    <n v="23"/>
    <x v="0"/>
  </r>
  <r>
    <n v="207"/>
    <d v="2023-06-08T00:00:00"/>
    <x v="1"/>
    <n v="199"/>
    <n v="8.9"/>
    <n v="7"/>
    <n v="1"/>
    <n v="14"/>
    <n v="14"/>
    <x v="1"/>
  </r>
  <r>
    <n v="208"/>
    <d v="2024-06-23T00:00:00"/>
    <x v="1"/>
    <n v="199"/>
    <n v="21.2"/>
    <n v="1"/>
    <n v="4"/>
    <n v="19"/>
    <n v="49"/>
    <x v="0"/>
  </r>
  <r>
    <n v="209"/>
    <d v="2023-07-05T00:00:00"/>
    <x v="1"/>
    <n v="199"/>
    <n v="22"/>
    <n v="2"/>
    <n v="4"/>
    <n v="22"/>
    <n v="24"/>
    <x v="0"/>
  </r>
  <r>
    <n v="210"/>
    <d v="2023-09-01T00:00:00"/>
    <x v="0"/>
    <n v="699"/>
    <n v="18.2"/>
    <n v="0"/>
    <n v="3"/>
    <n v="11"/>
    <n v="23"/>
    <x v="1"/>
  </r>
  <r>
    <n v="211"/>
    <d v="2024-04-25T00:00:00"/>
    <x v="2"/>
    <n v="399"/>
    <n v="18.899999999999999"/>
    <n v="7"/>
    <n v="1"/>
    <n v="19"/>
    <n v="34"/>
    <x v="0"/>
  </r>
  <r>
    <n v="212"/>
    <d v="2024-01-27T00:00:00"/>
    <x v="1"/>
    <n v="199"/>
    <n v="17.100000000000001"/>
    <n v="7"/>
    <n v="3"/>
    <n v="24"/>
    <n v="49"/>
    <x v="0"/>
  </r>
  <r>
    <n v="213"/>
    <d v="2023-09-14T00:00:00"/>
    <x v="0"/>
    <n v="699"/>
    <n v="10.8"/>
    <n v="2"/>
    <n v="1"/>
    <n v="34"/>
    <n v="51"/>
    <x v="1"/>
  </r>
  <r>
    <n v="214"/>
    <d v="2023-05-08T00:00:00"/>
    <x v="1"/>
    <n v="199"/>
    <n v="21.9"/>
    <n v="8"/>
    <n v="0"/>
    <n v="31"/>
    <n v="45"/>
    <x v="1"/>
  </r>
  <r>
    <n v="215"/>
    <d v="2024-03-23T00:00:00"/>
    <x v="2"/>
    <n v="399"/>
    <n v="19.2"/>
    <n v="4"/>
    <n v="3"/>
    <n v="6"/>
    <n v="57"/>
    <x v="0"/>
  </r>
  <r>
    <n v="216"/>
    <d v="2024-05-29T00:00:00"/>
    <x v="1"/>
    <n v="199"/>
    <n v="20.5"/>
    <n v="5"/>
    <n v="0"/>
    <n v="15"/>
    <n v="26"/>
    <x v="0"/>
  </r>
  <r>
    <n v="217"/>
    <d v="2023-04-12T00:00:00"/>
    <x v="2"/>
    <n v="399"/>
    <n v="10"/>
    <n v="1"/>
    <n v="2"/>
    <n v="16"/>
    <n v="14"/>
    <x v="0"/>
  </r>
  <r>
    <n v="218"/>
    <d v="2024-04-28T00:00:00"/>
    <x v="0"/>
    <n v="699"/>
    <n v="19.899999999999999"/>
    <n v="2"/>
    <n v="0"/>
    <n v="22"/>
    <n v="18"/>
    <x v="1"/>
  </r>
  <r>
    <n v="219"/>
    <d v="2023-03-23T00:00:00"/>
    <x v="0"/>
    <n v="699"/>
    <n v="19.100000000000001"/>
    <n v="7"/>
    <n v="3"/>
    <n v="9"/>
    <n v="39"/>
    <x v="0"/>
  </r>
  <r>
    <n v="220"/>
    <d v="2024-06-24T00:00:00"/>
    <x v="1"/>
    <n v="199"/>
    <n v="5.8"/>
    <n v="2"/>
    <n v="4"/>
    <n v="17"/>
    <n v="60"/>
    <x v="1"/>
  </r>
  <r>
    <n v="221"/>
    <d v="2024-03-05T00:00:00"/>
    <x v="2"/>
    <n v="399"/>
    <n v="19.5"/>
    <n v="3"/>
    <n v="2"/>
    <n v="8"/>
    <n v="7"/>
    <x v="0"/>
  </r>
  <r>
    <n v="222"/>
    <d v="2024-06-11T00:00:00"/>
    <x v="0"/>
    <n v="699"/>
    <n v="2"/>
    <n v="7"/>
    <n v="4"/>
    <n v="30"/>
    <n v="34"/>
    <x v="0"/>
  </r>
  <r>
    <n v="223"/>
    <d v="2023-09-04T00:00:00"/>
    <x v="0"/>
    <n v="699"/>
    <n v="18.100000000000001"/>
    <n v="4"/>
    <n v="3"/>
    <n v="16"/>
    <n v="0"/>
    <x v="1"/>
  </r>
  <r>
    <n v="224"/>
    <d v="2024-06-22T00:00:00"/>
    <x v="0"/>
    <n v="699"/>
    <n v="5.0999999999999996"/>
    <n v="1"/>
    <n v="4"/>
    <n v="27"/>
    <n v="23"/>
    <x v="0"/>
  </r>
  <r>
    <n v="225"/>
    <d v="2024-04-26T00:00:00"/>
    <x v="0"/>
    <n v="699"/>
    <n v="19.8"/>
    <n v="8"/>
    <n v="4"/>
    <n v="33"/>
    <n v="1"/>
    <x v="0"/>
  </r>
  <r>
    <n v="226"/>
    <d v="2023-03-11T00:00:00"/>
    <x v="1"/>
    <n v="199"/>
    <n v="24.5"/>
    <n v="4"/>
    <n v="5"/>
    <n v="25"/>
    <n v="1"/>
    <x v="0"/>
  </r>
  <r>
    <n v="227"/>
    <d v="2023-05-17T00:00:00"/>
    <x v="2"/>
    <n v="399"/>
    <n v="18.5"/>
    <n v="1"/>
    <n v="4"/>
    <n v="16"/>
    <n v="47"/>
    <x v="1"/>
  </r>
  <r>
    <n v="228"/>
    <d v="2024-05-05T00:00:00"/>
    <x v="1"/>
    <n v="199"/>
    <n v="13.9"/>
    <n v="2"/>
    <n v="5"/>
    <n v="23"/>
    <n v="29"/>
    <x v="1"/>
  </r>
  <r>
    <n v="229"/>
    <d v="2023-02-07T00:00:00"/>
    <x v="0"/>
    <n v="699"/>
    <n v="20.399999999999999"/>
    <n v="1"/>
    <n v="5"/>
    <n v="12"/>
    <n v="49"/>
    <x v="1"/>
  </r>
  <r>
    <n v="230"/>
    <d v="2024-06-11T00:00:00"/>
    <x v="2"/>
    <n v="399"/>
    <n v="1.6"/>
    <n v="3"/>
    <n v="0"/>
    <n v="13"/>
    <n v="20"/>
    <x v="1"/>
  </r>
  <r>
    <n v="231"/>
    <d v="2023-02-18T00:00:00"/>
    <x v="2"/>
    <n v="399"/>
    <n v="12.1"/>
    <n v="0"/>
    <n v="5"/>
    <n v="35"/>
    <n v="12"/>
    <x v="0"/>
  </r>
  <r>
    <n v="232"/>
    <d v="2024-03-26T00:00:00"/>
    <x v="0"/>
    <n v="699"/>
    <n v="7.2"/>
    <n v="5"/>
    <n v="3"/>
    <n v="22"/>
    <n v="56"/>
    <x v="0"/>
  </r>
  <r>
    <n v="233"/>
    <d v="2024-06-15T00:00:00"/>
    <x v="2"/>
    <n v="399"/>
    <n v="24.4"/>
    <n v="7"/>
    <n v="5"/>
    <n v="22"/>
    <n v="31"/>
    <x v="0"/>
  </r>
  <r>
    <n v="234"/>
    <d v="2023-07-04T00:00:00"/>
    <x v="2"/>
    <n v="399"/>
    <n v="18.3"/>
    <n v="1"/>
    <n v="3"/>
    <n v="6"/>
    <n v="38"/>
    <x v="1"/>
  </r>
  <r>
    <n v="235"/>
    <d v="2024-04-01T00:00:00"/>
    <x v="0"/>
    <n v="699"/>
    <n v="8.4"/>
    <n v="1"/>
    <n v="2"/>
    <n v="19"/>
    <n v="42"/>
    <x v="0"/>
  </r>
  <r>
    <n v="236"/>
    <d v="2023-12-28T00:00:00"/>
    <x v="0"/>
    <n v="699"/>
    <n v="4.5999999999999996"/>
    <n v="7"/>
    <n v="2"/>
    <n v="28"/>
    <n v="28"/>
    <x v="0"/>
  </r>
  <r>
    <n v="237"/>
    <d v="2024-01-08T00:00:00"/>
    <x v="0"/>
    <n v="699"/>
    <n v="7.2"/>
    <n v="0"/>
    <n v="0"/>
    <n v="28"/>
    <n v="42"/>
    <x v="1"/>
  </r>
  <r>
    <n v="238"/>
    <d v="2023-02-05T00:00:00"/>
    <x v="0"/>
    <n v="699"/>
    <n v="23.8"/>
    <n v="2"/>
    <n v="4"/>
    <n v="11"/>
    <n v="43"/>
    <x v="1"/>
  </r>
  <r>
    <n v="239"/>
    <d v="2023-02-03T00:00:00"/>
    <x v="1"/>
    <n v="199"/>
    <n v="6.3"/>
    <n v="5"/>
    <n v="2"/>
    <n v="5"/>
    <n v="24"/>
    <x v="1"/>
  </r>
  <r>
    <n v="240"/>
    <d v="2024-08-10T00:00:00"/>
    <x v="0"/>
    <n v="699"/>
    <n v="17.100000000000001"/>
    <n v="5"/>
    <n v="2"/>
    <n v="10"/>
    <n v="28"/>
    <x v="1"/>
  </r>
  <r>
    <n v="241"/>
    <d v="2023-04-27T00:00:00"/>
    <x v="1"/>
    <n v="199"/>
    <n v="9.5"/>
    <n v="5"/>
    <n v="5"/>
    <n v="34"/>
    <n v="17"/>
    <x v="0"/>
  </r>
  <r>
    <n v="242"/>
    <d v="2023-09-24T00:00:00"/>
    <x v="1"/>
    <n v="199"/>
    <n v="12.7"/>
    <n v="6"/>
    <n v="4"/>
    <n v="12"/>
    <n v="7"/>
    <x v="0"/>
  </r>
  <r>
    <n v="243"/>
    <d v="2023-07-24T00:00:00"/>
    <x v="0"/>
    <n v="699"/>
    <n v="5.8"/>
    <n v="4"/>
    <n v="5"/>
    <n v="29"/>
    <n v="58"/>
    <x v="1"/>
  </r>
  <r>
    <n v="244"/>
    <d v="2023-03-31T00:00:00"/>
    <x v="1"/>
    <n v="199"/>
    <n v="21.4"/>
    <n v="7"/>
    <n v="1"/>
    <n v="9"/>
    <n v="57"/>
    <x v="1"/>
  </r>
  <r>
    <n v="245"/>
    <d v="2023-11-04T00:00:00"/>
    <x v="0"/>
    <n v="699"/>
    <n v="16.899999999999999"/>
    <n v="1"/>
    <n v="4"/>
    <n v="21"/>
    <n v="34"/>
    <x v="0"/>
  </r>
  <r>
    <n v="246"/>
    <d v="2023-05-23T00:00:00"/>
    <x v="1"/>
    <n v="199"/>
    <n v="19.899999999999999"/>
    <n v="8"/>
    <n v="1"/>
    <n v="12"/>
    <n v="7"/>
    <x v="1"/>
  </r>
  <r>
    <n v="247"/>
    <d v="2024-07-18T00:00:00"/>
    <x v="1"/>
    <n v="199"/>
    <n v="1.1000000000000001"/>
    <n v="8"/>
    <n v="4"/>
    <n v="32"/>
    <n v="23"/>
    <x v="0"/>
  </r>
  <r>
    <n v="248"/>
    <d v="2024-02-25T00:00:00"/>
    <x v="1"/>
    <n v="199"/>
    <n v="2.1"/>
    <n v="6"/>
    <n v="5"/>
    <n v="6"/>
    <n v="46"/>
    <x v="0"/>
  </r>
  <r>
    <n v="249"/>
    <d v="2024-11-27T00:00:00"/>
    <x v="2"/>
    <n v="399"/>
    <n v="3.6"/>
    <n v="5"/>
    <n v="5"/>
    <n v="5"/>
    <n v="4"/>
    <x v="0"/>
  </r>
  <r>
    <n v="250"/>
    <d v="2023-05-13T00:00:00"/>
    <x v="0"/>
    <n v="699"/>
    <n v="3.6"/>
    <n v="8"/>
    <n v="5"/>
    <n v="23"/>
    <n v="37"/>
    <x v="0"/>
  </r>
  <r>
    <n v="251"/>
    <d v="2023-06-18T00:00:00"/>
    <x v="2"/>
    <n v="399"/>
    <n v="22.8"/>
    <n v="0"/>
    <n v="0"/>
    <n v="33"/>
    <n v="33"/>
    <x v="0"/>
  </r>
  <r>
    <n v="252"/>
    <d v="2023-10-18T00:00:00"/>
    <x v="1"/>
    <n v="199"/>
    <n v="23.4"/>
    <n v="3"/>
    <n v="2"/>
    <n v="21"/>
    <n v="60"/>
    <x v="1"/>
  </r>
  <r>
    <n v="253"/>
    <d v="2024-09-21T00:00:00"/>
    <x v="1"/>
    <n v="199"/>
    <n v="5.3"/>
    <n v="8"/>
    <n v="2"/>
    <n v="17"/>
    <n v="8"/>
    <x v="1"/>
  </r>
  <r>
    <n v="254"/>
    <d v="2023-06-25T00:00:00"/>
    <x v="0"/>
    <n v="699"/>
    <n v="12.8"/>
    <n v="2"/>
    <n v="4"/>
    <n v="6"/>
    <n v="60"/>
    <x v="0"/>
  </r>
  <r>
    <n v="255"/>
    <d v="2024-10-18T00:00:00"/>
    <x v="0"/>
    <n v="699"/>
    <n v="21.1"/>
    <n v="0"/>
    <n v="0"/>
    <n v="22"/>
    <n v="5"/>
    <x v="0"/>
  </r>
  <r>
    <n v="256"/>
    <d v="2024-10-04T00:00:00"/>
    <x v="0"/>
    <n v="699"/>
    <n v="16.5"/>
    <n v="6"/>
    <n v="4"/>
    <n v="17"/>
    <n v="40"/>
    <x v="0"/>
  </r>
  <r>
    <n v="257"/>
    <d v="2024-12-02T00:00:00"/>
    <x v="0"/>
    <n v="699"/>
    <n v="16.2"/>
    <n v="4"/>
    <n v="3"/>
    <n v="19"/>
    <n v="15"/>
    <x v="1"/>
  </r>
  <r>
    <n v="258"/>
    <d v="2024-04-20T00:00:00"/>
    <x v="2"/>
    <n v="399"/>
    <n v="11.6"/>
    <n v="0"/>
    <n v="1"/>
    <n v="20"/>
    <n v="28"/>
    <x v="1"/>
  </r>
  <r>
    <n v="259"/>
    <d v="2023-12-20T00:00:00"/>
    <x v="1"/>
    <n v="199"/>
    <n v="15.4"/>
    <n v="5"/>
    <n v="5"/>
    <n v="22"/>
    <n v="20"/>
    <x v="1"/>
  </r>
  <r>
    <n v="260"/>
    <d v="2024-04-22T00:00:00"/>
    <x v="2"/>
    <n v="399"/>
    <n v="19.100000000000001"/>
    <n v="8"/>
    <n v="4"/>
    <n v="9"/>
    <n v="6"/>
    <x v="0"/>
  </r>
  <r>
    <n v="261"/>
    <d v="2024-01-29T00:00:00"/>
    <x v="1"/>
    <n v="199"/>
    <n v="11.5"/>
    <n v="2"/>
    <n v="0"/>
    <n v="18"/>
    <n v="3"/>
    <x v="1"/>
  </r>
  <r>
    <n v="262"/>
    <d v="2023-11-17T00:00:00"/>
    <x v="0"/>
    <n v="699"/>
    <n v="6.6"/>
    <n v="2"/>
    <n v="2"/>
    <n v="27"/>
    <n v="59"/>
    <x v="0"/>
  </r>
  <r>
    <n v="263"/>
    <d v="2024-05-24T00:00:00"/>
    <x v="1"/>
    <n v="199"/>
    <n v="12.7"/>
    <n v="8"/>
    <n v="3"/>
    <n v="11"/>
    <n v="31"/>
    <x v="1"/>
  </r>
  <r>
    <n v="264"/>
    <d v="2023-12-28T00:00:00"/>
    <x v="1"/>
    <n v="199"/>
    <n v="23.7"/>
    <n v="8"/>
    <n v="3"/>
    <n v="6"/>
    <n v="15"/>
    <x v="0"/>
  </r>
  <r>
    <n v="265"/>
    <d v="2023-04-21T00:00:00"/>
    <x v="1"/>
    <n v="199"/>
    <n v="7.4"/>
    <n v="7"/>
    <n v="2"/>
    <n v="4"/>
    <n v="34"/>
    <x v="0"/>
  </r>
  <r>
    <n v="266"/>
    <d v="2023-02-22T00:00:00"/>
    <x v="2"/>
    <n v="399"/>
    <n v="22.1"/>
    <n v="5"/>
    <n v="3"/>
    <n v="9"/>
    <n v="23"/>
    <x v="0"/>
  </r>
  <r>
    <n v="267"/>
    <d v="2024-04-06T00:00:00"/>
    <x v="0"/>
    <n v="699"/>
    <n v="5.3"/>
    <n v="8"/>
    <n v="2"/>
    <n v="36"/>
    <n v="4"/>
    <x v="0"/>
  </r>
  <r>
    <n v="268"/>
    <d v="2023-12-14T00:00:00"/>
    <x v="0"/>
    <n v="699"/>
    <n v="20.7"/>
    <n v="1"/>
    <n v="1"/>
    <n v="18"/>
    <n v="6"/>
    <x v="1"/>
  </r>
  <r>
    <n v="269"/>
    <d v="2023-02-11T00:00:00"/>
    <x v="0"/>
    <n v="699"/>
    <n v="19"/>
    <n v="3"/>
    <n v="4"/>
    <n v="24"/>
    <n v="32"/>
    <x v="0"/>
  </r>
  <r>
    <n v="270"/>
    <d v="2024-09-12T00:00:00"/>
    <x v="1"/>
    <n v="199"/>
    <n v="3.9"/>
    <n v="5"/>
    <n v="3"/>
    <n v="3"/>
    <n v="33"/>
    <x v="0"/>
  </r>
  <r>
    <n v="271"/>
    <d v="2023-11-03T00:00:00"/>
    <x v="0"/>
    <n v="699"/>
    <n v="8.5"/>
    <n v="5"/>
    <n v="1"/>
    <n v="9"/>
    <n v="25"/>
    <x v="1"/>
  </r>
  <r>
    <n v="272"/>
    <d v="2023-11-03T00:00:00"/>
    <x v="0"/>
    <n v="699"/>
    <n v="12.9"/>
    <n v="8"/>
    <n v="4"/>
    <n v="22"/>
    <n v="31"/>
    <x v="0"/>
  </r>
  <r>
    <n v="273"/>
    <d v="2024-12-05T00:00:00"/>
    <x v="2"/>
    <n v="399"/>
    <n v="9.5"/>
    <n v="1"/>
    <n v="3"/>
    <n v="2"/>
    <n v="37"/>
    <x v="0"/>
  </r>
  <r>
    <n v="274"/>
    <d v="2024-08-15T00:00:00"/>
    <x v="0"/>
    <n v="699"/>
    <n v="15.1"/>
    <n v="4"/>
    <n v="5"/>
    <n v="2"/>
    <n v="50"/>
    <x v="1"/>
  </r>
  <r>
    <n v="275"/>
    <d v="2024-09-26T00:00:00"/>
    <x v="0"/>
    <n v="699"/>
    <n v="18.2"/>
    <n v="7"/>
    <n v="1"/>
    <n v="15"/>
    <n v="33"/>
    <x v="1"/>
  </r>
  <r>
    <n v="276"/>
    <d v="2023-04-23T00:00:00"/>
    <x v="2"/>
    <n v="399"/>
    <n v="20.6"/>
    <n v="3"/>
    <n v="0"/>
    <n v="10"/>
    <n v="36"/>
    <x v="1"/>
  </r>
  <r>
    <n v="277"/>
    <d v="2024-02-25T00:00:00"/>
    <x v="1"/>
    <n v="199"/>
    <n v="11.3"/>
    <n v="6"/>
    <n v="1"/>
    <n v="2"/>
    <n v="26"/>
    <x v="1"/>
  </r>
  <r>
    <n v="278"/>
    <d v="2024-07-28T00:00:00"/>
    <x v="0"/>
    <n v="699"/>
    <n v="21.9"/>
    <n v="0"/>
    <n v="5"/>
    <n v="31"/>
    <n v="8"/>
    <x v="1"/>
  </r>
  <r>
    <n v="279"/>
    <d v="2023-12-17T00:00:00"/>
    <x v="2"/>
    <n v="399"/>
    <n v="13.4"/>
    <n v="5"/>
    <n v="1"/>
    <n v="31"/>
    <n v="29"/>
    <x v="1"/>
  </r>
  <r>
    <n v="280"/>
    <d v="2023-09-10T00:00:00"/>
    <x v="0"/>
    <n v="699"/>
    <n v="17.100000000000001"/>
    <n v="4"/>
    <n v="4"/>
    <n v="23"/>
    <n v="30"/>
    <x v="0"/>
  </r>
  <r>
    <n v="281"/>
    <d v="2024-12-22T00:00:00"/>
    <x v="2"/>
    <n v="399"/>
    <n v="7.8"/>
    <n v="4"/>
    <n v="2"/>
    <n v="36"/>
    <n v="45"/>
    <x v="0"/>
  </r>
  <r>
    <n v="282"/>
    <d v="2024-08-10T00:00:00"/>
    <x v="2"/>
    <n v="399"/>
    <n v="12.3"/>
    <n v="8"/>
    <n v="5"/>
    <n v="21"/>
    <n v="17"/>
    <x v="0"/>
  </r>
  <r>
    <n v="283"/>
    <d v="2023-10-25T00:00:00"/>
    <x v="0"/>
    <n v="699"/>
    <n v="9.8000000000000007"/>
    <n v="6"/>
    <n v="2"/>
    <n v="35"/>
    <n v="49"/>
    <x v="1"/>
  </r>
  <r>
    <n v="284"/>
    <d v="2023-09-20T00:00:00"/>
    <x v="1"/>
    <n v="199"/>
    <n v="23.9"/>
    <n v="1"/>
    <n v="2"/>
    <n v="19"/>
    <n v="59"/>
    <x v="0"/>
  </r>
  <r>
    <n v="285"/>
    <d v="2023-10-06T00:00:00"/>
    <x v="0"/>
    <n v="699"/>
    <n v="5.7"/>
    <n v="8"/>
    <n v="2"/>
    <n v="31"/>
    <n v="59"/>
    <x v="0"/>
  </r>
  <r>
    <n v="286"/>
    <d v="2024-06-27T00:00:00"/>
    <x v="1"/>
    <n v="199"/>
    <n v="15.6"/>
    <n v="3"/>
    <n v="1"/>
    <n v="7"/>
    <n v="3"/>
    <x v="1"/>
  </r>
  <r>
    <n v="287"/>
    <d v="2024-11-28T00:00:00"/>
    <x v="1"/>
    <n v="199"/>
    <n v="1.8"/>
    <n v="6"/>
    <n v="2"/>
    <n v="15"/>
    <n v="45"/>
    <x v="0"/>
  </r>
  <r>
    <n v="288"/>
    <d v="2024-05-02T00:00:00"/>
    <x v="1"/>
    <n v="199"/>
    <n v="24.1"/>
    <n v="2"/>
    <n v="3"/>
    <n v="1"/>
    <n v="41"/>
    <x v="1"/>
  </r>
  <r>
    <n v="289"/>
    <d v="2023-04-02T00:00:00"/>
    <x v="2"/>
    <n v="399"/>
    <n v="19"/>
    <n v="4"/>
    <n v="2"/>
    <n v="13"/>
    <n v="18"/>
    <x v="1"/>
  </r>
  <r>
    <n v="290"/>
    <d v="2023-06-30T00:00:00"/>
    <x v="0"/>
    <n v="699"/>
    <n v="13.6"/>
    <n v="0"/>
    <n v="1"/>
    <n v="15"/>
    <n v="26"/>
    <x v="1"/>
  </r>
  <r>
    <n v="291"/>
    <d v="2023-02-08T00:00:00"/>
    <x v="1"/>
    <n v="199"/>
    <n v="19.8"/>
    <n v="2"/>
    <n v="5"/>
    <n v="26"/>
    <n v="55"/>
    <x v="1"/>
  </r>
  <r>
    <n v="292"/>
    <d v="2024-10-18T00:00:00"/>
    <x v="1"/>
    <n v="199"/>
    <n v="14.4"/>
    <n v="1"/>
    <n v="2"/>
    <n v="20"/>
    <n v="18"/>
    <x v="1"/>
  </r>
  <r>
    <n v="293"/>
    <d v="2023-04-26T00:00:00"/>
    <x v="0"/>
    <n v="699"/>
    <n v="12.6"/>
    <n v="2"/>
    <n v="4"/>
    <n v="34"/>
    <n v="29"/>
    <x v="0"/>
  </r>
  <r>
    <n v="294"/>
    <d v="2023-12-12T00:00:00"/>
    <x v="2"/>
    <n v="399"/>
    <n v="18.399999999999999"/>
    <n v="4"/>
    <n v="5"/>
    <n v="11"/>
    <n v="11"/>
    <x v="0"/>
  </r>
  <r>
    <n v="295"/>
    <d v="2024-02-15T00:00:00"/>
    <x v="2"/>
    <n v="399"/>
    <n v="4.8"/>
    <n v="6"/>
    <n v="3"/>
    <n v="13"/>
    <n v="32"/>
    <x v="0"/>
  </r>
  <r>
    <n v="296"/>
    <d v="2023-01-07T00:00:00"/>
    <x v="0"/>
    <n v="699"/>
    <n v="5"/>
    <n v="2"/>
    <n v="3"/>
    <n v="7"/>
    <n v="20"/>
    <x v="1"/>
  </r>
  <r>
    <n v="297"/>
    <d v="2024-08-09T00:00:00"/>
    <x v="2"/>
    <n v="399"/>
    <n v="6.3"/>
    <n v="4"/>
    <n v="2"/>
    <n v="25"/>
    <n v="19"/>
    <x v="1"/>
  </r>
  <r>
    <n v="298"/>
    <d v="2023-11-11T00:00:00"/>
    <x v="1"/>
    <n v="199"/>
    <n v="16.5"/>
    <n v="3"/>
    <n v="0"/>
    <n v="17"/>
    <n v="42"/>
    <x v="0"/>
  </r>
  <r>
    <n v="299"/>
    <d v="2023-10-30T00:00:00"/>
    <x v="1"/>
    <n v="199"/>
    <n v="17.3"/>
    <n v="4"/>
    <n v="5"/>
    <n v="26"/>
    <n v="7"/>
    <x v="1"/>
  </r>
  <r>
    <n v="300"/>
    <d v="2024-09-12T00:00:00"/>
    <x v="2"/>
    <n v="399"/>
    <n v="5.9"/>
    <n v="2"/>
    <n v="3"/>
    <n v="15"/>
    <n v="9"/>
    <x v="1"/>
  </r>
  <r>
    <n v="301"/>
    <d v="2023-08-12T00:00:00"/>
    <x v="2"/>
    <n v="399"/>
    <n v="17.7"/>
    <n v="7"/>
    <n v="4"/>
    <n v="27"/>
    <n v="51"/>
    <x v="0"/>
  </r>
  <r>
    <n v="302"/>
    <d v="2024-07-31T00:00:00"/>
    <x v="1"/>
    <n v="199"/>
    <n v="13.4"/>
    <n v="8"/>
    <n v="5"/>
    <n v="6"/>
    <n v="23"/>
    <x v="0"/>
  </r>
  <r>
    <n v="303"/>
    <d v="2023-06-18T00:00:00"/>
    <x v="1"/>
    <n v="199"/>
    <n v="20.8"/>
    <n v="8"/>
    <n v="1"/>
    <n v="4"/>
    <n v="36"/>
    <x v="1"/>
  </r>
  <r>
    <n v="304"/>
    <d v="2024-06-06T00:00:00"/>
    <x v="2"/>
    <n v="399"/>
    <n v="11.3"/>
    <n v="3"/>
    <n v="5"/>
    <n v="34"/>
    <n v="37"/>
    <x v="0"/>
  </r>
  <r>
    <n v="305"/>
    <d v="2024-07-26T00:00:00"/>
    <x v="2"/>
    <n v="399"/>
    <n v="11.6"/>
    <n v="8"/>
    <n v="3"/>
    <n v="4"/>
    <n v="29"/>
    <x v="0"/>
  </r>
  <r>
    <n v="306"/>
    <d v="2023-08-12T00:00:00"/>
    <x v="2"/>
    <n v="399"/>
    <n v="18.2"/>
    <n v="6"/>
    <n v="2"/>
    <n v="20"/>
    <n v="52"/>
    <x v="0"/>
  </r>
  <r>
    <n v="307"/>
    <d v="2023-03-03T00:00:00"/>
    <x v="0"/>
    <n v="699"/>
    <n v="1.6"/>
    <n v="5"/>
    <n v="5"/>
    <n v="5"/>
    <n v="4"/>
    <x v="0"/>
  </r>
  <r>
    <n v="308"/>
    <d v="2024-10-18T00:00:00"/>
    <x v="1"/>
    <n v="199"/>
    <n v="1.3"/>
    <n v="6"/>
    <n v="1"/>
    <n v="31"/>
    <n v="49"/>
    <x v="0"/>
  </r>
  <r>
    <n v="309"/>
    <d v="2024-01-22T00:00:00"/>
    <x v="0"/>
    <n v="699"/>
    <n v="9.6999999999999993"/>
    <n v="6"/>
    <n v="3"/>
    <n v="27"/>
    <n v="55"/>
    <x v="1"/>
  </r>
  <r>
    <n v="310"/>
    <d v="2023-05-02T00:00:00"/>
    <x v="2"/>
    <n v="399"/>
    <n v="17.2"/>
    <n v="8"/>
    <n v="1"/>
    <n v="6"/>
    <n v="41"/>
    <x v="1"/>
  </r>
  <r>
    <n v="311"/>
    <d v="2023-01-24T00:00:00"/>
    <x v="1"/>
    <n v="199"/>
    <n v="10.1"/>
    <n v="2"/>
    <n v="5"/>
    <n v="35"/>
    <n v="14"/>
    <x v="1"/>
  </r>
  <r>
    <n v="312"/>
    <d v="2023-08-24T00:00:00"/>
    <x v="2"/>
    <n v="399"/>
    <n v="17"/>
    <n v="8"/>
    <n v="3"/>
    <n v="30"/>
    <n v="34"/>
    <x v="0"/>
  </r>
  <r>
    <n v="313"/>
    <d v="2023-04-26T00:00:00"/>
    <x v="1"/>
    <n v="199"/>
    <n v="9"/>
    <n v="4"/>
    <n v="1"/>
    <n v="30"/>
    <n v="59"/>
    <x v="1"/>
  </r>
  <r>
    <n v="314"/>
    <d v="2024-08-31T00:00:00"/>
    <x v="1"/>
    <n v="199"/>
    <n v="15.6"/>
    <n v="0"/>
    <n v="1"/>
    <n v="27"/>
    <n v="13"/>
    <x v="0"/>
  </r>
  <r>
    <n v="315"/>
    <d v="2024-03-25T00:00:00"/>
    <x v="1"/>
    <n v="199"/>
    <n v="15.1"/>
    <n v="0"/>
    <n v="1"/>
    <n v="29"/>
    <n v="47"/>
    <x v="0"/>
  </r>
  <r>
    <n v="316"/>
    <d v="2023-08-28T00:00:00"/>
    <x v="1"/>
    <n v="199"/>
    <n v="5.8"/>
    <n v="0"/>
    <n v="1"/>
    <n v="35"/>
    <n v="32"/>
    <x v="1"/>
  </r>
  <r>
    <n v="317"/>
    <d v="2024-11-07T00:00:00"/>
    <x v="0"/>
    <n v="699"/>
    <n v="14.6"/>
    <n v="5"/>
    <n v="1"/>
    <n v="21"/>
    <n v="19"/>
    <x v="1"/>
  </r>
  <r>
    <n v="318"/>
    <d v="2023-06-29T00:00:00"/>
    <x v="0"/>
    <n v="699"/>
    <n v="10.6"/>
    <n v="4"/>
    <n v="0"/>
    <n v="15"/>
    <n v="35"/>
    <x v="1"/>
  </r>
  <r>
    <n v="319"/>
    <d v="2024-01-26T00:00:00"/>
    <x v="0"/>
    <n v="699"/>
    <n v="14.1"/>
    <n v="0"/>
    <n v="2"/>
    <n v="28"/>
    <n v="60"/>
    <x v="1"/>
  </r>
  <r>
    <n v="320"/>
    <d v="2024-07-04T00:00:00"/>
    <x v="0"/>
    <n v="699"/>
    <n v="17.600000000000001"/>
    <n v="6"/>
    <n v="1"/>
    <n v="21"/>
    <n v="19"/>
    <x v="1"/>
  </r>
  <r>
    <n v="321"/>
    <d v="2023-03-01T00:00:00"/>
    <x v="2"/>
    <n v="399"/>
    <n v="21.3"/>
    <n v="4"/>
    <n v="5"/>
    <n v="16"/>
    <n v="9"/>
    <x v="1"/>
  </r>
  <r>
    <n v="322"/>
    <d v="2023-09-19T00:00:00"/>
    <x v="0"/>
    <n v="699"/>
    <n v="24.2"/>
    <n v="8"/>
    <n v="4"/>
    <n v="27"/>
    <n v="8"/>
    <x v="0"/>
  </r>
  <r>
    <n v="323"/>
    <d v="2023-07-15T00:00:00"/>
    <x v="1"/>
    <n v="199"/>
    <n v="16.3"/>
    <n v="7"/>
    <n v="2"/>
    <n v="22"/>
    <n v="5"/>
    <x v="1"/>
  </r>
  <r>
    <n v="324"/>
    <d v="2024-08-24T00:00:00"/>
    <x v="1"/>
    <n v="199"/>
    <n v="9.6999999999999993"/>
    <n v="0"/>
    <n v="0"/>
    <n v="18"/>
    <n v="12"/>
    <x v="1"/>
  </r>
  <r>
    <n v="325"/>
    <d v="2023-01-16T00:00:00"/>
    <x v="0"/>
    <n v="699"/>
    <n v="5.8"/>
    <n v="3"/>
    <n v="2"/>
    <n v="36"/>
    <n v="19"/>
    <x v="1"/>
  </r>
  <r>
    <n v="326"/>
    <d v="2023-09-06T00:00:00"/>
    <x v="1"/>
    <n v="199"/>
    <n v="24.1"/>
    <n v="1"/>
    <n v="5"/>
    <n v="13"/>
    <n v="48"/>
    <x v="0"/>
  </r>
  <r>
    <n v="327"/>
    <d v="2024-01-25T00:00:00"/>
    <x v="0"/>
    <n v="699"/>
    <n v="10.199999999999999"/>
    <n v="3"/>
    <n v="4"/>
    <n v="14"/>
    <n v="20"/>
    <x v="1"/>
  </r>
  <r>
    <n v="328"/>
    <d v="2024-05-24T00:00:00"/>
    <x v="2"/>
    <n v="399"/>
    <n v="16.399999999999999"/>
    <n v="4"/>
    <n v="2"/>
    <n v="35"/>
    <n v="23"/>
    <x v="0"/>
  </r>
  <r>
    <n v="329"/>
    <d v="2023-11-17T00:00:00"/>
    <x v="2"/>
    <n v="399"/>
    <n v="20.2"/>
    <n v="7"/>
    <n v="2"/>
    <n v="7"/>
    <n v="58"/>
    <x v="0"/>
  </r>
  <r>
    <n v="330"/>
    <d v="2024-07-20T00:00:00"/>
    <x v="2"/>
    <n v="399"/>
    <n v="14.3"/>
    <n v="3"/>
    <n v="5"/>
    <n v="3"/>
    <n v="9"/>
    <x v="0"/>
  </r>
  <r>
    <n v="331"/>
    <d v="2023-09-09T00:00:00"/>
    <x v="0"/>
    <n v="699"/>
    <n v="7.7"/>
    <n v="3"/>
    <n v="2"/>
    <n v="27"/>
    <n v="14"/>
    <x v="1"/>
  </r>
  <r>
    <n v="332"/>
    <d v="2024-10-19T00:00:00"/>
    <x v="2"/>
    <n v="399"/>
    <n v="16.5"/>
    <n v="5"/>
    <n v="2"/>
    <n v="36"/>
    <n v="48"/>
    <x v="1"/>
  </r>
  <r>
    <n v="333"/>
    <d v="2024-05-15T00:00:00"/>
    <x v="0"/>
    <n v="699"/>
    <n v="11.8"/>
    <n v="5"/>
    <n v="1"/>
    <n v="32"/>
    <n v="8"/>
    <x v="1"/>
  </r>
  <r>
    <n v="334"/>
    <d v="2023-03-18T00:00:00"/>
    <x v="1"/>
    <n v="199"/>
    <n v="24.8"/>
    <n v="0"/>
    <n v="4"/>
    <n v="35"/>
    <n v="2"/>
    <x v="1"/>
  </r>
  <r>
    <n v="335"/>
    <d v="2023-03-11T00:00:00"/>
    <x v="0"/>
    <n v="699"/>
    <n v="19.2"/>
    <n v="6"/>
    <n v="1"/>
    <n v="4"/>
    <n v="53"/>
    <x v="1"/>
  </r>
  <r>
    <n v="336"/>
    <d v="2024-10-15T00:00:00"/>
    <x v="0"/>
    <n v="699"/>
    <n v="0.7"/>
    <n v="8"/>
    <n v="3"/>
    <n v="10"/>
    <n v="23"/>
    <x v="0"/>
  </r>
  <r>
    <n v="337"/>
    <d v="2023-01-13T00:00:00"/>
    <x v="0"/>
    <n v="699"/>
    <n v="16.7"/>
    <n v="0"/>
    <n v="0"/>
    <n v="31"/>
    <n v="34"/>
    <x v="1"/>
  </r>
  <r>
    <n v="338"/>
    <d v="2024-12-15T00:00:00"/>
    <x v="1"/>
    <n v="199"/>
    <n v="18.2"/>
    <n v="8"/>
    <n v="2"/>
    <n v="34"/>
    <n v="1"/>
    <x v="1"/>
  </r>
  <r>
    <n v="339"/>
    <d v="2023-06-02T00:00:00"/>
    <x v="0"/>
    <n v="699"/>
    <n v="20.3"/>
    <n v="2"/>
    <n v="0"/>
    <n v="28"/>
    <n v="58"/>
    <x v="0"/>
  </r>
  <r>
    <n v="340"/>
    <d v="2023-03-22T00:00:00"/>
    <x v="1"/>
    <n v="199"/>
    <n v="15.7"/>
    <n v="4"/>
    <n v="2"/>
    <n v="13"/>
    <n v="17"/>
    <x v="1"/>
  </r>
  <r>
    <n v="341"/>
    <d v="2023-03-24T00:00:00"/>
    <x v="2"/>
    <n v="399"/>
    <n v="11.7"/>
    <n v="3"/>
    <n v="5"/>
    <n v="26"/>
    <n v="14"/>
    <x v="0"/>
  </r>
  <r>
    <n v="342"/>
    <d v="2024-10-14T00:00:00"/>
    <x v="0"/>
    <n v="699"/>
    <n v="2.8"/>
    <n v="6"/>
    <n v="3"/>
    <n v="3"/>
    <n v="35"/>
    <x v="0"/>
  </r>
  <r>
    <n v="343"/>
    <d v="2023-04-08T00:00:00"/>
    <x v="1"/>
    <n v="199"/>
    <n v="2.5"/>
    <n v="6"/>
    <n v="5"/>
    <n v="11"/>
    <n v="50"/>
    <x v="0"/>
  </r>
  <r>
    <n v="344"/>
    <d v="2024-12-01T00:00:00"/>
    <x v="0"/>
    <n v="699"/>
    <n v="6.1"/>
    <n v="7"/>
    <n v="2"/>
    <n v="3"/>
    <n v="2"/>
    <x v="1"/>
  </r>
  <r>
    <n v="345"/>
    <d v="2023-01-17T00:00:00"/>
    <x v="2"/>
    <n v="399"/>
    <n v="14.3"/>
    <n v="0"/>
    <n v="1"/>
    <n v="35"/>
    <n v="59"/>
    <x v="1"/>
  </r>
  <r>
    <n v="346"/>
    <d v="2023-09-04T00:00:00"/>
    <x v="1"/>
    <n v="199"/>
    <n v="18.899999999999999"/>
    <n v="6"/>
    <n v="0"/>
    <n v="10"/>
    <n v="19"/>
    <x v="0"/>
  </r>
  <r>
    <n v="347"/>
    <d v="2023-05-24T00:00:00"/>
    <x v="0"/>
    <n v="699"/>
    <n v="17.100000000000001"/>
    <n v="8"/>
    <n v="2"/>
    <n v="25"/>
    <n v="24"/>
    <x v="1"/>
  </r>
  <r>
    <n v="348"/>
    <d v="2023-03-19T00:00:00"/>
    <x v="0"/>
    <n v="699"/>
    <n v="12.8"/>
    <n v="5"/>
    <n v="0"/>
    <n v="6"/>
    <n v="6"/>
    <x v="1"/>
  </r>
  <r>
    <n v="349"/>
    <d v="2024-04-06T00:00:00"/>
    <x v="2"/>
    <n v="399"/>
    <n v="24.2"/>
    <n v="5"/>
    <n v="0"/>
    <n v="26"/>
    <n v="40"/>
    <x v="0"/>
  </r>
  <r>
    <n v="350"/>
    <d v="2024-11-07T00:00:00"/>
    <x v="2"/>
    <n v="399"/>
    <n v="9.1999999999999993"/>
    <n v="6"/>
    <n v="3"/>
    <n v="15"/>
    <n v="11"/>
    <x v="1"/>
  </r>
  <r>
    <n v="351"/>
    <d v="2023-10-02T00:00:00"/>
    <x v="2"/>
    <n v="399"/>
    <n v="19.399999999999999"/>
    <n v="4"/>
    <n v="1"/>
    <n v="6"/>
    <n v="45"/>
    <x v="0"/>
  </r>
  <r>
    <n v="352"/>
    <d v="2023-04-20T00:00:00"/>
    <x v="1"/>
    <n v="199"/>
    <n v="17.899999999999999"/>
    <n v="2"/>
    <n v="5"/>
    <n v="25"/>
    <n v="24"/>
    <x v="0"/>
  </r>
  <r>
    <n v="353"/>
    <d v="2023-05-16T00:00:00"/>
    <x v="1"/>
    <n v="199"/>
    <n v="23.6"/>
    <n v="7"/>
    <n v="2"/>
    <n v="1"/>
    <n v="48"/>
    <x v="0"/>
  </r>
  <r>
    <n v="354"/>
    <d v="2023-01-27T00:00:00"/>
    <x v="1"/>
    <n v="199"/>
    <n v="11.1"/>
    <n v="8"/>
    <n v="4"/>
    <n v="12"/>
    <n v="32"/>
    <x v="0"/>
  </r>
  <r>
    <n v="355"/>
    <d v="2024-02-02T00:00:00"/>
    <x v="1"/>
    <n v="199"/>
    <n v="14.1"/>
    <n v="5"/>
    <n v="3"/>
    <n v="23"/>
    <n v="0"/>
    <x v="0"/>
  </r>
  <r>
    <n v="356"/>
    <d v="2024-01-25T00:00:00"/>
    <x v="1"/>
    <n v="199"/>
    <n v="22.7"/>
    <n v="3"/>
    <n v="4"/>
    <n v="36"/>
    <n v="33"/>
    <x v="0"/>
  </r>
  <r>
    <n v="357"/>
    <d v="2024-03-21T00:00:00"/>
    <x v="1"/>
    <n v="199"/>
    <n v="7.1"/>
    <n v="4"/>
    <n v="3"/>
    <n v="9"/>
    <n v="9"/>
    <x v="0"/>
  </r>
  <r>
    <n v="358"/>
    <d v="2024-10-02T00:00:00"/>
    <x v="2"/>
    <n v="399"/>
    <n v="7.8"/>
    <n v="1"/>
    <n v="2"/>
    <n v="27"/>
    <n v="16"/>
    <x v="1"/>
  </r>
  <r>
    <n v="359"/>
    <d v="2023-12-07T00:00:00"/>
    <x v="2"/>
    <n v="399"/>
    <n v="11.7"/>
    <n v="2"/>
    <n v="2"/>
    <n v="13"/>
    <n v="0"/>
    <x v="1"/>
  </r>
  <r>
    <n v="360"/>
    <d v="2024-10-28T00:00:00"/>
    <x v="0"/>
    <n v="699"/>
    <n v="20.2"/>
    <n v="5"/>
    <n v="3"/>
    <n v="25"/>
    <n v="21"/>
    <x v="0"/>
  </r>
  <r>
    <n v="361"/>
    <d v="2024-02-12T00:00:00"/>
    <x v="0"/>
    <n v="699"/>
    <n v="7.9"/>
    <n v="3"/>
    <n v="3"/>
    <n v="9"/>
    <n v="20"/>
    <x v="0"/>
  </r>
  <r>
    <n v="362"/>
    <d v="2024-01-21T00:00:00"/>
    <x v="2"/>
    <n v="399"/>
    <n v="18.5"/>
    <n v="7"/>
    <n v="4"/>
    <n v="19"/>
    <n v="50"/>
    <x v="0"/>
  </r>
  <r>
    <n v="363"/>
    <d v="2024-07-17T00:00:00"/>
    <x v="2"/>
    <n v="399"/>
    <n v="9.4"/>
    <n v="3"/>
    <n v="4"/>
    <n v="26"/>
    <n v="34"/>
    <x v="0"/>
  </r>
  <r>
    <n v="364"/>
    <d v="2024-12-10T00:00:00"/>
    <x v="1"/>
    <n v="199"/>
    <n v="23.6"/>
    <n v="3"/>
    <n v="3"/>
    <n v="30"/>
    <n v="51"/>
    <x v="0"/>
  </r>
  <r>
    <n v="365"/>
    <d v="2024-11-05T00:00:00"/>
    <x v="1"/>
    <n v="199"/>
    <n v="17"/>
    <n v="2"/>
    <n v="5"/>
    <n v="27"/>
    <n v="19"/>
    <x v="0"/>
  </r>
  <r>
    <n v="366"/>
    <d v="2024-02-15T00:00:00"/>
    <x v="1"/>
    <n v="199"/>
    <n v="19.8"/>
    <n v="1"/>
    <n v="3"/>
    <n v="28"/>
    <n v="38"/>
    <x v="0"/>
  </r>
  <r>
    <n v="367"/>
    <d v="2024-01-04T00:00:00"/>
    <x v="0"/>
    <n v="699"/>
    <n v="23.1"/>
    <n v="6"/>
    <n v="4"/>
    <n v="33"/>
    <n v="2"/>
    <x v="1"/>
  </r>
  <r>
    <n v="368"/>
    <d v="2024-11-11T00:00:00"/>
    <x v="0"/>
    <n v="699"/>
    <n v="15"/>
    <n v="1"/>
    <n v="0"/>
    <n v="35"/>
    <n v="49"/>
    <x v="0"/>
  </r>
  <r>
    <n v="369"/>
    <d v="2024-02-14T00:00:00"/>
    <x v="2"/>
    <n v="399"/>
    <n v="16.399999999999999"/>
    <n v="0"/>
    <n v="4"/>
    <n v="11"/>
    <n v="41"/>
    <x v="1"/>
  </r>
  <r>
    <n v="370"/>
    <d v="2024-06-15T00:00:00"/>
    <x v="2"/>
    <n v="399"/>
    <n v="3.1"/>
    <n v="1"/>
    <n v="2"/>
    <n v="28"/>
    <n v="14"/>
    <x v="0"/>
  </r>
  <r>
    <n v="371"/>
    <d v="2024-12-08T00:00:00"/>
    <x v="0"/>
    <n v="699"/>
    <n v="11.4"/>
    <n v="6"/>
    <n v="3"/>
    <n v="15"/>
    <n v="49"/>
    <x v="0"/>
  </r>
  <r>
    <n v="372"/>
    <d v="2023-03-29T00:00:00"/>
    <x v="0"/>
    <n v="699"/>
    <n v="9"/>
    <n v="0"/>
    <n v="3"/>
    <n v="10"/>
    <n v="6"/>
    <x v="0"/>
  </r>
  <r>
    <n v="373"/>
    <d v="2024-05-09T00:00:00"/>
    <x v="1"/>
    <n v="199"/>
    <n v="9"/>
    <n v="5"/>
    <n v="3"/>
    <n v="10"/>
    <n v="50"/>
    <x v="0"/>
  </r>
  <r>
    <n v="374"/>
    <d v="2024-12-28T00:00:00"/>
    <x v="2"/>
    <n v="399"/>
    <n v="2.9"/>
    <n v="7"/>
    <n v="2"/>
    <n v="31"/>
    <n v="4"/>
    <x v="0"/>
  </r>
  <r>
    <n v="375"/>
    <d v="2023-09-07T00:00:00"/>
    <x v="1"/>
    <n v="199"/>
    <n v="21.3"/>
    <n v="1"/>
    <n v="5"/>
    <n v="2"/>
    <n v="51"/>
    <x v="0"/>
  </r>
  <r>
    <n v="376"/>
    <d v="2023-08-26T00:00:00"/>
    <x v="0"/>
    <n v="699"/>
    <n v="14"/>
    <n v="5"/>
    <n v="4"/>
    <n v="12"/>
    <n v="27"/>
    <x v="1"/>
  </r>
  <r>
    <n v="377"/>
    <d v="2023-07-22T00:00:00"/>
    <x v="2"/>
    <n v="399"/>
    <n v="5.0999999999999996"/>
    <n v="6"/>
    <n v="3"/>
    <n v="12"/>
    <n v="1"/>
    <x v="1"/>
  </r>
  <r>
    <n v="378"/>
    <d v="2023-03-06T00:00:00"/>
    <x v="2"/>
    <n v="399"/>
    <n v="10"/>
    <n v="3"/>
    <n v="1"/>
    <n v="28"/>
    <n v="17"/>
    <x v="1"/>
  </r>
  <r>
    <n v="379"/>
    <d v="2024-04-13T00:00:00"/>
    <x v="0"/>
    <n v="699"/>
    <n v="20.100000000000001"/>
    <n v="8"/>
    <n v="1"/>
    <n v="7"/>
    <n v="23"/>
    <x v="0"/>
  </r>
  <r>
    <n v="380"/>
    <d v="2024-02-02T00:00:00"/>
    <x v="1"/>
    <n v="199"/>
    <n v="16.899999999999999"/>
    <n v="7"/>
    <n v="4"/>
    <n v="17"/>
    <n v="40"/>
    <x v="0"/>
  </r>
  <r>
    <n v="381"/>
    <d v="2023-06-26T00:00:00"/>
    <x v="0"/>
    <n v="699"/>
    <n v="14.9"/>
    <n v="5"/>
    <n v="2"/>
    <n v="26"/>
    <n v="54"/>
    <x v="0"/>
  </r>
  <r>
    <n v="382"/>
    <d v="2023-09-02T00:00:00"/>
    <x v="0"/>
    <n v="699"/>
    <n v="23"/>
    <n v="1"/>
    <n v="5"/>
    <n v="20"/>
    <n v="8"/>
    <x v="0"/>
  </r>
  <r>
    <n v="383"/>
    <d v="2023-05-22T00:00:00"/>
    <x v="2"/>
    <n v="399"/>
    <n v="5"/>
    <n v="2"/>
    <n v="4"/>
    <n v="8"/>
    <n v="24"/>
    <x v="0"/>
  </r>
  <r>
    <n v="384"/>
    <d v="2024-10-22T00:00:00"/>
    <x v="0"/>
    <n v="699"/>
    <n v="10.9"/>
    <n v="7"/>
    <n v="5"/>
    <n v="25"/>
    <n v="34"/>
    <x v="0"/>
  </r>
  <r>
    <n v="385"/>
    <d v="2024-04-06T00:00:00"/>
    <x v="1"/>
    <n v="199"/>
    <n v="4.5999999999999996"/>
    <n v="4"/>
    <n v="1"/>
    <n v="36"/>
    <n v="11"/>
    <x v="0"/>
  </r>
  <r>
    <n v="386"/>
    <d v="2024-01-29T00:00:00"/>
    <x v="0"/>
    <n v="699"/>
    <n v="21.7"/>
    <n v="0"/>
    <n v="3"/>
    <n v="4"/>
    <n v="8"/>
    <x v="0"/>
  </r>
  <r>
    <n v="387"/>
    <d v="2024-03-30T00:00:00"/>
    <x v="0"/>
    <n v="699"/>
    <n v="16.5"/>
    <n v="6"/>
    <n v="5"/>
    <n v="33"/>
    <n v="31"/>
    <x v="0"/>
  </r>
  <r>
    <n v="388"/>
    <d v="2023-08-19T00:00:00"/>
    <x v="2"/>
    <n v="399"/>
    <n v="2.5"/>
    <n v="0"/>
    <n v="1"/>
    <n v="11"/>
    <n v="18"/>
    <x v="0"/>
  </r>
  <r>
    <n v="389"/>
    <d v="2024-05-22T00:00:00"/>
    <x v="0"/>
    <n v="699"/>
    <n v="4.5999999999999996"/>
    <n v="7"/>
    <n v="4"/>
    <n v="19"/>
    <n v="47"/>
    <x v="0"/>
  </r>
  <r>
    <n v="390"/>
    <d v="2024-01-11T00:00:00"/>
    <x v="0"/>
    <n v="699"/>
    <n v="3.3"/>
    <n v="1"/>
    <n v="2"/>
    <n v="33"/>
    <n v="49"/>
    <x v="0"/>
  </r>
  <r>
    <n v="391"/>
    <d v="2023-04-15T00:00:00"/>
    <x v="0"/>
    <n v="699"/>
    <n v="19.100000000000001"/>
    <n v="7"/>
    <n v="4"/>
    <n v="3"/>
    <n v="13"/>
    <x v="1"/>
  </r>
  <r>
    <n v="392"/>
    <d v="2023-03-31T00:00:00"/>
    <x v="0"/>
    <n v="699"/>
    <n v="7.8"/>
    <n v="0"/>
    <n v="3"/>
    <n v="16"/>
    <n v="16"/>
    <x v="0"/>
  </r>
  <r>
    <n v="393"/>
    <d v="2024-12-06T00:00:00"/>
    <x v="2"/>
    <n v="399"/>
    <n v="19.5"/>
    <n v="3"/>
    <n v="1"/>
    <n v="8"/>
    <n v="51"/>
    <x v="1"/>
  </r>
  <r>
    <n v="394"/>
    <d v="2023-03-02T00:00:00"/>
    <x v="2"/>
    <n v="399"/>
    <n v="4.5999999999999996"/>
    <n v="2"/>
    <n v="1"/>
    <n v="28"/>
    <n v="52"/>
    <x v="0"/>
  </r>
  <r>
    <n v="395"/>
    <d v="2023-10-27T00:00:00"/>
    <x v="0"/>
    <n v="699"/>
    <n v="13.5"/>
    <n v="8"/>
    <n v="1"/>
    <n v="23"/>
    <n v="20"/>
    <x v="1"/>
  </r>
  <r>
    <n v="396"/>
    <d v="2024-02-26T00:00:00"/>
    <x v="2"/>
    <n v="399"/>
    <n v="23.8"/>
    <n v="8"/>
    <n v="5"/>
    <n v="18"/>
    <n v="52"/>
    <x v="0"/>
  </r>
  <r>
    <n v="397"/>
    <d v="2023-05-30T00:00:00"/>
    <x v="1"/>
    <n v="199"/>
    <n v="21.7"/>
    <n v="2"/>
    <n v="5"/>
    <n v="18"/>
    <n v="55"/>
    <x v="0"/>
  </r>
  <r>
    <n v="398"/>
    <d v="2023-10-03T00:00:00"/>
    <x v="0"/>
    <n v="699"/>
    <n v="20.8"/>
    <n v="6"/>
    <n v="3"/>
    <n v="21"/>
    <n v="9"/>
    <x v="1"/>
  </r>
  <r>
    <n v="399"/>
    <d v="2023-04-06T00:00:00"/>
    <x v="0"/>
    <n v="699"/>
    <n v="9.6999999999999993"/>
    <n v="1"/>
    <n v="5"/>
    <n v="27"/>
    <n v="50"/>
    <x v="1"/>
  </r>
  <r>
    <n v="400"/>
    <d v="2024-08-18T00:00:00"/>
    <x v="2"/>
    <n v="399"/>
    <n v="18.899999999999999"/>
    <n v="5"/>
    <n v="3"/>
    <n v="33"/>
    <n v="60"/>
    <x v="0"/>
  </r>
  <r>
    <n v="401"/>
    <d v="2023-03-06T00:00:00"/>
    <x v="1"/>
    <n v="199"/>
    <n v="18.399999999999999"/>
    <n v="7"/>
    <n v="5"/>
    <n v="6"/>
    <n v="42"/>
    <x v="0"/>
  </r>
  <r>
    <n v="402"/>
    <d v="2023-10-18T00:00:00"/>
    <x v="0"/>
    <n v="699"/>
    <n v="5.8"/>
    <n v="6"/>
    <n v="1"/>
    <n v="26"/>
    <n v="31"/>
    <x v="0"/>
  </r>
  <r>
    <n v="403"/>
    <d v="2023-02-19T00:00:00"/>
    <x v="2"/>
    <n v="399"/>
    <n v="14.7"/>
    <n v="7"/>
    <n v="2"/>
    <n v="36"/>
    <n v="57"/>
    <x v="0"/>
  </r>
  <r>
    <n v="404"/>
    <d v="2023-06-11T00:00:00"/>
    <x v="1"/>
    <n v="199"/>
    <n v="15.8"/>
    <n v="7"/>
    <n v="0"/>
    <n v="7"/>
    <n v="7"/>
    <x v="1"/>
  </r>
  <r>
    <n v="405"/>
    <d v="2024-10-27T00:00:00"/>
    <x v="2"/>
    <n v="399"/>
    <n v="0.5"/>
    <n v="6"/>
    <n v="1"/>
    <n v="30"/>
    <n v="44"/>
    <x v="1"/>
  </r>
  <r>
    <n v="406"/>
    <d v="2023-03-26T00:00:00"/>
    <x v="2"/>
    <n v="399"/>
    <n v="21.9"/>
    <n v="4"/>
    <n v="0"/>
    <n v="11"/>
    <n v="41"/>
    <x v="0"/>
  </r>
  <r>
    <n v="407"/>
    <d v="2024-03-15T00:00:00"/>
    <x v="2"/>
    <n v="399"/>
    <n v="1.8"/>
    <n v="4"/>
    <n v="5"/>
    <n v="11"/>
    <n v="44"/>
    <x v="0"/>
  </r>
  <r>
    <n v="408"/>
    <d v="2024-08-30T00:00:00"/>
    <x v="0"/>
    <n v="699"/>
    <n v="17.7"/>
    <n v="0"/>
    <n v="1"/>
    <n v="6"/>
    <n v="30"/>
    <x v="0"/>
  </r>
  <r>
    <n v="409"/>
    <d v="2023-05-04T00:00:00"/>
    <x v="1"/>
    <n v="199"/>
    <n v="17.2"/>
    <n v="0"/>
    <n v="0"/>
    <n v="34"/>
    <n v="44"/>
    <x v="0"/>
  </r>
  <r>
    <n v="410"/>
    <d v="2023-04-15T00:00:00"/>
    <x v="2"/>
    <n v="399"/>
    <n v="12.2"/>
    <n v="3"/>
    <n v="3"/>
    <n v="9"/>
    <n v="5"/>
    <x v="1"/>
  </r>
  <r>
    <n v="411"/>
    <d v="2023-05-17T00:00:00"/>
    <x v="1"/>
    <n v="199"/>
    <n v="9.5"/>
    <n v="4"/>
    <n v="1"/>
    <n v="21"/>
    <n v="24"/>
    <x v="1"/>
  </r>
  <r>
    <n v="412"/>
    <d v="2023-12-26T00:00:00"/>
    <x v="0"/>
    <n v="699"/>
    <n v="2.2000000000000002"/>
    <n v="0"/>
    <n v="4"/>
    <n v="10"/>
    <n v="41"/>
    <x v="0"/>
  </r>
  <r>
    <n v="413"/>
    <d v="2023-08-11T00:00:00"/>
    <x v="0"/>
    <n v="699"/>
    <n v="15.9"/>
    <n v="2"/>
    <n v="3"/>
    <n v="14"/>
    <n v="39"/>
    <x v="1"/>
  </r>
  <r>
    <n v="414"/>
    <d v="2024-03-15T00:00:00"/>
    <x v="1"/>
    <n v="199"/>
    <n v="3.9"/>
    <n v="1"/>
    <n v="4"/>
    <n v="7"/>
    <n v="46"/>
    <x v="0"/>
  </r>
  <r>
    <n v="415"/>
    <d v="2024-09-14T00:00:00"/>
    <x v="2"/>
    <n v="399"/>
    <n v="6.6"/>
    <n v="1"/>
    <n v="1"/>
    <n v="9"/>
    <n v="35"/>
    <x v="1"/>
  </r>
  <r>
    <n v="416"/>
    <d v="2023-07-13T00:00:00"/>
    <x v="2"/>
    <n v="399"/>
    <n v="21.3"/>
    <n v="4"/>
    <n v="1"/>
    <n v="2"/>
    <n v="33"/>
    <x v="1"/>
  </r>
  <r>
    <n v="417"/>
    <d v="2023-09-04T00:00:00"/>
    <x v="0"/>
    <n v="699"/>
    <n v="7.7"/>
    <n v="0"/>
    <n v="1"/>
    <n v="26"/>
    <n v="31"/>
    <x v="1"/>
  </r>
  <r>
    <n v="418"/>
    <d v="2024-02-01T00:00:00"/>
    <x v="2"/>
    <n v="399"/>
    <n v="13.4"/>
    <n v="0"/>
    <n v="2"/>
    <n v="5"/>
    <n v="59"/>
    <x v="0"/>
  </r>
  <r>
    <n v="419"/>
    <d v="2024-08-24T00:00:00"/>
    <x v="0"/>
    <n v="699"/>
    <n v="9.5"/>
    <n v="2"/>
    <n v="3"/>
    <n v="27"/>
    <n v="49"/>
    <x v="0"/>
  </r>
  <r>
    <n v="420"/>
    <d v="2024-06-02T00:00:00"/>
    <x v="1"/>
    <n v="199"/>
    <n v="6.9"/>
    <n v="0"/>
    <n v="0"/>
    <n v="1"/>
    <n v="60"/>
    <x v="1"/>
  </r>
  <r>
    <n v="421"/>
    <d v="2024-07-03T00:00:00"/>
    <x v="2"/>
    <n v="399"/>
    <n v="19.3"/>
    <n v="6"/>
    <n v="5"/>
    <n v="33"/>
    <n v="25"/>
    <x v="0"/>
  </r>
  <r>
    <n v="422"/>
    <d v="2023-06-09T00:00:00"/>
    <x v="0"/>
    <n v="699"/>
    <n v="7.3"/>
    <n v="4"/>
    <n v="0"/>
    <n v="10"/>
    <n v="32"/>
    <x v="1"/>
  </r>
  <r>
    <n v="423"/>
    <d v="2023-09-02T00:00:00"/>
    <x v="0"/>
    <n v="699"/>
    <n v="10.1"/>
    <n v="1"/>
    <n v="2"/>
    <n v="21"/>
    <n v="44"/>
    <x v="0"/>
  </r>
  <r>
    <n v="424"/>
    <d v="2023-02-26T00:00:00"/>
    <x v="1"/>
    <n v="199"/>
    <n v="2.6"/>
    <n v="6"/>
    <n v="0"/>
    <n v="16"/>
    <n v="29"/>
    <x v="0"/>
  </r>
  <r>
    <n v="425"/>
    <d v="2023-12-22T00:00:00"/>
    <x v="2"/>
    <n v="399"/>
    <n v="3.4"/>
    <n v="2"/>
    <n v="5"/>
    <n v="12"/>
    <n v="0"/>
    <x v="0"/>
  </r>
  <r>
    <n v="426"/>
    <d v="2023-10-03T00:00:00"/>
    <x v="0"/>
    <n v="699"/>
    <n v="19.7"/>
    <n v="4"/>
    <n v="1"/>
    <n v="34"/>
    <n v="23"/>
    <x v="0"/>
  </r>
  <r>
    <n v="427"/>
    <d v="2024-06-20T00:00:00"/>
    <x v="0"/>
    <n v="699"/>
    <n v="19.399999999999999"/>
    <n v="0"/>
    <n v="2"/>
    <n v="8"/>
    <n v="51"/>
    <x v="0"/>
  </r>
  <r>
    <n v="428"/>
    <d v="2023-02-26T00:00:00"/>
    <x v="1"/>
    <n v="199"/>
    <n v="18"/>
    <n v="1"/>
    <n v="3"/>
    <n v="17"/>
    <n v="29"/>
    <x v="0"/>
  </r>
  <r>
    <n v="429"/>
    <d v="2023-04-29T00:00:00"/>
    <x v="2"/>
    <n v="399"/>
    <n v="9.5"/>
    <n v="4"/>
    <n v="0"/>
    <n v="11"/>
    <n v="57"/>
    <x v="1"/>
  </r>
  <r>
    <n v="430"/>
    <d v="2024-01-28T00:00:00"/>
    <x v="1"/>
    <n v="199"/>
    <n v="0.6"/>
    <n v="0"/>
    <n v="1"/>
    <n v="33"/>
    <n v="2"/>
    <x v="1"/>
  </r>
  <r>
    <n v="431"/>
    <d v="2024-11-02T00:00:00"/>
    <x v="1"/>
    <n v="199"/>
    <n v="23.3"/>
    <n v="0"/>
    <n v="4"/>
    <n v="12"/>
    <n v="51"/>
    <x v="1"/>
  </r>
  <r>
    <n v="432"/>
    <d v="2023-03-21T00:00:00"/>
    <x v="2"/>
    <n v="399"/>
    <n v="8.4"/>
    <n v="6"/>
    <n v="5"/>
    <n v="15"/>
    <n v="20"/>
    <x v="0"/>
  </r>
  <r>
    <n v="433"/>
    <d v="2023-02-17T00:00:00"/>
    <x v="0"/>
    <n v="699"/>
    <n v="3.4"/>
    <n v="0"/>
    <n v="1"/>
    <n v="24"/>
    <n v="14"/>
    <x v="1"/>
  </r>
  <r>
    <n v="434"/>
    <d v="2024-04-12T00:00:00"/>
    <x v="2"/>
    <n v="399"/>
    <n v="22"/>
    <n v="4"/>
    <n v="2"/>
    <n v="5"/>
    <n v="20"/>
    <x v="0"/>
  </r>
  <r>
    <n v="435"/>
    <d v="2024-01-13T00:00:00"/>
    <x v="1"/>
    <n v="199"/>
    <n v="5.4"/>
    <n v="4"/>
    <n v="5"/>
    <n v="24"/>
    <n v="39"/>
    <x v="0"/>
  </r>
  <r>
    <n v="436"/>
    <d v="2023-09-09T00:00:00"/>
    <x v="0"/>
    <n v="699"/>
    <n v="24.9"/>
    <n v="3"/>
    <n v="5"/>
    <n v="32"/>
    <n v="57"/>
    <x v="0"/>
  </r>
  <r>
    <n v="437"/>
    <d v="2024-12-11T00:00:00"/>
    <x v="1"/>
    <n v="199"/>
    <n v="23.3"/>
    <n v="0"/>
    <n v="1"/>
    <n v="1"/>
    <n v="34"/>
    <x v="0"/>
  </r>
  <r>
    <n v="438"/>
    <d v="2023-07-30T00:00:00"/>
    <x v="1"/>
    <n v="199"/>
    <n v="0.5"/>
    <n v="6"/>
    <n v="5"/>
    <n v="22"/>
    <n v="46"/>
    <x v="0"/>
  </r>
  <r>
    <n v="439"/>
    <d v="2023-02-14T00:00:00"/>
    <x v="0"/>
    <n v="699"/>
    <n v="10.8"/>
    <n v="0"/>
    <n v="1"/>
    <n v="16"/>
    <n v="45"/>
    <x v="0"/>
  </r>
  <r>
    <n v="440"/>
    <d v="2023-04-08T00:00:00"/>
    <x v="1"/>
    <n v="199"/>
    <n v="10.6"/>
    <n v="5"/>
    <n v="3"/>
    <n v="34"/>
    <n v="47"/>
    <x v="0"/>
  </r>
  <r>
    <n v="441"/>
    <d v="2024-03-21T00:00:00"/>
    <x v="0"/>
    <n v="699"/>
    <n v="16.100000000000001"/>
    <n v="6"/>
    <n v="0"/>
    <n v="9"/>
    <n v="37"/>
    <x v="1"/>
  </r>
  <r>
    <n v="442"/>
    <d v="2024-12-18T00:00:00"/>
    <x v="0"/>
    <n v="699"/>
    <n v="6.3"/>
    <n v="4"/>
    <n v="2"/>
    <n v="9"/>
    <n v="59"/>
    <x v="1"/>
  </r>
  <r>
    <n v="443"/>
    <d v="2023-05-20T00:00:00"/>
    <x v="0"/>
    <n v="699"/>
    <n v="8.3000000000000007"/>
    <n v="4"/>
    <n v="1"/>
    <n v="21"/>
    <n v="4"/>
    <x v="1"/>
  </r>
  <r>
    <n v="444"/>
    <d v="2023-05-04T00:00:00"/>
    <x v="0"/>
    <n v="699"/>
    <n v="4.3"/>
    <n v="2"/>
    <n v="3"/>
    <n v="7"/>
    <n v="29"/>
    <x v="0"/>
  </r>
  <r>
    <n v="445"/>
    <d v="2023-05-03T00:00:00"/>
    <x v="0"/>
    <n v="699"/>
    <n v="24.1"/>
    <n v="3"/>
    <n v="3"/>
    <n v="23"/>
    <n v="19"/>
    <x v="1"/>
  </r>
  <r>
    <n v="446"/>
    <d v="2023-08-09T00:00:00"/>
    <x v="1"/>
    <n v="199"/>
    <n v="20.3"/>
    <n v="4"/>
    <n v="5"/>
    <n v="11"/>
    <n v="44"/>
    <x v="0"/>
  </r>
  <r>
    <n v="447"/>
    <d v="2024-11-24T00:00:00"/>
    <x v="2"/>
    <n v="399"/>
    <n v="2.7"/>
    <n v="3"/>
    <n v="2"/>
    <n v="10"/>
    <n v="25"/>
    <x v="0"/>
  </r>
  <r>
    <n v="448"/>
    <d v="2024-04-08T00:00:00"/>
    <x v="2"/>
    <n v="399"/>
    <n v="20.6"/>
    <n v="2"/>
    <n v="0"/>
    <n v="17"/>
    <n v="60"/>
    <x v="1"/>
  </r>
  <r>
    <n v="449"/>
    <d v="2023-05-05T00:00:00"/>
    <x v="0"/>
    <n v="699"/>
    <n v="6.6"/>
    <n v="7"/>
    <n v="0"/>
    <n v="36"/>
    <n v="51"/>
    <x v="1"/>
  </r>
  <r>
    <n v="450"/>
    <d v="2024-01-17T00:00:00"/>
    <x v="1"/>
    <n v="199"/>
    <n v="20.8"/>
    <n v="3"/>
    <n v="1"/>
    <n v="4"/>
    <n v="12"/>
    <x v="1"/>
  </r>
  <r>
    <n v="451"/>
    <d v="2023-07-22T00:00:00"/>
    <x v="0"/>
    <n v="699"/>
    <n v="14.8"/>
    <n v="4"/>
    <n v="0"/>
    <n v="6"/>
    <n v="1"/>
    <x v="1"/>
  </r>
  <r>
    <n v="452"/>
    <d v="2024-04-17T00:00:00"/>
    <x v="0"/>
    <n v="699"/>
    <n v="20.3"/>
    <n v="1"/>
    <n v="2"/>
    <n v="29"/>
    <n v="7"/>
    <x v="0"/>
  </r>
  <r>
    <n v="453"/>
    <d v="2024-01-27T00:00:00"/>
    <x v="1"/>
    <n v="199"/>
    <n v="23.1"/>
    <n v="6"/>
    <n v="5"/>
    <n v="11"/>
    <n v="25"/>
    <x v="0"/>
  </r>
  <r>
    <n v="454"/>
    <d v="2023-06-02T00:00:00"/>
    <x v="0"/>
    <n v="699"/>
    <n v="4.7"/>
    <n v="3"/>
    <n v="1"/>
    <n v="28"/>
    <n v="17"/>
    <x v="0"/>
  </r>
  <r>
    <n v="455"/>
    <d v="2023-03-04T00:00:00"/>
    <x v="1"/>
    <n v="199"/>
    <n v="16.399999999999999"/>
    <n v="7"/>
    <n v="3"/>
    <n v="16"/>
    <n v="56"/>
    <x v="0"/>
  </r>
  <r>
    <n v="456"/>
    <d v="2024-06-22T00:00:00"/>
    <x v="1"/>
    <n v="199"/>
    <n v="9.9"/>
    <n v="6"/>
    <n v="1"/>
    <n v="18"/>
    <n v="41"/>
    <x v="1"/>
  </r>
  <r>
    <n v="457"/>
    <d v="2024-05-11T00:00:00"/>
    <x v="1"/>
    <n v="199"/>
    <n v="20"/>
    <n v="6"/>
    <n v="5"/>
    <n v="35"/>
    <n v="22"/>
    <x v="0"/>
  </r>
  <r>
    <n v="458"/>
    <d v="2023-08-13T00:00:00"/>
    <x v="2"/>
    <n v="399"/>
    <n v="8.4"/>
    <n v="4"/>
    <n v="1"/>
    <n v="33"/>
    <n v="1"/>
    <x v="1"/>
  </r>
  <r>
    <n v="459"/>
    <d v="2023-08-27T00:00:00"/>
    <x v="1"/>
    <n v="199"/>
    <n v="1.9"/>
    <n v="7"/>
    <n v="4"/>
    <n v="18"/>
    <n v="22"/>
    <x v="0"/>
  </r>
  <r>
    <n v="460"/>
    <d v="2023-02-27T00:00:00"/>
    <x v="1"/>
    <n v="199"/>
    <n v="6.6"/>
    <n v="3"/>
    <n v="2"/>
    <n v="7"/>
    <n v="34"/>
    <x v="1"/>
  </r>
  <r>
    <n v="461"/>
    <d v="2024-12-15T00:00:00"/>
    <x v="1"/>
    <n v="199"/>
    <n v="9.1999999999999993"/>
    <n v="2"/>
    <n v="1"/>
    <n v="25"/>
    <n v="15"/>
    <x v="1"/>
  </r>
  <r>
    <n v="462"/>
    <d v="2023-07-12T00:00:00"/>
    <x v="2"/>
    <n v="399"/>
    <n v="17.7"/>
    <n v="5"/>
    <n v="4"/>
    <n v="2"/>
    <n v="36"/>
    <x v="0"/>
  </r>
  <r>
    <n v="463"/>
    <d v="2024-09-08T00:00:00"/>
    <x v="2"/>
    <n v="399"/>
    <n v="8.1"/>
    <n v="7"/>
    <n v="0"/>
    <n v="35"/>
    <n v="5"/>
    <x v="0"/>
  </r>
  <r>
    <n v="464"/>
    <d v="2023-05-14T00:00:00"/>
    <x v="1"/>
    <n v="199"/>
    <n v="13.4"/>
    <n v="0"/>
    <n v="2"/>
    <n v="2"/>
    <n v="58"/>
    <x v="1"/>
  </r>
  <r>
    <n v="465"/>
    <d v="2024-12-22T00:00:00"/>
    <x v="2"/>
    <n v="399"/>
    <n v="23"/>
    <n v="5"/>
    <n v="0"/>
    <n v="12"/>
    <n v="1"/>
    <x v="0"/>
  </r>
  <r>
    <n v="466"/>
    <d v="2024-11-09T00:00:00"/>
    <x v="1"/>
    <n v="199"/>
    <n v="21.2"/>
    <n v="5"/>
    <n v="0"/>
    <n v="8"/>
    <n v="23"/>
    <x v="1"/>
  </r>
  <r>
    <n v="467"/>
    <d v="2024-03-23T00:00:00"/>
    <x v="2"/>
    <n v="399"/>
    <n v="8.6999999999999993"/>
    <n v="5"/>
    <n v="1"/>
    <n v="7"/>
    <n v="10"/>
    <x v="1"/>
  </r>
  <r>
    <n v="468"/>
    <d v="2024-09-20T00:00:00"/>
    <x v="0"/>
    <n v="699"/>
    <n v="16.399999999999999"/>
    <n v="2"/>
    <n v="5"/>
    <n v="32"/>
    <n v="35"/>
    <x v="1"/>
  </r>
  <r>
    <n v="469"/>
    <d v="2023-10-29T00:00:00"/>
    <x v="2"/>
    <n v="399"/>
    <n v="16.8"/>
    <n v="2"/>
    <n v="3"/>
    <n v="15"/>
    <n v="19"/>
    <x v="1"/>
  </r>
  <r>
    <n v="470"/>
    <d v="2023-11-22T00:00:00"/>
    <x v="1"/>
    <n v="199"/>
    <n v="18.399999999999999"/>
    <n v="6"/>
    <n v="4"/>
    <n v="12"/>
    <n v="2"/>
    <x v="0"/>
  </r>
  <r>
    <n v="471"/>
    <d v="2023-03-21T00:00:00"/>
    <x v="0"/>
    <n v="699"/>
    <n v="16.2"/>
    <n v="1"/>
    <n v="3"/>
    <n v="15"/>
    <n v="9"/>
    <x v="0"/>
  </r>
  <r>
    <n v="472"/>
    <d v="2024-12-26T00:00:00"/>
    <x v="1"/>
    <n v="199"/>
    <n v="24.6"/>
    <n v="2"/>
    <n v="5"/>
    <n v="23"/>
    <n v="56"/>
    <x v="1"/>
  </r>
  <r>
    <n v="473"/>
    <d v="2023-12-25T00:00:00"/>
    <x v="0"/>
    <n v="699"/>
    <n v="11.4"/>
    <n v="4"/>
    <n v="1"/>
    <n v="22"/>
    <n v="15"/>
    <x v="1"/>
  </r>
  <r>
    <n v="474"/>
    <d v="2023-06-20T00:00:00"/>
    <x v="2"/>
    <n v="399"/>
    <n v="18.2"/>
    <n v="0"/>
    <n v="3"/>
    <n v="7"/>
    <n v="28"/>
    <x v="1"/>
  </r>
  <r>
    <n v="475"/>
    <d v="2024-05-05T00:00:00"/>
    <x v="2"/>
    <n v="399"/>
    <n v="22.1"/>
    <n v="5"/>
    <n v="4"/>
    <n v="32"/>
    <n v="24"/>
    <x v="0"/>
  </r>
  <r>
    <n v="476"/>
    <d v="2023-09-25T00:00:00"/>
    <x v="0"/>
    <n v="699"/>
    <n v="4.5"/>
    <n v="1"/>
    <n v="0"/>
    <n v="15"/>
    <n v="18"/>
    <x v="0"/>
  </r>
  <r>
    <n v="477"/>
    <d v="2023-04-06T00:00:00"/>
    <x v="1"/>
    <n v="199"/>
    <n v="8.9"/>
    <n v="6"/>
    <n v="1"/>
    <n v="5"/>
    <n v="46"/>
    <x v="0"/>
  </r>
  <r>
    <n v="478"/>
    <d v="2024-03-20T00:00:00"/>
    <x v="2"/>
    <n v="399"/>
    <n v="17.8"/>
    <n v="6"/>
    <n v="5"/>
    <n v="31"/>
    <n v="10"/>
    <x v="1"/>
  </r>
  <r>
    <n v="479"/>
    <d v="2024-07-07T00:00:00"/>
    <x v="1"/>
    <n v="199"/>
    <n v="3"/>
    <n v="3"/>
    <n v="1"/>
    <n v="4"/>
    <n v="26"/>
    <x v="1"/>
  </r>
  <r>
    <n v="480"/>
    <d v="2024-05-17T00:00:00"/>
    <x v="2"/>
    <n v="399"/>
    <n v="7.8"/>
    <n v="1"/>
    <n v="0"/>
    <n v="19"/>
    <n v="25"/>
    <x v="1"/>
  </r>
  <r>
    <n v="481"/>
    <d v="2024-10-02T00:00:00"/>
    <x v="1"/>
    <n v="199"/>
    <n v="9.3000000000000007"/>
    <n v="6"/>
    <n v="0"/>
    <n v="4"/>
    <n v="18"/>
    <x v="1"/>
  </r>
  <r>
    <n v="482"/>
    <d v="2023-03-25T00:00:00"/>
    <x v="0"/>
    <n v="699"/>
    <n v="5.4"/>
    <n v="0"/>
    <n v="1"/>
    <n v="31"/>
    <n v="10"/>
    <x v="1"/>
  </r>
  <r>
    <n v="483"/>
    <d v="2023-09-29T00:00:00"/>
    <x v="2"/>
    <n v="399"/>
    <n v="8.1"/>
    <n v="6"/>
    <n v="3"/>
    <n v="8"/>
    <n v="31"/>
    <x v="1"/>
  </r>
  <r>
    <n v="484"/>
    <d v="2023-02-15T00:00:00"/>
    <x v="1"/>
    <n v="199"/>
    <n v="10"/>
    <n v="5"/>
    <n v="3"/>
    <n v="35"/>
    <n v="23"/>
    <x v="0"/>
  </r>
  <r>
    <n v="485"/>
    <d v="2024-12-14T00:00:00"/>
    <x v="2"/>
    <n v="399"/>
    <n v="11.9"/>
    <n v="3"/>
    <n v="2"/>
    <n v="29"/>
    <n v="36"/>
    <x v="0"/>
  </r>
  <r>
    <n v="486"/>
    <d v="2024-08-26T00:00:00"/>
    <x v="0"/>
    <n v="699"/>
    <n v="2.6"/>
    <n v="5"/>
    <n v="4"/>
    <n v="7"/>
    <n v="26"/>
    <x v="0"/>
  </r>
  <r>
    <n v="487"/>
    <d v="2024-12-04T00:00:00"/>
    <x v="1"/>
    <n v="199"/>
    <n v="2"/>
    <n v="6"/>
    <n v="4"/>
    <n v="36"/>
    <n v="26"/>
    <x v="0"/>
  </r>
  <r>
    <n v="488"/>
    <d v="2023-02-05T00:00:00"/>
    <x v="2"/>
    <n v="399"/>
    <n v="12.2"/>
    <n v="1"/>
    <n v="3"/>
    <n v="16"/>
    <n v="57"/>
    <x v="1"/>
  </r>
  <r>
    <n v="489"/>
    <d v="2023-06-27T00:00:00"/>
    <x v="0"/>
    <n v="699"/>
    <n v="20.100000000000001"/>
    <n v="2"/>
    <n v="0"/>
    <n v="34"/>
    <n v="60"/>
    <x v="1"/>
  </r>
  <r>
    <n v="490"/>
    <d v="2024-11-30T00:00:00"/>
    <x v="1"/>
    <n v="199"/>
    <n v="20.3"/>
    <n v="2"/>
    <n v="0"/>
    <n v="14"/>
    <n v="27"/>
    <x v="0"/>
  </r>
  <r>
    <n v="491"/>
    <d v="2023-03-10T00:00:00"/>
    <x v="2"/>
    <n v="399"/>
    <n v="24.9"/>
    <n v="2"/>
    <n v="4"/>
    <n v="13"/>
    <n v="16"/>
    <x v="0"/>
  </r>
  <r>
    <n v="492"/>
    <d v="2024-04-14T00:00:00"/>
    <x v="1"/>
    <n v="199"/>
    <n v="14.1"/>
    <n v="8"/>
    <n v="2"/>
    <n v="25"/>
    <n v="54"/>
    <x v="0"/>
  </r>
  <r>
    <n v="493"/>
    <d v="2024-08-25T00:00:00"/>
    <x v="1"/>
    <n v="199"/>
    <n v="19.7"/>
    <n v="1"/>
    <n v="3"/>
    <n v="34"/>
    <n v="9"/>
    <x v="0"/>
  </r>
  <r>
    <n v="494"/>
    <d v="2023-12-19T00:00:00"/>
    <x v="0"/>
    <n v="699"/>
    <n v="23.2"/>
    <n v="1"/>
    <n v="2"/>
    <n v="7"/>
    <n v="55"/>
    <x v="0"/>
  </r>
  <r>
    <n v="495"/>
    <d v="2023-06-26T00:00:00"/>
    <x v="2"/>
    <n v="399"/>
    <n v="9.9"/>
    <n v="7"/>
    <n v="4"/>
    <n v="17"/>
    <n v="38"/>
    <x v="0"/>
  </r>
  <r>
    <n v="496"/>
    <d v="2023-12-06T00:00:00"/>
    <x v="2"/>
    <n v="399"/>
    <n v="4"/>
    <n v="6"/>
    <n v="0"/>
    <n v="26"/>
    <n v="25"/>
    <x v="1"/>
  </r>
  <r>
    <n v="497"/>
    <d v="2023-12-12T00:00:00"/>
    <x v="0"/>
    <n v="699"/>
    <n v="1.7"/>
    <n v="7"/>
    <n v="2"/>
    <n v="16"/>
    <n v="57"/>
    <x v="0"/>
  </r>
  <r>
    <n v="498"/>
    <d v="2023-08-22T00:00:00"/>
    <x v="2"/>
    <n v="399"/>
    <n v="7.4"/>
    <n v="7"/>
    <n v="5"/>
    <n v="20"/>
    <n v="43"/>
    <x v="0"/>
  </r>
  <r>
    <n v="499"/>
    <d v="2024-09-11T00:00:00"/>
    <x v="1"/>
    <n v="199"/>
    <n v="24.4"/>
    <n v="7"/>
    <n v="2"/>
    <n v="20"/>
    <n v="17"/>
    <x v="1"/>
  </r>
  <r>
    <n v="500"/>
    <d v="2024-06-12T00:00:00"/>
    <x v="0"/>
    <n v="699"/>
    <n v="5.0999999999999996"/>
    <n v="3"/>
    <n v="3"/>
    <n v="6"/>
    <n v="47"/>
    <x v="0"/>
  </r>
  <r>
    <n v="501"/>
    <d v="2024-02-18T00:00:00"/>
    <x v="2"/>
    <n v="399"/>
    <n v="13.1"/>
    <n v="2"/>
    <n v="0"/>
    <n v="4"/>
    <n v="19"/>
    <x v="1"/>
  </r>
  <r>
    <n v="502"/>
    <d v="2023-07-25T00:00:00"/>
    <x v="1"/>
    <n v="199"/>
    <n v="22"/>
    <n v="0"/>
    <n v="1"/>
    <n v="34"/>
    <n v="12"/>
    <x v="1"/>
  </r>
  <r>
    <n v="503"/>
    <d v="2024-01-13T00:00:00"/>
    <x v="1"/>
    <n v="199"/>
    <n v="1.3"/>
    <n v="0"/>
    <n v="2"/>
    <n v="16"/>
    <n v="45"/>
    <x v="0"/>
  </r>
  <r>
    <n v="504"/>
    <d v="2024-05-15T00:00:00"/>
    <x v="2"/>
    <n v="399"/>
    <n v="10.199999999999999"/>
    <n v="1"/>
    <n v="5"/>
    <n v="33"/>
    <n v="1"/>
    <x v="0"/>
  </r>
  <r>
    <n v="505"/>
    <d v="2023-06-17T00:00:00"/>
    <x v="0"/>
    <n v="699"/>
    <n v="4.9000000000000004"/>
    <n v="7"/>
    <n v="4"/>
    <n v="29"/>
    <n v="35"/>
    <x v="0"/>
  </r>
  <r>
    <n v="506"/>
    <d v="2023-08-08T00:00:00"/>
    <x v="2"/>
    <n v="399"/>
    <n v="7.5"/>
    <n v="6"/>
    <n v="0"/>
    <n v="6"/>
    <n v="10"/>
    <x v="1"/>
  </r>
  <r>
    <n v="507"/>
    <d v="2024-11-29T00:00:00"/>
    <x v="1"/>
    <n v="199"/>
    <n v="17.100000000000001"/>
    <n v="4"/>
    <n v="5"/>
    <n v="15"/>
    <n v="26"/>
    <x v="0"/>
  </r>
  <r>
    <n v="508"/>
    <d v="2023-09-16T00:00:00"/>
    <x v="1"/>
    <n v="199"/>
    <n v="22.8"/>
    <n v="2"/>
    <n v="4"/>
    <n v="31"/>
    <n v="51"/>
    <x v="0"/>
  </r>
  <r>
    <n v="509"/>
    <d v="2023-12-24T00:00:00"/>
    <x v="0"/>
    <n v="699"/>
    <n v="18"/>
    <n v="4"/>
    <n v="3"/>
    <n v="20"/>
    <n v="57"/>
    <x v="0"/>
  </r>
  <r>
    <n v="510"/>
    <d v="2024-02-11T00:00:00"/>
    <x v="2"/>
    <n v="399"/>
    <n v="5.8"/>
    <n v="4"/>
    <n v="5"/>
    <n v="17"/>
    <n v="33"/>
    <x v="1"/>
  </r>
  <r>
    <n v="511"/>
    <d v="2023-10-17T00:00:00"/>
    <x v="0"/>
    <n v="699"/>
    <n v="0.7"/>
    <n v="5"/>
    <n v="4"/>
    <n v="7"/>
    <n v="41"/>
    <x v="0"/>
  </r>
  <r>
    <n v="512"/>
    <d v="2023-10-11T00:00:00"/>
    <x v="2"/>
    <n v="399"/>
    <n v="12.3"/>
    <n v="5"/>
    <n v="2"/>
    <n v="7"/>
    <n v="40"/>
    <x v="0"/>
  </r>
  <r>
    <n v="513"/>
    <d v="2024-09-06T00:00:00"/>
    <x v="2"/>
    <n v="399"/>
    <n v="5.0999999999999996"/>
    <n v="8"/>
    <n v="1"/>
    <n v="20"/>
    <n v="57"/>
    <x v="0"/>
  </r>
  <r>
    <n v="514"/>
    <d v="2023-09-23T00:00:00"/>
    <x v="2"/>
    <n v="399"/>
    <n v="17.2"/>
    <n v="0"/>
    <n v="5"/>
    <n v="21"/>
    <n v="31"/>
    <x v="1"/>
  </r>
  <r>
    <n v="515"/>
    <d v="2023-07-14T00:00:00"/>
    <x v="2"/>
    <n v="399"/>
    <n v="10"/>
    <n v="0"/>
    <n v="4"/>
    <n v="26"/>
    <n v="45"/>
    <x v="1"/>
  </r>
  <r>
    <n v="516"/>
    <d v="2023-06-24T00:00:00"/>
    <x v="2"/>
    <n v="399"/>
    <n v="17.3"/>
    <n v="7"/>
    <n v="5"/>
    <n v="15"/>
    <n v="22"/>
    <x v="0"/>
  </r>
  <r>
    <n v="517"/>
    <d v="2024-07-26T00:00:00"/>
    <x v="0"/>
    <n v="699"/>
    <n v="4.9000000000000004"/>
    <n v="1"/>
    <n v="3"/>
    <n v="36"/>
    <n v="8"/>
    <x v="1"/>
  </r>
  <r>
    <n v="518"/>
    <d v="2023-11-11T00:00:00"/>
    <x v="1"/>
    <n v="199"/>
    <n v="16.5"/>
    <n v="3"/>
    <n v="2"/>
    <n v="22"/>
    <n v="14"/>
    <x v="1"/>
  </r>
  <r>
    <n v="519"/>
    <d v="2023-02-24T00:00:00"/>
    <x v="2"/>
    <n v="399"/>
    <n v="9.6"/>
    <n v="4"/>
    <n v="3"/>
    <n v="22"/>
    <n v="54"/>
    <x v="0"/>
  </r>
  <r>
    <n v="520"/>
    <d v="2024-01-26T00:00:00"/>
    <x v="0"/>
    <n v="699"/>
    <n v="12.1"/>
    <n v="3"/>
    <n v="4"/>
    <n v="5"/>
    <n v="7"/>
    <x v="1"/>
  </r>
  <r>
    <n v="521"/>
    <d v="2024-08-06T00:00:00"/>
    <x v="0"/>
    <n v="699"/>
    <n v="10.6"/>
    <n v="2"/>
    <n v="1"/>
    <n v="20"/>
    <n v="12"/>
    <x v="1"/>
  </r>
  <r>
    <n v="522"/>
    <d v="2023-07-01T00:00:00"/>
    <x v="2"/>
    <n v="399"/>
    <n v="8.3000000000000007"/>
    <n v="2"/>
    <n v="0"/>
    <n v="10"/>
    <n v="31"/>
    <x v="0"/>
  </r>
  <r>
    <n v="523"/>
    <d v="2024-08-13T00:00:00"/>
    <x v="2"/>
    <n v="399"/>
    <n v="0.6"/>
    <n v="4"/>
    <n v="1"/>
    <n v="4"/>
    <n v="48"/>
    <x v="1"/>
  </r>
  <r>
    <n v="524"/>
    <d v="2024-03-15T00:00:00"/>
    <x v="1"/>
    <n v="199"/>
    <n v="19.7"/>
    <n v="1"/>
    <n v="1"/>
    <n v="32"/>
    <n v="39"/>
    <x v="1"/>
  </r>
  <r>
    <n v="525"/>
    <d v="2024-01-18T00:00:00"/>
    <x v="2"/>
    <n v="399"/>
    <n v="24.2"/>
    <n v="6"/>
    <n v="0"/>
    <n v="28"/>
    <n v="2"/>
    <x v="1"/>
  </r>
  <r>
    <n v="526"/>
    <d v="2024-10-03T00:00:00"/>
    <x v="1"/>
    <n v="199"/>
    <n v="19"/>
    <n v="8"/>
    <n v="1"/>
    <n v="21"/>
    <n v="1"/>
    <x v="1"/>
  </r>
  <r>
    <n v="527"/>
    <d v="2024-05-30T00:00:00"/>
    <x v="0"/>
    <n v="699"/>
    <n v="6"/>
    <n v="5"/>
    <n v="2"/>
    <n v="16"/>
    <n v="8"/>
    <x v="0"/>
  </r>
  <r>
    <n v="528"/>
    <d v="2024-06-16T00:00:00"/>
    <x v="0"/>
    <n v="699"/>
    <n v="4.5999999999999996"/>
    <n v="0"/>
    <n v="2"/>
    <n v="20"/>
    <n v="60"/>
    <x v="0"/>
  </r>
  <r>
    <n v="529"/>
    <d v="2023-07-12T00:00:00"/>
    <x v="0"/>
    <n v="699"/>
    <n v="8.8000000000000007"/>
    <n v="2"/>
    <n v="2"/>
    <n v="34"/>
    <n v="57"/>
    <x v="0"/>
  </r>
  <r>
    <n v="530"/>
    <d v="2023-01-23T00:00:00"/>
    <x v="1"/>
    <n v="199"/>
    <n v="1"/>
    <n v="3"/>
    <n v="5"/>
    <n v="26"/>
    <n v="8"/>
    <x v="0"/>
  </r>
  <r>
    <n v="531"/>
    <d v="2024-01-20T00:00:00"/>
    <x v="0"/>
    <n v="699"/>
    <n v="4.5999999999999996"/>
    <n v="5"/>
    <n v="5"/>
    <n v="33"/>
    <n v="41"/>
    <x v="0"/>
  </r>
  <r>
    <n v="532"/>
    <d v="2024-10-31T00:00:00"/>
    <x v="0"/>
    <n v="699"/>
    <n v="19.399999999999999"/>
    <n v="0"/>
    <n v="4"/>
    <n v="17"/>
    <n v="3"/>
    <x v="1"/>
  </r>
  <r>
    <n v="533"/>
    <d v="2023-09-16T00:00:00"/>
    <x v="1"/>
    <n v="199"/>
    <n v="17.399999999999999"/>
    <n v="6"/>
    <n v="3"/>
    <n v="4"/>
    <n v="24"/>
    <x v="0"/>
  </r>
  <r>
    <n v="534"/>
    <d v="2024-11-09T00:00:00"/>
    <x v="2"/>
    <n v="399"/>
    <n v="5.5"/>
    <n v="0"/>
    <n v="2"/>
    <n v="10"/>
    <n v="26"/>
    <x v="1"/>
  </r>
  <r>
    <n v="535"/>
    <d v="2024-06-07T00:00:00"/>
    <x v="0"/>
    <n v="699"/>
    <n v="15.8"/>
    <n v="2"/>
    <n v="3"/>
    <n v="18"/>
    <n v="53"/>
    <x v="1"/>
  </r>
  <r>
    <n v="536"/>
    <d v="2023-09-27T00:00:00"/>
    <x v="0"/>
    <n v="699"/>
    <n v="7.4"/>
    <n v="1"/>
    <n v="3"/>
    <n v="8"/>
    <n v="12"/>
    <x v="1"/>
  </r>
  <r>
    <n v="537"/>
    <d v="2024-05-23T00:00:00"/>
    <x v="0"/>
    <n v="699"/>
    <n v="9.3000000000000007"/>
    <n v="6"/>
    <n v="2"/>
    <n v="13"/>
    <n v="10"/>
    <x v="0"/>
  </r>
  <r>
    <n v="538"/>
    <d v="2023-04-24T00:00:00"/>
    <x v="1"/>
    <n v="199"/>
    <n v="8.6"/>
    <n v="0"/>
    <n v="0"/>
    <n v="31"/>
    <n v="42"/>
    <x v="0"/>
  </r>
  <r>
    <n v="539"/>
    <d v="2023-04-14T00:00:00"/>
    <x v="0"/>
    <n v="699"/>
    <n v="4.2"/>
    <n v="1"/>
    <n v="4"/>
    <n v="32"/>
    <n v="4"/>
    <x v="1"/>
  </r>
  <r>
    <n v="540"/>
    <d v="2023-06-28T00:00:00"/>
    <x v="2"/>
    <n v="399"/>
    <n v="11.7"/>
    <n v="4"/>
    <n v="2"/>
    <n v="15"/>
    <n v="29"/>
    <x v="0"/>
  </r>
  <r>
    <n v="541"/>
    <d v="2023-02-16T00:00:00"/>
    <x v="1"/>
    <n v="199"/>
    <n v="9.3000000000000007"/>
    <n v="5"/>
    <n v="3"/>
    <n v="19"/>
    <n v="47"/>
    <x v="0"/>
  </r>
  <r>
    <n v="542"/>
    <d v="2024-09-28T00:00:00"/>
    <x v="1"/>
    <n v="199"/>
    <n v="16.8"/>
    <n v="2"/>
    <n v="2"/>
    <n v="9"/>
    <n v="22"/>
    <x v="1"/>
  </r>
  <r>
    <n v="543"/>
    <d v="2024-04-12T00:00:00"/>
    <x v="2"/>
    <n v="399"/>
    <n v="9.6"/>
    <n v="5"/>
    <n v="1"/>
    <n v="6"/>
    <n v="7"/>
    <x v="1"/>
  </r>
  <r>
    <n v="544"/>
    <d v="2023-06-20T00:00:00"/>
    <x v="2"/>
    <n v="399"/>
    <n v="17.399999999999999"/>
    <n v="7"/>
    <n v="3"/>
    <n v="25"/>
    <n v="41"/>
    <x v="1"/>
  </r>
  <r>
    <n v="545"/>
    <d v="2024-08-27T00:00:00"/>
    <x v="1"/>
    <n v="199"/>
    <n v="17.600000000000001"/>
    <n v="0"/>
    <n v="1"/>
    <n v="9"/>
    <n v="6"/>
    <x v="1"/>
  </r>
  <r>
    <n v="546"/>
    <d v="2024-12-01T00:00:00"/>
    <x v="2"/>
    <n v="399"/>
    <n v="4.9000000000000004"/>
    <n v="6"/>
    <n v="2"/>
    <n v="29"/>
    <n v="39"/>
    <x v="0"/>
  </r>
  <r>
    <n v="547"/>
    <d v="2023-02-17T00:00:00"/>
    <x v="0"/>
    <n v="699"/>
    <n v="12.3"/>
    <n v="7"/>
    <n v="0"/>
    <n v="9"/>
    <n v="56"/>
    <x v="0"/>
  </r>
  <r>
    <n v="548"/>
    <d v="2024-08-13T00:00:00"/>
    <x v="1"/>
    <n v="199"/>
    <n v="16.5"/>
    <n v="0"/>
    <n v="5"/>
    <n v="17"/>
    <n v="55"/>
    <x v="1"/>
  </r>
  <r>
    <n v="549"/>
    <d v="2024-09-25T00:00:00"/>
    <x v="0"/>
    <n v="699"/>
    <n v="24.5"/>
    <n v="5"/>
    <n v="4"/>
    <n v="15"/>
    <n v="33"/>
    <x v="0"/>
  </r>
  <r>
    <n v="550"/>
    <d v="2024-10-18T00:00:00"/>
    <x v="1"/>
    <n v="199"/>
    <n v="16.7"/>
    <n v="3"/>
    <n v="3"/>
    <n v="28"/>
    <n v="22"/>
    <x v="1"/>
  </r>
  <r>
    <n v="551"/>
    <d v="2023-06-10T00:00:00"/>
    <x v="2"/>
    <n v="399"/>
    <n v="21.1"/>
    <n v="8"/>
    <n v="4"/>
    <n v="10"/>
    <n v="3"/>
    <x v="0"/>
  </r>
  <r>
    <n v="552"/>
    <d v="2023-09-04T00:00:00"/>
    <x v="0"/>
    <n v="699"/>
    <n v="21.4"/>
    <n v="2"/>
    <n v="0"/>
    <n v="31"/>
    <n v="48"/>
    <x v="1"/>
  </r>
  <r>
    <n v="553"/>
    <d v="2023-08-29T00:00:00"/>
    <x v="2"/>
    <n v="399"/>
    <n v="1.7"/>
    <n v="3"/>
    <n v="4"/>
    <n v="18"/>
    <n v="41"/>
    <x v="0"/>
  </r>
  <r>
    <n v="554"/>
    <d v="2023-11-20T00:00:00"/>
    <x v="1"/>
    <n v="199"/>
    <n v="11.4"/>
    <n v="7"/>
    <n v="0"/>
    <n v="30"/>
    <n v="54"/>
    <x v="0"/>
  </r>
  <r>
    <n v="555"/>
    <d v="2024-07-24T00:00:00"/>
    <x v="1"/>
    <n v="199"/>
    <n v="18.8"/>
    <n v="0"/>
    <n v="0"/>
    <n v="32"/>
    <n v="25"/>
    <x v="1"/>
  </r>
  <r>
    <n v="556"/>
    <d v="2024-11-18T00:00:00"/>
    <x v="0"/>
    <n v="699"/>
    <n v="20.7"/>
    <n v="4"/>
    <n v="4"/>
    <n v="1"/>
    <n v="35"/>
    <x v="0"/>
  </r>
  <r>
    <n v="557"/>
    <d v="2024-07-27T00:00:00"/>
    <x v="2"/>
    <n v="399"/>
    <n v="9.4"/>
    <n v="0"/>
    <n v="1"/>
    <n v="22"/>
    <n v="54"/>
    <x v="1"/>
  </r>
  <r>
    <n v="558"/>
    <d v="2024-11-05T00:00:00"/>
    <x v="0"/>
    <n v="699"/>
    <n v="18.100000000000001"/>
    <n v="5"/>
    <n v="5"/>
    <n v="31"/>
    <n v="28"/>
    <x v="0"/>
  </r>
  <r>
    <n v="559"/>
    <d v="2023-04-19T00:00:00"/>
    <x v="1"/>
    <n v="199"/>
    <n v="8.9"/>
    <n v="4"/>
    <n v="4"/>
    <n v="1"/>
    <n v="33"/>
    <x v="0"/>
  </r>
  <r>
    <n v="560"/>
    <d v="2023-07-12T00:00:00"/>
    <x v="1"/>
    <n v="199"/>
    <n v="12.6"/>
    <n v="6"/>
    <n v="0"/>
    <n v="11"/>
    <n v="16"/>
    <x v="1"/>
  </r>
  <r>
    <n v="561"/>
    <d v="2024-02-29T00:00:00"/>
    <x v="1"/>
    <n v="199"/>
    <n v="5.8"/>
    <n v="3"/>
    <n v="5"/>
    <n v="26"/>
    <n v="21"/>
    <x v="0"/>
  </r>
  <r>
    <n v="562"/>
    <d v="2024-05-31T00:00:00"/>
    <x v="1"/>
    <n v="199"/>
    <n v="19.399999999999999"/>
    <n v="7"/>
    <n v="3"/>
    <n v="8"/>
    <n v="42"/>
    <x v="0"/>
  </r>
  <r>
    <n v="563"/>
    <d v="2024-08-22T00:00:00"/>
    <x v="1"/>
    <n v="199"/>
    <n v="0.6"/>
    <n v="0"/>
    <n v="4"/>
    <n v="32"/>
    <n v="59"/>
    <x v="0"/>
  </r>
  <r>
    <n v="564"/>
    <d v="2023-05-12T00:00:00"/>
    <x v="2"/>
    <n v="399"/>
    <n v="19.600000000000001"/>
    <n v="2"/>
    <n v="5"/>
    <n v="33"/>
    <n v="37"/>
    <x v="0"/>
  </r>
  <r>
    <n v="565"/>
    <d v="2024-09-15T00:00:00"/>
    <x v="1"/>
    <n v="199"/>
    <n v="16.600000000000001"/>
    <n v="5"/>
    <n v="4"/>
    <n v="25"/>
    <n v="56"/>
    <x v="0"/>
  </r>
  <r>
    <n v="566"/>
    <d v="2023-05-22T00:00:00"/>
    <x v="0"/>
    <n v="699"/>
    <n v="7.2"/>
    <n v="5"/>
    <n v="2"/>
    <n v="16"/>
    <n v="28"/>
    <x v="1"/>
  </r>
  <r>
    <n v="567"/>
    <d v="2024-07-20T00:00:00"/>
    <x v="2"/>
    <n v="399"/>
    <n v="7.8"/>
    <n v="8"/>
    <n v="2"/>
    <n v="33"/>
    <n v="45"/>
    <x v="0"/>
  </r>
  <r>
    <n v="568"/>
    <d v="2023-05-16T00:00:00"/>
    <x v="0"/>
    <n v="699"/>
    <n v="5.4"/>
    <n v="4"/>
    <n v="5"/>
    <n v="14"/>
    <n v="22"/>
    <x v="1"/>
  </r>
  <r>
    <n v="569"/>
    <d v="2024-07-29T00:00:00"/>
    <x v="0"/>
    <n v="699"/>
    <n v="12.8"/>
    <n v="5"/>
    <n v="5"/>
    <n v="12"/>
    <n v="7"/>
    <x v="1"/>
  </r>
  <r>
    <n v="570"/>
    <d v="2023-01-14T00:00:00"/>
    <x v="2"/>
    <n v="399"/>
    <n v="17"/>
    <n v="8"/>
    <n v="2"/>
    <n v="27"/>
    <n v="56"/>
    <x v="1"/>
  </r>
  <r>
    <n v="571"/>
    <d v="2023-10-01T00:00:00"/>
    <x v="0"/>
    <n v="699"/>
    <n v="1.1000000000000001"/>
    <n v="2"/>
    <n v="0"/>
    <n v="7"/>
    <n v="42"/>
    <x v="0"/>
  </r>
  <r>
    <n v="572"/>
    <d v="2023-07-28T00:00:00"/>
    <x v="1"/>
    <n v="199"/>
    <n v="17.2"/>
    <n v="2"/>
    <n v="0"/>
    <n v="19"/>
    <n v="44"/>
    <x v="1"/>
  </r>
  <r>
    <n v="573"/>
    <d v="2024-07-29T00:00:00"/>
    <x v="0"/>
    <n v="699"/>
    <n v="9.3000000000000007"/>
    <n v="7"/>
    <n v="0"/>
    <n v="3"/>
    <n v="39"/>
    <x v="1"/>
  </r>
  <r>
    <n v="574"/>
    <d v="2023-02-18T00:00:00"/>
    <x v="1"/>
    <n v="199"/>
    <n v="10"/>
    <n v="8"/>
    <n v="5"/>
    <n v="36"/>
    <n v="18"/>
    <x v="1"/>
  </r>
  <r>
    <n v="575"/>
    <d v="2023-09-15T00:00:00"/>
    <x v="2"/>
    <n v="399"/>
    <n v="10.7"/>
    <n v="5"/>
    <n v="4"/>
    <n v="25"/>
    <n v="3"/>
    <x v="0"/>
  </r>
  <r>
    <n v="576"/>
    <d v="2023-07-21T00:00:00"/>
    <x v="1"/>
    <n v="199"/>
    <n v="20.8"/>
    <n v="5"/>
    <n v="4"/>
    <n v="29"/>
    <n v="34"/>
    <x v="0"/>
  </r>
  <r>
    <n v="577"/>
    <d v="2023-06-27T00:00:00"/>
    <x v="0"/>
    <n v="699"/>
    <n v="7.7"/>
    <n v="2"/>
    <n v="5"/>
    <n v="13"/>
    <n v="4"/>
    <x v="0"/>
  </r>
  <r>
    <n v="578"/>
    <d v="2023-05-14T00:00:00"/>
    <x v="0"/>
    <n v="699"/>
    <n v="3.4"/>
    <n v="0"/>
    <n v="3"/>
    <n v="33"/>
    <n v="17"/>
    <x v="0"/>
  </r>
  <r>
    <n v="579"/>
    <d v="2023-06-07T00:00:00"/>
    <x v="1"/>
    <n v="199"/>
    <n v="0.6"/>
    <n v="7"/>
    <n v="5"/>
    <n v="17"/>
    <n v="59"/>
    <x v="0"/>
  </r>
  <r>
    <n v="580"/>
    <d v="2024-01-02T00:00:00"/>
    <x v="2"/>
    <n v="399"/>
    <n v="19.5"/>
    <n v="4"/>
    <n v="3"/>
    <n v="4"/>
    <n v="50"/>
    <x v="0"/>
  </r>
  <r>
    <n v="581"/>
    <d v="2023-06-13T00:00:00"/>
    <x v="1"/>
    <n v="199"/>
    <n v="13.4"/>
    <n v="2"/>
    <n v="4"/>
    <n v="21"/>
    <n v="4"/>
    <x v="1"/>
  </r>
  <r>
    <n v="582"/>
    <d v="2024-11-10T00:00:00"/>
    <x v="2"/>
    <n v="399"/>
    <n v="13.7"/>
    <n v="1"/>
    <n v="2"/>
    <n v="35"/>
    <n v="14"/>
    <x v="1"/>
  </r>
  <r>
    <n v="583"/>
    <d v="2024-07-28T00:00:00"/>
    <x v="2"/>
    <n v="399"/>
    <n v="9.3000000000000007"/>
    <n v="3"/>
    <n v="4"/>
    <n v="22"/>
    <n v="33"/>
    <x v="0"/>
  </r>
  <r>
    <n v="584"/>
    <d v="2024-09-20T00:00:00"/>
    <x v="0"/>
    <n v="699"/>
    <n v="3.3"/>
    <n v="5"/>
    <n v="3"/>
    <n v="1"/>
    <n v="15"/>
    <x v="1"/>
  </r>
  <r>
    <n v="585"/>
    <d v="2023-04-27T00:00:00"/>
    <x v="0"/>
    <n v="699"/>
    <n v="24"/>
    <n v="5"/>
    <n v="3"/>
    <n v="16"/>
    <n v="58"/>
    <x v="1"/>
  </r>
  <r>
    <n v="586"/>
    <d v="2024-01-19T00:00:00"/>
    <x v="2"/>
    <n v="399"/>
    <n v="13.7"/>
    <n v="4"/>
    <n v="0"/>
    <n v="17"/>
    <n v="58"/>
    <x v="1"/>
  </r>
  <r>
    <n v="587"/>
    <d v="2023-11-25T00:00:00"/>
    <x v="0"/>
    <n v="699"/>
    <n v="11.4"/>
    <n v="0"/>
    <n v="2"/>
    <n v="33"/>
    <n v="57"/>
    <x v="1"/>
  </r>
  <r>
    <n v="588"/>
    <d v="2023-03-09T00:00:00"/>
    <x v="0"/>
    <n v="699"/>
    <n v="23.7"/>
    <n v="2"/>
    <n v="4"/>
    <n v="6"/>
    <n v="34"/>
    <x v="0"/>
  </r>
  <r>
    <n v="589"/>
    <d v="2024-12-20T00:00:00"/>
    <x v="1"/>
    <n v="199"/>
    <n v="21.7"/>
    <n v="6"/>
    <n v="0"/>
    <n v="14"/>
    <n v="13"/>
    <x v="1"/>
  </r>
  <r>
    <n v="590"/>
    <d v="2024-04-15T00:00:00"/>
    <x v="0"/>
    <n v="699"/>
    <n v="16.3"/>
    <n v="1"/>
    <n v="5"/>
    <n v="28"/>
    <n v="43"/>
    <x v="0"/>
  </r>
  <r>
    <n v="591"/>
    <d v="2024-07-25T00:00:00"/>
    <x v="0"/>
    <n v="699"/>
    <n v="1.4"/>
    <n v="1"/>
    <n v="0"/>
    <n v="22"/>
    <n v="11"/>
    <x v="1"/>
  </r>
  <r>
    <n v="592"/>
    <d v="2024-03-19T00:00:00"/>
    <x v="1"/>
    <n v="199"/>
    <n v="22.8"/>
    <n v="6"/>
    <n v="3"/>
    <n v="15"/>
    <n v="28"/>
    <x v="0"/>
  </r>
  <r>
    <n v="593"/>
    <d v="2024-09-25T00:00:00"/>
    <x v="2"/>
    <n v="399"/>
    <n v="10"/>
    <n v="1"/>
    <n v="4"/>
    <n v="2"/>
    <n v="0"/>
    <x v="1"/>
  </r>
  <r>
    <n v="594"/>
    <d v="2023-10-24T00:00:00"/>
    <x v="1"/>
    <n v="199"/>
    <n v="17.7"/>
    <n v="1"/>
    <n v="2"/>
    <n v="3"/>
    <n v="59"/>
    <x v="0"/>
  </r>
  <r>
    <n v="595"/>
    <d v="2024-11-07T00:00:00"/>
    <x v="0"/>
    <n v="699"/>
    <n v="15.4"/>
    <n v="4"/>
    <n v="3"/>
    <n v="20"/>
    <n v="24"/>
    <x v="0"/>
  </r>
  <r>
    <n v="596"/>
    <d v="2024-07-12T00:00:00"/>
    <x v="1"/>
    <n v="199"/>
    <n v="4.3"/>
    <n v="3"/>
    <n v="1"/>
    <n v="31"/>
    <n v="47"/>
    <x v="0"/>
  </r>
  <r>
    <n v="597"/>
    <d v="2023-05-25T00:00:00"/>
    <x v="2"/>
    <n v="399"/>
    <n v="7.8"/>
    <n v="5"/>
    <n v="0"/>
    <n v="10"/>
    <n v="35"/>
    <x v="1"/>
  </r>
  <r>
    <n v="598"/>
    <d v="2023-11-09T00:00:00"/>
    <x v="1"/>
    <n v="199"/>
    <n v="0.6"/>
    <n v="6"/>
    <n v="4"/>
    <n v="3"/>
    <n v="35"/>
    <x v="0"/>
  </r>
  <r>
    <n v="599"/>
    <d v="2024-09-23T00:00:00"/>
    <x v="1"/>
    <n v="199"/>
    <n v="5.7"/>
    <n v="8"/>
    <n v="1"/>
    <n v="23"/>
    <n v="10"/>
    <x v="0"/>
  </r>
  <r>
    <n v="600"/>
    <d v="2023-03-16T00:00:00"/>
    <x v="2"/>
    <n v="399"/>
    <n v="3.3"/>
    <n v="0"/>
    <n v="4"/>
    <n v="13"/>
    <n v="29"/>
    <x v="0"/>
  </r>
  <r>
    <n v="601"/>
    <d v="2023-12-05T00:00:00"/>
    <x v="2"/>
    <n v="399"/>
    <n v="6.6"/>
    <n v="3"/>
    <n v="5"/>
    <n v="5"/>
    <n v="37"/>
    <x v="0"/>
  </r>
  <r>
    <n v="602"/>
    <d v="2023-07-18T00:00:00"/>
    <x v="2"/>
    <n v="399"/>
    <n v="16.899999999999999"/>
    <n v="3"/>
    <n v="0"/>
    <n v="9"/>
    <n v="18"/>
    <x v="1"/>
  </r>
  <r>
    <n v="603"/>
    <d v="2024-08-03T00:00:00"/>
    <x v="2"/>
    <n v="399"/>
    <n v="11.5"/>
    <n v="4"/>
    <n v="5"/>
    <n v="32"/>
    <n v="37"/>
    <x v="0"/>
  </r>
  <r>
    <n v="604"/>
    <d v="2023-08-15T00:00:00"/>
    <x v="2"/>
    <n v="399"/>
    <n v="24"/>
    <n v="2"/>
    <n v="0"/>
    <n v="21"/>
    <n v="20"/>
    <x v="1"/>
  </r>
  <r>
    <n v="605"/>
    <d v="2024-05-06T00:00:00"/>
    <x v="0"/>
    <n v="699"/>
    <n v="7.3"/>
    <n v="5"/>
    <n v="1"/>
    <n v="28"/>
    <n v="43"/>
    <x v="1"/>
  </r>
  <r>
    <n v="606"/>
    <d v="2024-10-23T00:00:00"/>
    <x v="2"/>
    <n v="399"/>
    <n v="9.3000000000000007"/>
    <n v="4"/>
    <n v="3"/>
    <n v="29"/>
    <n v="35"/>
    <x v="0"/>
  </r>
  <r>
    <n v="607"/>
    <d v="2024-10-03T00:00:00"/>
    <x v="0"/>
    <n v="699"/>
    <n v="21.1"/>
    <n v="2"/>
    <n v="4"/>
    <n v="6"/>
    <n v="12"/>
    <x v="0"/>
  </r>
  <r>
    <n v="608"/>
    <d v="2024-08-15T00:00:00"/>
    <x v="1"/>
    <n v="199"/>
    <n v="22.4"/>
    <n v="8"/>
    <n v="5"/>
    <n v="5"/>
    <n v="1"/>
    <x v="1"/>
  </r>
  <r>
    <n v="609"/>
    <d v="2024-07-06T00:00:00"/>
    <x v="2"/>
    <n v="399"/>
    <n v="22.7"/>
    <n v="8"/>
    <n v="2"/>
    <n v="14"/>
    <n v="34"/>
    <x v="1"/>
  </r>
  <r>
    <n v="610"/>
    <d v="2023-05-18T00:00:00"/>
    <x v="2"/>
    <n v="399"/>
    <n v="9.5"/>
    <n v="3"/>
    <n v="4"/>
    <n v="10"/>
    <n v="46"/>
    <x v="1"/>
  </r>
  <r>
    <n v="611"/>
    <d v="2023-09-02T00:00:00"/>
    <x v="2"/>
    <n v="399"/>
    <n v="13"/>
    <n v="6"/>
    <n v="2"/>
    <n v="33"/>
    <n v="32"/>
    <x v="0"/>
  </r>
  <r>
    <n v="612"/>
    <d v="2024-08-02T00:00:00"/>
    <x v="0"/>
    <n v="699"/>
    <n v="19.100000000000001"/>
    <n v="2"/>
    <n v="3"/>
    <n v="11"/>
    <n v="10"/>
    <x v="0"/>
  </r>
  <r>
    <n v="613"/>
    <d v="2024-05-14T00:00:00"/>
    <x v="0"/>
    <n v="699"/>
    <n v="18.5"/>
    <n v="7"/>
    <n v="2"/>
    <n v="10"/>
    <n v="2"/>
    <x v="0"/>
  </r>
  <r>
    <n v="614"/>
    <d v="2024-01-05T00:00:00"/>
    <x v="1"/>
    <n v="199"/>
    <n v="7"/>
    <n v="3"/>
    <n v="0"/>
    <n v="5"/>
    <n v="42"/>
    <x v="0"/>
  </r>
  <r>
    <n v="615"/>
    <d v="2024-12-21T00:00:00"/>
    <x v="2"/>
    <n v="399"/>
    <n v="23"/>
    <n v="0"/>
    <n v="0"/>
    <n v="31"/>
    <n v="41"/>
    <x v="0"/>
  </r>
  <r>
    <n v="616"/>
    <d v="2024-01-21T00:00:00"/>
    <x v="0"/>
    <n v="699"/>
    <n v="21"/>
    <n v="4"/>
    <n v="4"/>
    <n v="18"/>
    <n v="34"/>
    <x v="0"/>
  </r>
  <r>
    <n v="617"/>
    <d v="2023-08-17T00:00:00"/>
    <x v="0"/>
    <n v="699"/>
    <n v="9.4"/>
    <n v="1"/>
    <n v="4"/>
    <n v="25"/>
    <n v="16"/>
    <x v="1"/>
  </r>
  <r>
    <n v="618"/>
    <d v="2024-09-10T00:00:00"/>
    <x v="0"/>
    <n v="699"/>
    <n v="9.1"/>
    <n v="5"/>
    <n v="3"/>
    <n v="26"/>
    <n v="50"/>
    <x v="0"/>
  </r>
  <r>
    <n v="619"/>
    <d v="2024-10-20T00:00:00"/>
    <x v="1"/>
    <n v="199"/>
    <n v="22.1"/>
    <n v="7"/>
    <n v="1"/>
    <n v="33"/>
    <n v="14"/>
    <x v="0"/>
  </r>
  <r>
    <n v="620"/>
    <d v="2023-05-02T00:00:00"/>
    <x v="2"/>
    <n v="399"/>
    <n v="4.2"/>
    <n v="2"/>
    <n v="2"/>
    <n v="14"/>
    <n v="38"/>
    <x v="0"/>
  </r>
  <r>
    <n v="621"/>
    <d v="2024-05-05T00:00:00"/>
    <x v="0"/>
    <n v="699"/>
    <n v="10.7"/>
    <n v="5"/>
    <n v="5"/>
    <n v="15"/>
    <n v="7"/>
    <x v="0"/>
  </r>
  <r>
    <n v="622"/>
    <d v="2024-08-10T00:00:00"/>
    <x v="2"/>
    <n v="399"/>
    <n v="15"/>
    <n v="6"/>
    <n v="0"/>
    <n v="14"/>
    <n v="15"/>
    <x v="0"/>
  </r>
  <r>
    <n v="623"/>
    <d v="2023-02-27T00:00:00"/>
    <x v="0"/>
    <n v="699"/>
    <n v="3.8"/>
    <n v="8"/>
    <n v="0"/>
    <n v="11"/>
    <n v="57"/>
    <x v="0"/>
  </r>
  <r>
    <n v="624"/>
    <d v="2024-10-14T00:00:00"/>
    <x v="1"/>
    <n v="199"/>
    <n v="23.1"/>
    <n v="8"/>
    <n v="3"/>
    <n v="17"/>
    <n v="38"/>
    <x v="1"/>
  </r>
  <r>
    <n v="625"/>
    <d v="2024-05-08T00:00:00"/>
    <x v="1"/>
    <n v="199"/>
    <n v="23.7"/>
    <n v="3"/>
    <n v="3"/>
    <n v="19"/>
    <n v="38"/>
    <x v="1"/>
  </r>
  <r>
    <n v="626"/>
    <d v="2024-09-30T00:00:00"/>
    <x v="1"/>
    <n v="199"/>
    <n v="20.8"/>
    <n v="2"/>
    <n v="4"/>
    <n v="15"/>
    <n v="52"/>
    <x v="1"/>
  </r>
  <r>
    <n v="627"/>
    <d v="2023-08-24T00:00:00"/>
    <x v="0"/>
    <n v="699"/>
    <n v="7"/>
    <n v="5"/>
    <n v="3"/>
    <n v="33"/>
    <n v="38"/>
    <x v="0"/>
  </r>
  <r>
    <n v="628"/>
    <d v="2024-05-31T00:00:00"/>
    <x v="2"/>
    <n v="399"/>
    <n v="3.7"/>
    <n v="0"/>
    <n v="1"/>
    <n v="25"/>
    <n v="33"/>
    <x v="1"/>
  </r>
  <r>
    <n v="629"/>
    <d v="2024-09-06T00:00:00"/>
    <x v="0"/>
    <n v="699"/>
    <n v="20.7"/>
    <n v="1"/>
    <n v="1"/>
    <n v="27"/>
    <n v="30"/>
    <x v="1"/>
  </r>
  <r>
    <n v="630"/>
    <d v="2024-09-09T00:00:00"/>
    <x v="1"/>
    <n v="199"/>
    <n v="12.8"/>
    <n v="1"/>
    <n v="0"/>
    <n v="35"/>
    <n v="30"/>
    <x v="1"/>
  </r>
  <r>
    <n v="631"/>
    <d v="2023-02-14T00:00:00"/>
    <x v="0"/>
    <n v="699"/>
    <n v="22.5"/>
    <n v="6"/>
    <n v="4"/>
    <n v="1"/>
    <n v="26"/>
    <x v="0"/>
  </r>
  <r>
    <n v="632"/>
    <d v="2024-12-14T00:00:00"/>
    <x v="0"/>
    <n v="699"/>
    <n v="11"/>
    <n v="7"/>
    <n v="3"/>
    <n v="34"/>
    <n v="22"/>
    <x v="0"/>
  </r>
  <r>
    <n v="633"/>
    <d v="2023-03-27T00:00:00"/>
    <x v="0"/>
    <n v="699"/>
    <n v="10.9"/>
    <n v="4"/>
    <n v="3"/>
    <n v="7"/>
    <n v="49"/>
    <x v="0"/>
  </r>
  <r>
    <n v="634"/>
    <d v="2023-01-08T00:00:00"/>
    <x v="2"/>
    <n v="399"/>
    <n v="10.5"/>
    <n v="3"/>
    <n v="0"/>
    <n v="35"/>
    <n v="45"/>
    <x v="1"/>
  </r>
  <r>
    <n v="635"/>
    <d v="2023-11-20T00:00:00"/>
    <x v="0"/>
    <n v="699"/>
    <n v="3.4"/>
    <n v="0"/>
    <n v="3"/>
    <n v="34"/>
    <n v="41"/>
    <x v="0"/>
  </r>
  <r>
    <n v="636"/>
    <d v="2024-07-02T00:00:00"/>
    <x v="2"/>
    <n v="399"/>
    <n v="3.1"/>
    <n v="6"/>
    <n v="5"/>
    <n v="24"/>
    <n v="37"/>
    <x v="0"/>
  </r>
  <r>
    <n v="637"/>
    <d v="2024-07-24T00:00:00"/>
    <x v="2"/>
    <n v="399"/>
    <n v="15.5"/>
    <n v="6"/>
    <n v="1"/>
    <n v="24"/>
    <n v="26"/>
    <x v="1"/>
  </r>
  <r>
    <n v="638"/>
    <d v="2024-08-14T00:00:00"/>
    <x v="2"/>
    <n v="399"/>
    <n v="9.6"/>
    <n v="8"/>
    <n v="3"/>
    <n v="12"/>
    <n v="16"/>
    <x v="1"/>
  </r>
  <r>
    <n v="639"/>
    <d v="2024-12-17T00:00:00"/>
    <x v="2"/>
    <n v="399"/>
    <n v="18.5"/>
    <n v="1"/>
    <n v="5"/>
    <n v="26"/>
    <n v="14"/>
    <x v="1"/>
  </r>
  <r>
    <n v="640"/>
    <d v="2024-12-14T00:00:00"/>
    <x v="1"/>
    <n v="199"/>
    <n v="5.8"/>
    <n v="6"/>
    <n v="2"/>
    <n v="7"/>
    <n v="51"/>
    <x v="0"/>
  </r>
  <r>
    <n v="641"/>
    <d v="2024-09-06T00:00:00"/>
    <x v="0"/>
    <n v="699"/>
    <n v="4.4000000000000004"/>
    <n v="0"/>
    <n v="0"/>
    <n v="4"/>
    <n v="52"/>
    <x v="0"/>
  </r>
  <r>
    <n v="642"/>
    <d v="2024-01-29T00:00:00"/>
    <x v="2"/>
    <n v="399"/>
    <n v="2.1"/>
    <n v="3"/>
    <n v="2"/>
    <n v="6"/>
    <n v="5"/>
    <x v="1"/>
  </r>
  <r>
    <n v="643"/>
    <d v="2023-01-11T00:00:00"/>
    <x v="2"/>
    <n v="399"/>
    <n v="7.5"/>
    <n v="0"/>
    <n v="1"/>
    <n v="34"/>
    <n v="40"/>
    <x v="1"/>
  </r>
  <r>
    <n v="644"/>
    <d v="2023-08-26T00:00:00"/>
    <x v="1"/>
    <n v="199"/>
    <n v="7.5"/>
    <n v="0"/>
    <n v="4"/>
    <n v="34"/>
    <n v="32"/>
    <x v="0"/>
  </r>
  <r>
    <n v="645"/>
    <d v="2023-06-11T00:00:00"/>
    <x v="0"/>
    <n v="699"/>
    <n v="17"/>
    <n v="5"/>
    <n v="1"/>
    <n v="11"/>
    <n v="41"/>
    <x v="0"/>
  </r>
  <r>
    <n v="646"/>
    <d v="2023-07-25T00:00:00"/>
    <x v="1"/>
    <n v="199"/>
    <n v="19.600000000000001"/>
    <n v="5"/>
    <n v="5"/>
    <n v="18"/>
    <n v="25"/>
    <x v="0"/>
  </r>
  <r>
    <n v="647"/>
    <d v="2024-07-26T00:00:00"/>
    <x v="0"/>
    <n v="699"/>
    <n v="18.600000000000001"/>
    <n v="1"/>
    <n v="0"/>
    <n v="1"/>
    <n v="35"/>
    <x v="0"/>
  </r>
  <r>
    <n v="648"/>
    <d v="2024-04-10T00:00:00"/>
    <x v="0"/>
    <n v="699"/>
    <n v="9"/>
    <n v="4"/>
    <n v="1"/>
    <n v="23"/>
    <n v="38"/>
    <x v="1"/>
  </r>
  <r>
    <n v="649"/>
    <d v="2024-05-30T00:00:00"/>
    <x v="2"/>
    <n v="399"/>
    <n v="6.9"/>
    <n v="6"/>
    <n v="4"/>
    <n v="1"/>
    <n v="6"/>
    <x v="1"/>
  </r>
  <r>
    <n v="650"/>
    <d v="2024-08-11T00:00:00"/>
    <x v="2"/>
    <n v="399"/>
    <n v="23.7"/>
    <n v="8"/>
    <n v="2"/>
    <n v="22"/>
    <n v="56"/>
    <x v="0"/>
  </r>
  <r>
    <n v="651"/>
    <d v="2024-04-14T00:00:00"/>
    <x v="2"/>
    <n v="399"/>
    <n v="24.2"/>
    <n v="7"/>
    <n v="1"/>
    <n v="29"/>
    <n v="48"/>
    <x v="0"/>
  </r>
  <r>
    <n v="652"/>
    <d v="2024-01-27T00:00:00"/>
    <x v="0"/>
    <n v="699"/>
    <n v="22.5"/>
    <n v="0"/>
    <n v="3"/>
    <n v="30"/>
    <n v="7"/>
    <x v="0"/>
  </r>
  <r>
    <n v="653"/>
    <d v="2024-06-12T00:00:00"/>
    <x v="0"/>
    <n v="699"/>
    <n v="17.100000000000001"/>
    <n v="3"/>
    <n v="2"/>
    <n v="15"/>
    <n v="26"/>
    <x v="1"/>
  </r>
  <r>
    <n v="654"/>
    <d v="2024-11-20T00:00:00"/>
    <x v="0"/>
    <n v="699"/>
    <n v="17.7"/>
    <n v="4"/>
    <n v="1"/>
    <n v="1"/>
    <n v="18"/>
    <x v="0"/>
  </r>
  <r>
    <n v="655"/>
    <d v="2024-08-10T00:00:00"/>
    <x v="0"/>
    <n v="699"/>
    <n v="2.4"/>
    <n v="2"/>
    <n v="3"/>
    <n v="22"/>
    <n v="20"/>
    <x v="0"/>
  </r>
  <r>
    <n v="656"/>
    <d v="2023-09-05T00:00:00"/>
    <x v="2"/>
    <n v="399"/>
    <n v="23.7"/>
    <n v="3"/>
    <n v="3"/>
    <n v="12"/>
    <n v="47"/>
    <x v="0"/>
  </r>
  <r>
    <n v="657"/>
    <d v="2023-04-20T00:00:00"/>
    <x v="2"/>
    <n v="399"/>
    <n v="6.1"/>
    <n v="3"/>
    <n v="4"/>
    <n v="14"/>
    <n v="22"/>
    <x v="0"/>
  </r>
  <r>
    <n v="658"/>
    <d v="2024-07-08T00:00:00"/>
    <x v="1"/>
    <n v="199"/>
    <n v="17.100000000000001"/>
    <n v="7"/>
    <n v="4"/>
    <n v="6"/>
    <n v="0"/>
    <x v="1"/>
  </r>
  <r>
    <n v="659"/>
    <d v="2024-08-11T00:00:00"/>
    <x v="1"/>
    <n v="199"/>
    <n v="9.6"/>
    <n v="5"/>
    <n v="3"/>
    <n v="31"/>
    <n v="57"/>
    <x v="1"/>
  </r>
  <r>
    <n v="660"/>
    <d v="2024-08-13T00:00:00"/>
    <x v="2"/>
    <n v="399"/>
    <n v="5"/>
    <n v="8"/>
    <n v="2"/>
    <n v="32"/>
    <n v="25"/>
    <x v="0"/>
  </r>
  <r>
    <n v="661"/>
    <d v="2024-05-29T00:00:00"/>
    <x v="1"/>
    <n v="199"/>
    <n v="13.4"/>
    <n v="6"/>
    <n v="3"/>
    <n v="4"/>
    <n v="60"/>
    <x v="0"/>
  </r>
  <r>
    <n v="662"/>
    <d v="2024-04-16T00:00:00"/>
    <x v="2"/>
    <n v="399"/>
    <n v="21.6"/>
    <n v="2"/>
    <n v="3"/>
    <n v="26"/>
    <n v="7"/>
    <x v="1"/>
  </r>
  <r>
    <n v="663"/>
    <d v="2024-01-06T00:00:00"/>
    <x v="2"/>
    <n v="399"/>
    <n v="0.8"/>
    <n v="3"/>
    <n v="3"/>
    <n v="1"/>
    <n v="37"/>
    <x v="0"/>
  </r>
  <r>
    <n v="664"/>
    <d v="2024-09-19T00:00:00"/>
    <x v="0"/>
    <n v="699"/>
    <n v="5.0999999999999996"/>
    <n v="4"/>
    <n v="1"/>
    <n v="17"/>
    <n v="17"/>
    <x v="1"/>
  </r>
  <r>
    <n v="665"/>
    <d v="2024-01-17T00:00:00"/>
    <x v="2"/>
    <n v="399"/>
    <n v="5"/>
    <n v="6"/>
    <n v="1"/>
    <n v="24"/>
    <n v="26"/>
    <x v="1"/>
  </r>
  <r>
    <n v="666"/>
    <d v="2024-12-03T00:00:00"/>
    <x v="2"/>
    <n v="399"/>
    <n v="7.4"/>
    <n v="2"/>
    <n v="4"/>
    <n v="26"/>
    <n v="8"/>
    <x v="1"/>
  </r>
  <r>
    <n v="667"/>
    <d v="2023-07-20T00:00:00"/>
    <x v="1"/>
    <n v="199"/>
    <n v="18.2"/>
    <n v="3"/>
    <n v="4"/>
    <n v="7"/>
    <n v="27"/>
    <x v="1"/>
  </r>
  <r>
    <n v="668"/>
    <d v="2024-10-07T00:00:00"/>
    <x v="1"/>
    <n v="199"/>
    <n v="12.1"/>
    <n v="0"/>
    <n v="1"/>
    <n v="10"/>
    <n v="26"/>
    <x v="1"/>
  </r>
  <r>
    <n v="669"/>
    <d v="2024-08-04T00:00:00"/>
    <x v="0"/>
    <n v="699"/>
    <n v="18.2"/>
    <n v="7"/>
    <n v="2"/>
    <n v="35"/>
    <n v="16"/>
    <x v="1"/>
  </r>
  <r>
    <n v="670"/>
    <d v="2024-05-02T00:00:00"/>
    <x v="1"/>
    <n v="199"/>
    <n v="2.9"/>
    <n v="2"/>
    <n v="0"/>
    <n v="26"/>
    <n v="13"/>
    <x v="1"/>
  </r>
  <r>
    <n v="671"/>
    <d v="2024-07-24T00:00:00"/>
    <x v="0"/>
    <n v="699"/>
    <n v="11.5"/>
    <n v="5"/>
    <n v="2"/>
    <n v="7"/>
    <n v="23"/>
    <x v="0"/>
  </r>
  <r>
    <n v="672"/>
    <d v="2024-09-12T00:00:00"/>
    <x v="2"/>
    <n v="399"/>
    <n v="1"/>
    <n v="1"/>
    <n v="2"/>
    <n v="23"/>
    <n v="55"/>
    <x v="0"/>
  </r>
  <r>
    <n v="673"/>
    <d v="2024-05-14T00:00:00"/>
    <x v="1"/>
    <n v="199"/>
    <n v="4.8"/>
    <n v="4"/>
    <n v="2"/>
    <n v="35"/>
    <n v="20"/>
    <x v="0"/>
  </r>
  <r>
    <n v="674"/>
    <d v="2023-05-29T00:00:00"/>
    <x v="0"/>
    <n v="699"/>
    <n v="22.3"/>
    <n v="6"/>
    <n v="4"/>
    <n v="29"/>
    <n v="18"/>
    <x v="0"/>
  </r>
  <r>
    <n v="675"/>
    <d v="2023-08-22T00:00:00"/>
    <x v="1"/>
    <n v="199"/>
    <n v="10.8"/>
    <n v="6"/>
    <n v="0"/>
    <n v="22"/>
    <n v="5"/>
    <x v="0"/>
  </r>
  <r>
    <n v="676"/>
    <d v="2024-03-31T00:00:00"/>
    <x v="2"/>
    <n v="399"/>
    <n v="16.5"/>
    <n v="4"/>
    <n v="4"/>
    <n v="21"/>
    <n v="41"/>
    <x v="0"/>
  </r>
  <r>
    <n v="677"/>
    <d v="2023-05-09T00:00:00"/>
    <x v="2"/>
    <n v="399"/>
    <n v="24.2"/>
    <n v="6"/>
    <n v="1"/>
    <n v="34"/>
    <n v="11"/>
    <x v="1"/>
  </r>
  <r>
    <n v="678"/>
    <d v="2023-04-08T00:00:00"/>
    <x v="0"/>
    <n v="699"/>
    <n v="16.7"/>
    <n v="1"/>
    <n v="1"/>
    <n v="16"/>
    <n v="10"/>
    <x v="1"/>
  </r>
  <r>
    <n v="679"/>
    <d v="2023-03-27T00:00:00"/>
    <x v="1"/>
    <n v="199"/>
    <n v="13.9"/>
    <n v="0"/>
    <n v="3"/>
    <n v="31"/>
    <n v="33"/>
    <x v="1"/>
  </r>
  <r>
    <n v="680"/>
    <d v="2023-11-13T00:00:00"/>
    <x v="1"/>
    <n v="199"/>
    <n v="15.6"/>
    <n v="1"/>
    <n v="5"/>
    <n v="17"/>
    <n v="59"/>
    <x v="1"/>
  </r>
  <r>
    <n v="681"/>
    <d v="2023-06-24T00:00:00"/>
    <x v="1"/>
    <n v="199"/>
    <n v="18.600000000000001"/>
    <n v="7"/>
    <n v="5"/>
    <n v="16"/>
    <n v="8"/>
    <x v="0"/>
  </r>
  <r>
    <n v="682"/>
    <d v="2024-07-07T00:00:00"/>
    <x v="1"/>
    <n v="199"/>
    <n v="16.8"/>
    <n v="5"/>
    <n v="3"/>
    <n v="3"/>
    <n v="29"/>
    <x v="1"/>
  </r>
  <r>
    <n v="683"/>
    <d v="2024-10-08T00:00:00"/>
    <x v="2"/>
    <n v="399"/>
    <n v="11.4"/>
    <n v="8"/>
    <n v="1"/>
    <n v="36"/>
    <n v="37"/>
    <x v="1"/>
  </r>
  <r>
    <n v="684"/>
    <d v="2024-07-06T00:00:00"/>
    <x v="0"/>
    <n v="699"/>
    <n v="13.3"/>
    <n v="8"/>
    <n v="2"/>
    <n v="28"/>
    <n v="58"/>
    <x v="0"/>
  </r>
  <r>
    <n v="685"/>
    <d v="2023-01-11T00:00:00"/>
    <x v="1"/>
    <n v="199"/>
    <n v="11.3"/>
    <n v="5"/>
    <n v="3"/>
    <n v="6"/>
    <n v="16"/>
    <x v="0"/>
  </r>
  <r>
    <n v="686"/>
    <d v="2023-01-09T00:00:00"/>
    <x v="1"/>
    <n v="199"/>
    <n v="20.5"/>
    <n v="2"/>
    <n v="2"/>
    <n v="34"/>
    <n v="18"/>
    <x v="1"/>
  </r>
  <r>
    <n v="687"/>
    <d v="2023-10-27T00:00:00"/>
    <x v="0"/>
    <n v="699"/>
    <n v="23.7"/>
    <n v="7"/>
    <n v="2"/>
    <n v="32"/>
    <n v="0"/>
    <x v="1"/>
  </r>
  <r>
    <n v="688"/>
    <d v="2024-07-28T00:00:00"/>
    <x v="0"/>
    <n v="699"/>
    <n v="20"/>
    <n v="8"/>
    <n v="2"/>
    <n v="15"/>
    <n v="12"/>
    <x v="0"/>
  </r>
  <r>
    <n v="689"/>
    <d v="2024-03-08T00:00:00"/>
    <x v="2"/>
    <n v="399"/>
    <n v="6.6"/>
    <n v="6"/>
    <n v="3"/>
    <n v="26"/>
    <n v="14"/>
    <x v="0"/>
  </r>
  <r>
    <n v="690"/>
    <d v="2023-10-03T00:00:00"/>
    <x v="0"/>
    <n v="699"/>
    <n v="13.2"/>
    <n v="4"/>
    <n v="2"/>
    <n v="16"/>
    <n v="41"/>
    <x v="0"/>
  </r>
  <r>
    <n v="691"/>
    <d v="2024-04-11T00:00:00"/>
    <x v="2"/>
    <n v="399"/>
    <n v="21.4"/>
    <n v="2"/>
    <n v="1"/>
    <n v="13"/>
    <n v="18"/>
    <x v="1"/>
  </r>
  <r>
    <n v="692"/>
    <d v="2023-02-20T00:00:00"/>
    <x v="0"/>
    <n v="699"/>
    <n v="7.2"/>
    <n v="7"/>
    <n v="1"/>
    <n v="29"/>
    <n v="20"/>
    <x v="0"/>
  </r>
  <r>
    <n v="693"/>
    <d v="2024-03-24T00:00:00"/>
    <x v="0"/>
    <n v="699"/>
    <n v="5.0999999999999996"/>
    <n v="1"/>
    <n v="2"/>
    <n v="2"/>
    <n v="17"/>
    <x v="0"/>
  </r>
  <r>
    <n v="694"/>
    <d v="2024-03-06T00:00:00"/>
    <x v="0"/>
    <n v="699"/>
    <n v="6.2"/>
    <n v="2"/>
    <n v="0"/>
    <n v="1"/>
    <n v="31"/>
    <x v="0"/>
  </r>
  <r>
    <n v="695"/>
    <d v="2023-03-24T00:00:00"/>
    <x v="2"/>
    <n v="399"/>
    <n v="25"/>
    <n v="7"/>
    <n v="5"/>
    <n v="32"/>
    <n v="50"/>
    <x v="0"/>
  </r>
  <r>
    <n v="696"/>
    <d v="2023-07-16T00:00:00"/>
    <x v="1"/>
    <n v="199"/>
    <n v="7"/>
    <n v="6"/>
    <n v="0"/>
    <n v="4"/>
    <n v="34"/>
    <x v="0"/>
  </r>
  <r>
    <n v="697"/>
    <d v="2024-03-29T00:00:00"/>
    <x v="2"/>
    <n v="399"/>
    <n v="20.8"/>
    <n v="1"/>
    <n v="5"/>
    <n v="25"/>
    <n v="15"/>
    <x v="1"/>
  </r>
  <r>
    <n v="698"/>
    <d v="2024-04-29T00:00:00"/>
    <x v="1"/>
    <n v="199"/>
    <n v="5.4"/>
    <n v="1"/>
    <n v="4"/>
    <n v="3"/>
    <n v="42"/>
    <x v="1"/>
  </r>
  <r>
    <n v="699"/>
    <d v="2024-07-16T00:00:00"/>
    <x v="2"/>
    <n v="399"/>
    <n v="23.4"/>
    <n v="2"/>
    <n v="5"/>
    <n v="20"/>
    <n v="46"/>
    <x v="0"/>
  </r>
  <r>
    <n v="700"/>
    <d v="2024-11-13T00:00:00"/>
    <x v="0"/>
    <n v="699"/>
    <n v="6.7"/>
    <n v="4"/>
    <n v="1"/>
    <n v="8"/>
    <n v="23"/>
    <x v="1"/>
  </r>
  <r>
    <n v="701"/>
    <d v="2023-10-10T00:00:00"/>
    <x v="1"/>
    <n v="199"/>
    <n v="6.3"/>
    <n v="6"/>
    <n v="2"/>
    <n v="8"/>
    <n v="0"/>
    <x v="0"/>
  </r>
  <r>
    <n v="702"/>
    <d v="2024-12-08T00:00:00"/>
    <x v="0"/>
    <n v="699"/>
    <n v="10.199999999999999"/>
    <n v="3"/>
    <n v="0"/>
    <n v="8"/>
    <n v="2"/>
    <x v="1"/>
  </r>
  <r>
    <n v="703"/>
    <d v="2024-12-03T00:00:00"/>
    <x v="2"/>
    <n v="399"/>
    <n v="9.6"/>
    <n v="1"/>
    <n v="1"/>
    <n v="10"/>
    <n v="10"/>
    <x v="1"/>
  </r>
  <r>
    <n v="704"/>
    <d v="2024-12-19T00:00:00"/>
    <x v="0"/>
    <n v="699"/>
    <n v="23.3"/>
    <n v="0"/>
    <n v="0"/>
    <n v="22"/>
    <n v="22"/>
    <x v="1"/>
  </r>
  <r>
    <n v="705"/>
    <d v="2023-12-22T00:00:00"/>
    <x v="0"/>
    <n v="699"/>
    <n v="3.6"/>
    <n v="3"/>
    <n v="2"/>
    <n v="7"/>
    <n v="35"/>
    <x v="0"/>
  </r>
  <r>
    <n v="706"/>
    <d v="2023-02-10T00:00:00"/>
    <x v="2"/>
    <n v="399"/>
    <n v="1"/>
    <n v="6"/>
    <n v="2"/>
    <n v="13"/>
    <n v="46"/>
    <x v="0"/>
  </r>
  <r>
    <n v="707"/>
    <d v="2023-07-11T00:00:00"/>
    <x v="2"/>
    <n v="399"/>
    <n v="14.2"/>
    <n v="8"/>
    <n v="5"/>
    <n v="29"/>
    <n v="31"/>
    <x v="0"/>
  </r>
  <r>
    <n v="708"/>
    <d v="2024-07-21T00:00:00"/>
    <x v="0"/>
    <n v="699"/>
    <n v="8.4"/>
    <n v="7"/>
    <n v="2"/>
    <n v="23"/>
    <n v="55"/>
    <x v="1"/>
  </r>
  <r>
    <n v="709"/>
    <d v="2024-01-11T00:00:00"/>
    <x v="1"/>
    <n v="199"/>
    <n v="13.5"/>
    <n v="7"/>
    <n v="2"/>
    <n v="5"/>
    <n v="52"/>
    <x v="0"/>
  </r>
  <r>
    <n v="710"/>
    <d v="2023-01-20T00:00:00"/>
    <x v="2"/>
    <n v="399"/>
    <n v="19.5"/>
    <n v="8"/>
    <n v="3"/>
    <n v="1"/>
    <n v="46"/>
    <x v="0"/>
  </r>
  <r>
    <n v="711"/>
    <d v="2024-07-05T00:00:00"/>
    <x v="0"/>
    <n v="699"/>
    <n v="19.5"/>
    <n v="3"/>
    <n v="2"/>
    <n v="24"/>
    <n v="46"/>
    <x v="0"/>
  </r>
  <r>
    <n v="712"/>
    <d v="2023-11-27T00:00:00"/>
    <x v="2"/>
    <n v="399"/>
    <n v="13.3"/>
    <n v="7"/>
    <n v="4"/>
    <n v="13"/>
    <n v="9"/>
    <x v="1"/>
  </r>
  <r>
    <n v="713"/>
    <d v="2023-05-13T00:00:00"/>
    <x v="2"/>
    <n v="399"/>
    <n v="3.2"/>
    <n v="8"/>
    <n v="5"/>
    <n v="21"/>
    <n v="4"/>
    <x v="0"/>
  </r>
  <r>
    <n v="714"/>
    <d v="2024-10-19T00:00:00"/>
    <x v="1"/>
    <n v="199"/>
    <n v="5.5"/>
    <n v="7"/>
    <n v="1"/>
    <n v="3"/>
    <n v="6"/>
    <x v="0"/>
  </r>
  <r>
    <n v="715"/>
    <d v="2023-03-14T00:00:00"/>
    <x v="2"/>
    <n v="399"/>
    <n v="13.4"/>
    <n v="4"/>
    <n v="0"/>
    <n v="32"/>
    <n v="23"/>
    <x v="0"/>
  </r>
  <r>
    <n v="716"/>
    <d v="2024-01-05T00:00:00"/>
    <x v="1"/>
    <n v="199"/>
    <n v="16.600000000000001"/>
    <n v="1"/>
    <n v="3"/>
    <n v="14"/>
    <n v="51"/>
    <x v="1"/>
  </r>
  <r>
    <n v="717"/>
    <d v="2023-03-14T00:00:00"/>
    <x v="0"/>
    <n v="699"/>
    <n v="20.6"/>
    <n v="0"/>
    <n v="4"/>
    <n v="27"/>
    <n v="17"/>
    <x v="1"/>
  </r>
  <r>
    <n v="718"/>
    <d v="2024-06-28T00:00:00"/>
    <x v="2"/>
    <n v="399"/>
    <n v="23.6"/>
    <n v="8"/>
    <n v="0"/>
    <n v="5"/>
    <n v="6"/>
    <x v="1"/>
  </r>
  <r>
    <n v="719"/>
    <d v="2024-07-25T00:00:00"/>
    <x v="2"/>
    <n v="399"/>
    <n v="5.2"/>
    <n v="3"/>
    <n v="4"/>
    <n v="13"/>
    <n v="40"/>
    <x v="1"/>
  </r>
  <r>
    <n v="720"/>
    <d v="2024-04-14T00:00:00"/>
    <x v="0"/>
    <n v="699"/>
    <n v="10.7"/>
    <n v="1"/>
    <n v="5"/>
    <n v="36"/>
    <n v="36"/>
    <x v="0"/>
  </r>
  <r>
    <n v="721"/>
    <d v="2023-12-12T00:00:00"/>
    <x v="0"/>
    <n v="699"/>
    <n v="22.1"/>
    <n v="2"/>
    <n v="1"/>
    <n v="28"/>
    <n v="35"/>
    <x v="1"/>
  </r>
  <r>
    <n v="722"/>
    <d v="2023-11-29T00:00:00"/>
    <x v="0"/>
    <n v="699"/>
    <n v="13.6"/>
    <n v="7"/>
    <n v="2"/>
    <n v="11"/>
    <n v="57"/>
    <x v="0"/>
  </r>
  <r>
    <n v="723"/>
    <d v="2024-07-30T00:00:00"/>
    <x v="2"/>
    <n v="399"/>
    <n v="19.2"/>
    <n v="6"/>
    <n v="5"/>
    <n v="27"/>
    <n v="20"/>
    <x v="1"/>
  </r>
  <r>
    <n v="724"/>
    <d v="2024-04-08T00:00:00"/>
    <x v="0"/>
    <n v="699"/>
    <n v="9.6999999999999993"/>
    <n v="8"/>
    <n v="5"/>
    <n v="14"/>
    <n v="16"/>
    <x v="0"/>
  </r>
  <r>
    <n v="725"/>
    <d v="2023-05-19T00:00:00"/>
    <x v="2"/>
    <n v="399"/>
    <n v="0.5"/>
    <n v="0"/>
    <n v="2"/>
    <n v="26"/>
    <n v="38"/>
    <x v="0"/>
  </r>
  <r>
    <n v="726"/>
    <d v="2024-12-07T00:00:00"/>
    <x v="2"/>
    <n v="399"/>
    <n v="7.9"/>
    <n v="3"/>
    <n v="1"/>
    <n v="1"/>
    <n v="54"/>
    <x v="0"/>
  </r>
  <r>
    <n v="727"/>
    <d v="2023-06-09T00:00:00"/>
    <x v="2"/>
    <n v="399"/>
    <n v="13"/>
    <n v="2"/>
    <n v="0"/>
    <n v="36"/>
    <n v="2"/>
    <x v="1"/>
  </r>
  <r>
    <n v="728"/>
    <d v="2023-04-05T00:00:00"/>
    <x v="1"/>
    <n v="199"/>
    <n v="9.5"/>
    <n v="3"/>
    <n v="1"/>
    <n v="17"/>
    <n v="16"/>
    <x v="1"/>
  </r>
  <r>
    <n v="729"/>
    <d v="2024-05-09T00:00:00"/>
    <x v="0"/>
    <n v="699"/>
    <n v="14.4"/>
    <n v="3"/>
    <n v="5"/>
    <n v="26"/>
    <n v="4"/>
    <x v="1"/>
  </r>
  <r>
    <n v="730"/>
    <d v="2024-08-13T00:00:00"/>
    <x v="1"/>
    <n v="199"/>
    <n v="20.7"/>
    <n v="1"/>
    <n v="4"/>
    <n v="32"/>
    <n v="41"/>
    <x v="0"/>
  </r>
  <r>
    <n v="731"/>
    <d v="2024-03-02T00:00:00"/>
    <x v="2"/>
    <n v="399"/>
    <n v="19.600000000000001"/>
    <n v="5"/>
    <n v="2"/>
    <n v="6"/>
    <n v="56"/>
    <x v="1"/>
  </r>
  <r>
    <n v="732"/>
    <d v="2023-02-25T00:00:00"/>
    <x v="1"/>
    <n v="199"/>
    <n v="18.8"/>
    <n v="0"/>
    <n v="5"/>
    <n v="15"/>
    <n v="49"/>
    <x v="1"/>
  </r>
  <r>
    <n v="733"/>
    <d v="2024-12-15T00:00:00"/>
    <x v="2"/>
    <n v="399"/>
    <n v="1.5"/>
    <n v="8"/>
    <n v="4"/>
    <n v="34"/>
    <n v="9"/>
    <x v="0"/>
  </r>
  <r>
    <n v="734"/>
    <d v="2024-05-31T00:00:00"/>
    <x v="1"/>
    <n v="199"/>
    <n v="1.7"/>
    <n v="6"/>
    <n v="3"/>
    <n v="10"/>
    <n v="48"/>
    <x v="0"/>
  </r>
  <r>
    <n v="735"/>
    <d v="2024-05-02T00:00:00"/>
    <x v="1"/>
    <n v="199"/>
    <n v="11.1"/>
    <n v="6"/>
    <n v="1"/>
    <n v="15"/>
    <n v="8"/>
    <x v="1"/>
  </r>
  <r>
    <n v="736"/>
    <d v="2024-12-15T00:00:00"/>
    <x v="0"/>
    <n v="699"/>
    <n v="13.9"/>
    <n v="4"/>
    <n v="0"/>
    <n v="4"/>
    <n v="25"/>
    <x v="1"/>
  </r>
  <r>
    <n v="737"/>
    <d v="2023-07-20T00:00:00"/>
    <x v="1"/>
    <n v="199"/>
    <n v="12.3"/>
    <n v="3"/>
    <n v="3"/>
    <n v="9"/>
    <n v="25"/>
    <x v="1"/>
  </r>
  <r>
    <n v="738"/>
    <d v="2024-12-02T00:00:00"/>
    <x v="0"/>
    <n v="699"/>
    <n v="6.5"/>
    <n v="1"/>
    <n v="2"/>
    <n v="34"/>
    <n v="49"/>
    <x v="0"/>
  </r>
  <r>
    <n v="739"/>
    <d v="2023-11-25T00:00:00"/>
    <x v="0"/>
    <n v="699"/>
    <n v="3.3"/>
    <n v="6"/>
    <n v="3"/>
    <n v="6"/>
    <n v="23"/>
    <x v="0"/>
  </r>
  <r>
    <n v="740"/>
    <d v="2024-03-28T00:00:00"/>
    <x v="2"/>
    <n v="399"/>
    <n v="19.399999999999999"/>
    <n v="2"/>
    <n v="2"/>
    <n v="2"/>
    <n v="39"/>
    <x v="1"/>
  </r>
  <r>
    <n v="741"/>
    <d v="2023-03-29T00:00:00"/>
    <x v="0"/>
    <n v="699"/>
    <n v="11.3"/>
    <n v="3"/>
    <n v="1"/>
    <n v="10"/>
    <n v="43"/>
    <x v="1"/>
  </r>
  <r>
    <n v="742"/>
    <d v="2023-04-24T00:00:00"/>
    <x v="1"/>
    <n v="199"/>
    <n v="6.5"/>
    <n v="2"/>
    <n v="2"/>
    <n v="4"/>
    <n v="0"/>
    <x v="0"/>
  </r>
  <r>
    <n v="743"/>
    <d v="2023-07-28T00:00:00"/>
    <x v="2"/>
    <n v="399"/>
    <n v="12"/>
    <n v="5"/>
    <n v="1"/>
    <n v="29"/>
    <n v="47"/>
    <x v="1"/>
  </r>
  <r>
    <n v="744"/>
    <d v="2023-05-25T00:00:00"/>
    <x v="0"/>
    <n v="699"/>
    <n v="18.899999999999999"/>
    <n v="8"/>
    <n v="3"/>
    <n v="34"/>
    <n v="39"/>
    <x v="0"/>
  </r>
  <r>
    <n v="745"/>
    <d v="2023-10-18T00:00:00"/>
    <x v="0"/>
    <n v="699"/>
    <n v="9.6999999999999993"/>
    <n v="8"/>
    <n v="0"/>
    <n v="2"/>
    <n v="16"/>
    <x v="0"/>
  </r>
  <r>
    <n v="746"/>
    <d v="2024-11-09T00:00:00"/>
    <x v="1"/>
    <n v="199"/>
    <n v="1.8"/>
    <n v="0"/>
    <n v="0"/>
    <n v="18"/>
    <n v="24"/>
    <x v="1"/>
  </r>
  <r>
    <n v="747"/>
    <d v="2024-01-31T00:00:00"/>
    <x v="0"/>
    <n v="699"/>
    <n v="21.7"/>
    <n v="0"/>
    <n v="2"/>
    <n v="24"/>
    <n v="55"/>
    <x v="1"/>
  </r>
  <r>
    <n v="748"/>
    <d v="2024-06-28T00:00:00"/>
    <x v="1"/>
    <n v="199"/>
    <n v="13"/>
    <n v="1"/>
    <n v="2"/>
    <n v="25"/>
    <n v="31"/>
    <x v="1"/>
  </r>
  <r>
    <n v="749"/>
    <d v="2023-02-10T00:00:00"/>
    <x v="1"/>
    <n v="199"/>
    <n v="5.4"/>
    <n v="7"/>
    <n v="4"/>
    <n v="12"/>
    <n v="59"/>
    <x v="0"/>
  </r>
  <r>
    <n v="750"/>
    <d v="2023-12-22T00:00:00"/>
    <x v="1"/>
    <n v="199"/>
    <n v="8"/>
    <n v="7"/>
    <n v="3"/>
    <n v="34"/>
    <n v="47"/>
    <x v="0"/>
  </r>
  <r>
    <n v="751"/>
    <d v="2023-03-05T00:00:00"/>
    <x v="0"/>
    <n v="699"/>
    <n v="9.1999999999999993"/>
    <n v="4"/>
    <n v="1"/>
    <n v="23"/>
    <n v="32"/>
    <x v="0"/>
  </r>
  <r>
    <n v="752"/>
    <d v="2023-06-05T00:00:00"/>
    <x v="0"/>
    <n v="699"/>
    <n v="22"/>
    <n v="0"/>
    <n v="4"/>
    <n v="17"/>
    <n v="60"/>
    <x v="0"/>
  </r>
  <r>
    <n v="753"/>
    <d v="2024-11-25T00:00:00"/>
    <x v="2"/>
    <n v="399"/>
    <n v="16.600000000000001"/>
    <n v="1"/>
    <n v="5"/>
    <n v="26"/>
    <n v="24"/>
    <x v="0"/>
  </r>
  <r>
    <n v="754"/>
    <d v="2023-12-04T00:00:00"/>
    <x v="0"/>
    <n v="699"/>
    <n v="10.7"/>
    <n v="2"/>
    <n v="3"/>
    <n v="15"/>
    <n v="19"/>
    <x v="1"/>
  </r>
  <r>
    <n v="755"/>
    <d v="2023-07-27T00:00:00"/>
    <x v="2"/>
    <n v="399"/>
    <n v="3.7"/>
    <n v="2"/>
    <n v="4"/>
    <n v="35"/>
    <n v="34"/>
    <x v="0"/>
  </r>
  <r>
    <n v="756"/>
    <d v="2023-05-29T00:00:00"/>
    <x v="1"/>
    <n v="199"/>
    <n v="17.399999999999999"/>
    <n v="8"/>
    <n v="1"/>
    <n v="20"/>
    <n v="27"/>
    <x v="1"/>
  </r>
  <r>
    <n v="757"/>
    <d v="2023-07-08T00:00:00"/>
    <x v="0"/>
    <n v="699"/>
    <n v="8.3000000000000007"/>
    <n v="8"/>
    <n v="4"/>
    <n v="11"/>
    <n v="60"/>
    <x v="0"/>
  </r>
  <r>
    <n v="758"/>
    <d v="2024-10-14T00:00:00"/>
    <x v="2"/>
    <n v="399"/>
    <n v="18.3"/>
    <n v="5"/>
    <n v="3"/>
    <n v="10"/>
    <n v="26"/>
    <x v="0"/>
  </r>
  <r>
    <n v="759"/>
    <d v="2024-09-18T00:00:00"/>
    <x v="0"/>
    <n v="699"/>
    <n v="4.2"/>
    <n v="3"/>
    <n v="0"/>
    <n v="18"/>
    <n v="8"/>
    <x v="0"/>
  </r>
  <r>
    <n v="760"/>
    <d v="2023-01-27T00:00:00"/>
    <x v="0"/>
    <n v="699"/>
    <n v="15.3"/>
    <n v="3"/>
    <n v="4"/>
    <n v="18"/>
    <n v="14"/>
    <x v="0"/>
  </r>
  <r>
    <n v="761"/>
    <d v="2024-04-25T00:00:00"/>
    <x v="2"/>
    <n v="399"/>
    <n v="17.399999999999999"/>
    <n v="7"/>
    <n v="1"/>
    <n v="6"/>
    <n v="32"/>
    <x v="1"/>
  </r>
  <r>
    <n v="762"/>
    <d v="2023-07-17T00:00:00"/>
    <x v="0"/>
    <n v="699"/>
    <n v="5"/>
    <n v="6"/>
    <n v="3"/>
    <n v="24"/>
    <n v="30"/>
    <x v="0"/>
  </r>
  <r>
    <n v="763"/>
    <d v="2024-11-18T00:00:00"/>
    <x v="1"/>
    <n v="199"/>
    <n v="10.5"/>
    <n v="0"/>
    <n v="2"/>
    <n v="3"/>
    <n v="60"/>
    <x v="0"/>
  </r>
  <r>
    <n v="764"/>
    <d v="2024-04-13T00:00:00"/>
    <x v="1"/>
    <n v="199"/>
    <n v="2.1"/>
    <n v="7"/>
    <n v="4"/>
    <n v="14"/>
    <n v="31"/>
    <x v="0"/>
  </r>
  <r>
    <n v="765"/>
    <d v="2023-11-17T00:00:00"/>
    <x v="1"/>
    <n v="199"/>
    <n v="10.4"/>
    <n v="0"/>
    <n v="4"/>
    <n v="28"/>
    <n v="47"/>
    <x v="1"/>
  </r>
  <r>
    <n v="766"/>
    <d v="2023-02-13T00:00:00"/>
    <x v="2"/>
    <n v="399"/>
    <n v="13.4"/>
    <n v="0"/>
    <n v="4"/>
    <n v="35"/>
    <n v="6"/>
    <x v="1"/>
  </r>
  <r>
    <n v="767"/>
    <d v="2024-10-07T00:00:00"/>
    <x v="1"/>
    <n v="199"/>
    <n v="13.7"/>
    <n v="0"/>
    <n v="4"/>
    <n v="34"/>
    <n v="24"/>
    <x v="0"/>
  </r>
  <r>
    <n v="768"/>
    <d v="2024-04-17T00:00:00"/>
    <x v="1"/>
    <n v="199"/>
    <n v="7.6"/>
    <n v="6"/>
    <n v="2"/>
    <n v="13"/>
    <n v="49"/>
    <x v="1"/>
  </r>
  <r>
    <n v="769"/>
    <d v="2024-04-19T00:00:00"/>
    <x v="1"/>
    <n v="199"/>
    <n v="7.7"/>
    <n v="0"/>
    <n v="5"/>
    <n v="28"/>
    <n v="33"/>
    <x v="1"/>
  </r>
  <r>
    <n v="770"/>
    <d v="2024-12-13T00:00:00"/>
    <x v="0"/>
    <n v="699"/>
    <n v="2.7"/>
    <n v="8"/>
    <n v="0"/>
    <n v="29"/>
    <n v="11"/>
    <x v="1"/>
  </r>
  <r>
    <n v="771"/>
    <d v="2024-08-27T00:00:00"/>
    <x v="0"/>
    <n v="699"/>
    <n v="10.1"/>
    <n v="5"/>
    <n v="3"/>
    <n v="9"/>
    <n v="1"/>
    <x v="0"/>
  </r>
  <r>
    <n v="772"/>
    <d v="2024-12-29T00:00:00"/>
    <x v="0"/>
    <n v="699"/>
    <n v="22.1"/>
    <n v="1"/>
    <n v="2"/>
    <n v="13"/>
    <n v="20"/>
    <x v="1"/>
  </r>
  <r>
    <n v="773"/>
    <d v="2024-12-25T00:00:00"/>
    <x v="1"/>
    <n v="199"/>
    <n v="2.7"/>
    <n v="7"/>
    <n v="5"/>
    <n v="8"/>
    <n v="23"/>
    <x v="0"/>
  </r>
  <r>
    <n v="774"/>
    <d v="2023-06-24T00:00:00"/>
    <x v="2"/>
    <n v="399"/>
    <n v="15.5"/>
    <n v="2"/>
    <n v="3"/>
    <n v="33"/>
    <n v="35"/>
    <x v="0"/>
  </r>
  <r>
    <n v="775"/>
    <d v="2024-03-05T00:00:00"/>
    <x v="2"/>
    <n v="399"/>
    <n v="4.5"/>
    <n v="2"/>
    <n v="1"/>
    <n v="10"/>
    <n v="49"/>
    <x v="1"/>
  </r>
  <r>
    <n v="776"/>
    <d v="2023-05-15T00:00:00"/>
    <x v="2"/>
    <n v="399"/>
    <n v="18.399999999999999"/>
    <n v="7"/>
    <n v="2"/>
    <n v="20"/>
    <n v="40"/>
    <x v="0"/>
  </r>
  <r>
    <n v="777"/>
    <d v="2024-05-25T00:00:00"/>
    <x v="1"/>
    <n v="199"/>
    <n v="15.8"/>
    <n v="4"/>
    <n v="0"/>
    <n v="1"/>
    <n v="29"/>
    <x v="0"/>
  </r>
  <r>
    <n v="778"/>
    <d v="2024-05-02T00:00:00"/>
    <x v="0"/>
    <n v="699"/>
    <n v="15.4"/>
    <n v="7"/>
    <n v="1"/>
    <n v="1"/>
    <n v="13"/>
    <x v="1"/>
  </r>
  <r>
    <n v="779"/>
    <d v="2024-09-26T00:00:00"/>
    <x v="2"/>
    <n v="399"/>
    <n v="11.3"/>
    <n v="0"/>
    <n v="1"/>
    <n v="27"/>
    <n v="56"/>
    <x v="1"/>
  </r>
  <r>
    <n v="780"/>
    <d v="2024-10-30T00:00:00"/>
    <x v="0"/>
    <n v="699"/>
    <n v="20.6"/>
    <n v="3"/>
    <n v="0"/>
    <n v="36"/>
    <n v="11"/>
    <x v="1"/>
  </r>
  <r>
    <n v="781"/>
    <d v="2023-11-02T00:00:00"/>
    <x v="2"/>
    <n v="399"/>
    <n v="4.0999999999999996"/>
    <n v="0"/>
    <n v="5"/>
    <n v="3"/>
    <n v="36"/>
    <x v="0"/>
  </r>
  <r>
    <n v="782"/>
    <d v="2024-09-17T00:00:00"/>
    <x v="2"/>
    <n v="399"/>
    <n v="1.7"/>
    <n v="6"/>
    <n v="1"/>
    <n v="6"/>
    <n v="10"/>
    <x v="1"/>
  </r>
  <r>
    <n v="783"/>
    <d v="2023-02-06T00:00:00"/>
    <x v="0"/>
    <n v="699"/>
    <n v="4.8"/>
    <n v="7"/>
    <n v="5"/>
    <n v="36"/>
    <n v="37"/>
    <x v="0"/>
  </r>
  <r>
    <n v="784"/>
    <d v="2024-07-17T00:00:00"/>
    <x v="1"/>
    <n v="199"/>
    <n v="8.4"/>
    <n v="6"/>
    <n v="0"/>
    <n v="20"/>
    <n v="48"/>
    <x v="0"/>
  </r>
  <r>
    <n v="785"/>
    <d v="2024-06-23T00:00:00"/>
    <x v="1"/>
    <n v="199"/>
    <n v="12"/>
    <n v="1"/>
    <n v="5"/>
    <n v="19"/>
    <n v="55"/>
    <x v="0"/>
  </r>
  <r>
    <n v="786"/>
    <d v="2024-10-06T00:00:00"/>
    <x v="2"/>
    <n v="399"/>
    <n v="5.6"/>
    <n v="3"/>
    <n v="4"/>
    <n v="34"/>
    <n v="3"/>
    <x v="0"/>
  </r>
  <r>
    <n v="787"/>
    <d v="2023-09-23T00:00:00"/>
    <x v="0"/>
    <n v="699"/>
    <n v="12.3"/>
    <n v="4"/>
    <n v="3"/>
    <n v="6"/>
    <n v="38"/>
    <x v="1"/>
  </r>
  <r>
    <n v="788"/>
    <d v="2024-05-19T00:00:00"/>
    <x v="0"/>
    <n v="699"/>
    <n v="23.2"/>
    <n v="7"/>
    <n v="4"/>
    <n v="23"/>
    <n v="46"/>
    <x v="0"/>
  </r>
  <r>
    <n v="789"/>
    <d v="2024-10-02T00:00:00"/>
    <x v="1"/>
    <n v="199"/>
    <n v="17.899999999999999"/>
    <n v="3"/>
    <n v="0"/>
    <n v="15"/>
    <n v="7"/>
    <x v="0"/>
  </r>
  <r>
    <n v="790"/>
    <d v="2024-07-27T00:00:00"/>
    <x v="1"/>
    <n v="199"/>
    <n v="20.100000000000001"/>
    <n v="6"/>
    <n v="3"/>
    <n v="14"/>
    <n v="2"/>
    <x v="0"/>
  </r>
  <r>
    <n v="791"/>
    <d v="2023-03-11T00:00:00"/>
    <x v="0"/>
    <n v="699"/>
    <n v="0.8"/>
    <n v="3"/>
    <n v="5"/>
    <n v="14"/>
    <n v="18"/>
    <x v="0"/>
  </r>
  <r>
    <n v="792"/>
    <d v="2023-12-16T00:00:00"/>
    <x v="2"/>
    <n v="399"/>
    <n v="12.9"/>
    <n v="5"/>
    <n v="0"/>
    <n v="20"/>
    <n v="7"/>
    <x v="1"/>
  </r>
  <r>
    <n v="793"/>
    <d v="2024-11-19T00:00:00"/>
    <x v="2"/>
    <n v="399"/>
    <n v="20.9"/>
    <n v="3"/>
    <n v="2"/>
    <n v="2"/>
    <n v="53"/>
    <x v="0"/>
  </r>
  <r>
    <n v="794"/>
    <d v="2024-07-03T00:00:00"/>
    <x v="2"/>
    <n v="399"/>
    <n v="20"/>
    <n v="2"/>
    <n v="3"/>
    <n v="31"/>
    <n v="9"/>
    <x v="1"/>
  </r>
  <r>
    <n v="795"/>
    <d v="2023-11-03T00:00:00"/>
    <x v="2"/>
    <n v="399"/>
    <n v="19.7"/>
    <n v="6"/>
    <n v="5"/>
    <n v="30"/>
    <n v="3"/>
    <x v="1"/>
  </r>
  <r>
    <n v="796"/>
    <d v="2023-12-29T00:00:00"/>
    <x v="0"/>
    <n v="699"/>
    <n v="14.1"/>
    <n v="0"/>
    <n v="1"/>
    <n v="21"/>
    <n v="36"/>
    <x v="1"/>
  </r>
  <r>
    <n v="797"/>
    <d v="2023-06-19T00:00:00"/>
    <x v="1"/>
    <n v="199"/>
    <n v="7.4"/>
    <n v="0"/>
    <n v="2"/>
    <n v="10"/>
    <n v="24"/>
    <x v="1"/>
  </r>
  <r>
    <n v="798"/>
    <d v="2024-12-27T00:00:00"/>
    <x v="0"/>
    <n v="699"/>
    <n v="5.0999999999999996"/>
    <n v="1"/>
    <n v="2"/>
    <n v="25"/>
    <n v="45"/>
    <x v="1"/>
  </r>
  <r>
    <n v="799"/>
    <d v="2023-11-06T00:00:00"/>
    <x v="1"/>
    <n v="199"/>
    <n v="10.6"/>
    <n v="7"/>
    <n v="1"/>
    <n v="18"/>
    <n v="23"/>
    <x v="0"/>
  </r>
  <r>
    <n v="800"/>
    <d v="2023-07-26T00:00:00"/>
    <x v="1"/>
    <n v="199"/>
    <n v="7.9"/>
    <n v="1"/>
    <n v="2"/>
    <n v="34"/>
    <n v="50"/>
    <x v="0"/>
  </r>
  <r>
    <n v="801"/>
    <d v="2024-05-10T00:00:00"/>
    <x v="1"/>
    <n v="199"/>
    <n v="12.9"/>
    <n v="7"/>
    <n v="4"/>
    <n v="29"/>
    <n v="9"/>
    <x v="0"/>
  </r>
  <r>
    <n v="802"/>
    <d v="2024-06-12T00:00:00"/>
    <x v="0"/>
    <n v="699"/>
    <n v="8.1"/>
    <n v="5"/>
    <n v="1"/>
    <n v="34"/>
    <n v="49"/>
    <x v="1"/>
  </r>
  <r>
    <n v="803"/>
    <d v="2024-06-18T00:00:00"/>
    <x v="0"/>
    <n v="699"/>
    <n v="5.5"/>
    <n v="0"/>
    <n v="3"/>
    <n v="9"/>
    <n v="24"/>
    <x v="1"/>
  </r>
  <r>
    <n v="804"/>
    <d v="2023-03-31T00:00:00"/>
    <x v="1"/>
    <n v="199"/>
    <n v="8.1"/>
    <n v="0"/>
    <n v="5"/>
    <n v="1"/>
    <n v="54"/>
    <x v="0"/>
  </r>
  <r>
    <n v="805"/>
    <d v="2023-11-16T00:00:00"/>
    <x v="2"/>
    <n v="399"/>
    <n v="22.3"/>
    <n v="1"/>
    <n v="4"/>
    <n v="30"/>
    <n v="49"/>
    <x v="1"/>
  </r>
  <r>
    <n v="806"/>
    <d v="2023-10-11T00:00:00"/>
    <x v="1"/>
    <n v="199"/>
    <n v="16.2"/>
    <n v="3"/>
    <n v="2"/>
    <n v="20"/>
    <n v="12"/>
    <x v="0"/>
  </r>
  <r>
    <n v="807"/>
    <d v="2023-04-28T00:00:00"/>
    <x v="0"/>
    <n v="699"/>
    <n v="19.399999999999999"/>
    <n v="1"/>
    <n v="2"/>
    <n v="21"/>
    <n v="9"/>
    <x v="0"/>
  </r>
  <r>
    <n v="808"/>
    <d v="2023-10-05T00:00:00"/>
    <x v="1"/>
    <n v="199"/>
    <n v="13.1"/>
    <n v="3"/>
    <n v="4"/>
    <n v="36"/>
    <n v="22"/>
    <x v="0"/>
  </r>
  <r>
    <n v="809"/>
    <d v="2023-12-13T00:00:00"/>
    <x v="1"/>
    <n v="199"/>
    <n v="14.6"/>
    <n v="2"/>
    <n v="0"/>
    <n v="19"/>
    <n v="19"/>
    <x v="1"/>
  </r>
  <r>
    <n v="810"/>
    <d v="2023-04-19T00:00:00"/>
    <x v="0"/>
    <n v="699"/>
    <n v="1.7"/>
    <n v="0"/>
    <n v="3"/>
    <n v="29"/>
    <n v="57"/>
    <x v="0"/>
  </r>
  <r>
    <n v="811"/>
    <d v="2024-08-29T00:00:00"/>
    <x v="2"/>
    <n v="399"/>
    <n v="2.6"/>
    <n v="6"/>
    <n v="1"/>
    <n v="4"/>
    <n v="45"/>
    <x v="0"/>
  </r>
  <r>
    <n v="812"/>
    <d v="2024-11-17T00:00:00"/>
    <x v="0"/>
    <n v="699"/>
    <n v="15.6"/>
    <n v="4"/>
    <n v="2"/>
    <n v="29"/>
    <n v="52"/>
    <x v="0"/>
  </r>
  <r>
    <n v="813"/>
    <d v="2024-12-16T00:00:00"/>
    <x v="0"/>
    <n v="699"/>
    <n v="24.4"/>
    <n v="7"/>
    <n v="4"/>
    <n v="6"/>
    <n v="8"/>
    <x v="0"/>
  </r>
  <r>
    <n v="814"/>
    <d v="2023-05-28T00:00:00"/>
    <x v="2"/>
    <n v="399"/>
    <n v="11.7"/>
    <n v="7"/>
    <n v="3"/>
    <n v="7"/>
    <n v="14"/>
    <x v="1"/>
  </r>
  <r>
    <n v="815"/>
    <d v="2023-12-05T00:00:00"/>
    <x v="0"/>
    <n v="699"/>
    <n v="22.9"/>
    <n v="6"/>
    <n v="1"/>
    <n v="17"/>
    <n v="44"/>
    <x v="1"/>
  </r>
  <r>
    <n v="816"/>
    <d v="2024-04-17T00:00:00"/>
    <x v="2"/>
    <n v="399"/>
    <n v="12.4"/>
    <n v="1"/>
    <n v="3"/>
    <n v="30"/>
    <n v="7"/>
    <x v="1"/>
  </r>
  <r>
    <n v="817"/>
    <d v="2023-04-20T00:00:00"/>
    <x v="1"/>
    <n v="199"/>
    <n v="19.3"/>
    <n v="2"/>
    <n v="4"/>
    <n v="19"/>
    <n v="6"/>
    <x v="1"/>
  </r>
  <r>
    <n v="818"/>
    <d v="2024-02-28T00:00:00"/>
    <x v="2"/>
    <n v="399"/>
    <n v="16.399999999999999"/>
    <n v="4"/>
    <n v="4"/>
    <n v="36"/>
    <n v="29"/>
    <x v="0"/>
  </r>
  <r>
    <n v="819"/>
    <d v="2024-12-11T00:00:00"/>
    <x v="1"/>
    <n v="199"/>
    <n v="13.9"/>
    <n v="7"/>
    <n v="3"/>
    <n v="16"/>
    <n v="4"/>
    <x v="0"/>
  </r>
  <r>
    <n v="820"/>
    <d v="2024-12-11T00:00:00"/>
    <x v="0"/>
    <n v="699"/>
    <n v="19.7"/>
    <n v="6"/>
    <n v="4"/>
    <n v="28"/>
    <n v="50"/>
    <x v="0"/>
  </r>
  <r>
    <n v="821"/>
    <d v="2024-05-13T00:00:00"/>
    <x v="1"/>
    <n v="199"/>
    <n v="16.7"/>
    <n v="1"/>
    <n v="5"/>
    <n v="12"/>
    <n v="59"/>
    <x v="1"/>
  </r>
  <r>
    <n v="822"/>
    <d v="2024-02-20T00:00:00"/>
    <x v="1"/>
    <n v="199"/>
    <n v="8.5"/>
    <n v="1"/>
    <n v="3"/>
    <n v="30"/>
    <n v="11"/>
    <x v="0"/>
  </r>
  <r>
    <n v="823"/>
    <d v="2023-03-04T00:00:00"/>
    <x v="1"/>
    <n v="199"/>
    <n v="17.3"/>
    <n v="6"/>
    <n v="2"/>
    <n v="7"/>
    <n v="31"/>
    <x v="0"/>
  </r>
  <r>
    <n v="824"/>
    <d v="2024-06-28T00:00:00"/>
    <x v="1"/>
    <n v="199"/>
    <n v="20.5"/>
    <n v="0"/>
    <n v="1"/>
    <n v="14"/>
    <n v="42"/>
    <x v="0"/>
  </r>
  <r>
    <n v="825"/>
    <d v="2023-11-21T00:00:00"/>
    <x v="2"/>
    <n v="399"/>
    <n v="15.6"/>
    <n v="7"/>
    <n v="1"/>
    <n v="25"/>
    <n v="13"/>
    <x v="1"/>
  </r>
  <r>
    <n v="826"/>
    <d v="2023-04-02T00:00:00"/>
    <x v="2"/>
    <n v="399"/>
    <n v="23"/>
    <n v="6"/>
    <n v="5"/>
    <n v="20"/>
    <n v="58"/>
    <x v="0"/>
  </r>
  <r>
    <n v="827"/>
    <d v="2023-10-29T00:00:00"/>
    <x v="0"/>
    <n v="699"/>
    <n v="15.5"/>
    <n v="8"/>
    <n v="3"/>
    <n v="1"/>
    <n v="54"/>
    <x v="0"/>
  </r>
  <r>
    <n v="828"/>
    <d v="2024-01-03T00:00:00"/>
    <x v="1"/>
    <n v="199"/>
    <n v="22.6"/>
    <n v="0"/>
    <n v="0"/>
    <n v="24"/>
    <n v="45"/>
    <x v="1"/>
  </r>
  <r>
    <n v="829"/>
    <d v="2024-10-02T00:00:00"/>
    <x v="1"/>
    <n v="199"/>
    <n v="21.7"/>
    <n v="3"/>
    <n v="3"/>
    <n v="19"/>
    <n v="44"/>
    <x v="0"/>
  </r>
  <r>
    <n v="830"/>
    <d v="2024-05-01T00:00:00"/>
    <x v="2"/>
    <n v="399"/>
    <n v="10.4"/>
    <n v="6"/>
    <n v="4"/>
    <n v="25"/>
    <n v="13"/>
    <x v="1"/>
  </r>
  <r>
    <n v="831"/>
    <d v="2024-11-17T00:00:00"/>
    <x v="1"/>
    <n v="199"/>
    <n v="14.1"/>
    <n v="5"/>
    <n v="3"/>
    <n v="13"/>
    <n v="9"/>
    <x v="0"/>
  </r>
  <r>
    <n v="832"/>
    <d v="2024-11-04T00:00:00"/>
    <x v="1"/>
    <n v="199"/>
    <n v="0.8"/>
    <n v="0"/>
    <n v="1"/>
    <n v="9"/>
    <n v="46"/>
    <x v="1"/>
  </r>
  <r>
    <n v="833"/>
    <d v="2024-09-10T00:00:00"/>
    <x v="2"/>
    <n v="399"/>
    <n v="2.6"/>
    <n v="6"/>
    <n v="3"/>
    <n v="9"/>
    <n v="57"/>
    <x v="0"/>
  </r>
  <r>
    <n v="834"/>
    <d v="2023-12-30T00:00:00"/>
    <x v="2"/>
    <n v="399"/>
    <n v="11.6"/>
    <n v="6"/>
    <n v="4"/>
    <n v="12"/>
    <n v="52"/>
    <x v="0"/>
  </r>
  <r>
    <n v="835"/>
    <d v="2023-08-31T00:00:00"/>
    <x v="1"/>
    <n v="199"/>
    <n v="10.9"/>
    <n v="0"/>
    <n v="4"/>
    <n v="12"/>
    <n v="31"/>
    <x v="1"/>
  </r>
  <r>
    <n v="836"/>
    <d v="2023-02-08T00:00:00"/>
    <x v="0"/>
    <n v="699"/>
    <n v="7.1"/>
    <n v="8"/>
    <n v="4"/>
    <n v="33"/>
    <n v="23"/>
    <x v="0"/>
  </r>
  <r>
    <n v="837"/>
    <d v="2023-03-23T00:00:00"/>
    <x v="0"/>
    <n v="699"/>
    <n v="17.8"/>
    <n v="1"/>
    <n v="4"/>
    <n v="31"/>
    <n v="30"/>
    <x v="1"/>
  </r>
  <r>
    <n v="838"/>
    <d v="2024-09-16T00:00:00"/>
    <x v="1"/>
    <n v="199"/>
    <n v="24.6"/>
    <n v="4"/>
    <n v="3"/>
    <n v="34"/>
    <n v="33"/>
    <x v="0"/>
  </r>
  <r>
    <n v="839"/>
    <d v="2024-08-16T00:00:00"/>
    <x v="1"/>
    <n v="199"/>
    <n v="12.1"/>
    <n v="1"/>
    <n v="5"/>
    <n v="16"/>
    <n v="40"/>
    <x v="0"/>
  </r>
  <r>
    <n v="840"/>
    <d v="2024-04-25T00:00:00"/>
    <x v="2"/>
    <n v="399"/>
    <n v="22.6"/>
    <n v="8"/>
    <n v="0"/>
    <n v="4"/>
    <n v="30"/>
    <x v="0"/>
  </r>
  <r>
    <n v="841"/>
    <d v="2024-09-03T00:00:00"/>
    <x v="0"/>
    <n v="699"/>
    <n v="10.8"/>
    <n v="4"/>
    <n v="2"/>
    <n v="22"/>
    <n v="10"/>
    <x v="0"/>
  </r>
  <r>
    <n v="842"/>
    <d v="2023-06-23T00:00:00"/>
    <x v="0"/>
    <n v="699"/>
    <n v="18.3"/>
    <n v="4"/>
    <n v="0"/>
    <n v="20"/>
    <n v="40"/>
    <x v="0"/>
  </r>
  <r>
    <n v="843"/>
    <d v="2024-05-11T00:00:00"/>
    <x v="0"/>
    <n v="699"/>
    <n v="16.600000000000001"/>
    <n v="4"/>
    <n v="5"/>
    <n v="4"/>
    <n v="39"/>
    <x v="0"/>
  </r>
  <r>
    <n v="844"/>
    <d v="2023-10-09T00:00:00"/>
    <x v="1"/>
    <n v="199"/>
    <n v="12.9"/>
    <n v="4"/>
    <n v="2"/>
    <n v="9"/>
    <n v="8"/>
    <x v="1"/>
  </r>
  <r>
    <n v="845"/>
    <d v="2024-04-02T00:00:00"/>
    <x v="2"/>
    <n v="399"/>
    <n v="18.7"/>
    <n v="2"/>
    <n v="4"/>
    <n v="1"/>
    <n v="47"/>
    <x v="0"/>
  </r>
  <r>
    <n v="846"/>
    <d v="2023-02-03T00:00:00"/>
    <x v="2"/>
    <n v="399"/>
    <n v="6.9"/>
    <n v="3"/>
    <n v="3"/>
    <n v="12"/>
    <n v="11"/>
    <x v="1"/>
  </r>
  <r>
    <n v="847"/>
    <d v="2024-01-28T00:00:00"/>
    <x v="2"/>
    <n v="399"/>
    <n v="24.2"/>
    <n v="2"/>
    <n v="3"/>
    <n v="6"/>
    <n v="48"/>
    <x v="1"/>
  </r>
  <r>
    <n v="848"/>
    <d v="2023-12-20T00:00:00"/>
    <x v="1"/>
    <n v="199"/>
    <n v="18.3"/>
    <n v="2"/>
    <n v="1"/>
    <n v="29"/>
    <n v="36"/>
    <x v="1"/>
  </r>
  <r>
    <n v="849"/>
    <d v="2024-05-02T00:00:00"/>
    <x v="1"/>
    <n v="199"/>
    <n v="19"/>
    <n v="1"/>
    <n v="0"/>
    <n v="17"/>
    <n v="10"/>
    <x v="1"/>
  </r>
  <r>
    <n v="850"/>
    <d v="2024-02-04T00:00:00"/>
    <x v="2"/>
    <n v="399"/>
    <n v="18.8"/>
    <n v="8"/>
    <n v="1"/>
    <n v="31"/>
    <n v="24"/>
    <x v="1"/>
  </r>
  <r>
    <n v="851"/>
    <d v="2024-04-04T00:00:00"/>
    <x v="2"/>
    <n v="399"/>
    <n v="4.0999999999999996"/>
    <n v="6"/>
    <n v="0"/>
    <n v="17"/>
    <n v="18"/>
    <x v="1"/>
  </r>
  <r>
    <n v="852"/>
    <d v="2023-12-29T00:00:00"/>
    <x v="2"/>
    <n v="399"/>
    <n v="24.1"/>
    <n v="0"/>
    <n v="0"/>
    <n v="21"/>
    <n v="58"/>
    <x v="1"/>
  </r>
  <r>
    <n v="853"/>
    <d v="2024-02-05T00:00:00"/>
    <x v="2"/>
    <n v="399"/>
    <n v="8.6999999999999993"/>
    <n v="4"/>
    <n v="0"/>
    <n v="18"/>
    <n v="16"/>
    <x v="1"/>
  </r>
  <r>
    <n v="854"/>
    <d v="2023-07-04T00:00:00"/>
    <x v="2"/>
    <n v="399"/>
    <n v="18.5"/>
    <n v="3"/>
    <n v="4"/>
    <n v="16"/>
    <n v="21"/>
    <x v="1"/>
  </r>
  <r>
    <n v="855"/>
    <d v="2024-06-21T00:00:00"/>
    <x v="2"/>
    <n v="399"/>
    <n v="0.8"/>
    <n v="0"/>
    <n v="0"/>
    <n v="36"/>
    <n v="0"/>
    <x v="1"/>
  </r>
  <r>
    <n v="856"/>
    <d v="2024-09-26T00:00:00"/>
    <x v="1"/>
    <n v="199"/>
    <n v="9.1"/>
    <n v="4"/>
    <n v="2"/>
    <n v="29"/>
    <n v="12"/>
    <x v="0"/>
  </r>
  <r>
    <n v="857"/>
    <d v="2023-05-03T00:00:00"/>
    <x v="1"/>
    <n v="199"/>
    <n v="23.5"/>
    <n v="3"/>
    <n v="4"/>
    <n v="4"/>
    <n v="40"/>
    <x v="0"/>
  </r>
  <r>
    <n v="858"/>
    <d v="2023-10-29T00:00:00"/>
    <x v="1"/>
    <n v="199"/>
    <n v="9.6999999999999993"/>
    <n v="2"/>
    <n v="0"/>
    <n v="9"/>
    <n v="44"/>
    <x v="0"/>
  </r>
  <r>
    <n v="859"/>
    <d v="2023-11-28T00:00:00"/>
    <x v="2"/>
    <n v="399"/>
    <n v="16.2"/>
    <n v="4"/>
    <n v="3"/>
    <n v="5"/>
    <n v="44"/>
    <x v="1"/>
  </r>
  <r>
    <n v="860"/>
    <d v="2023-03-03T00:00:00"/>
    <x v="2"/>
    <n v="399"/>
    <n v="19.600000000000001"/>
    <n v="4"/>
    <n v="0"/>
    <n v="11"/>
    <n v="24"/>
    <x v="0"/>
  </r>
  <r>
    <n v="861"/>
    <d v="2024-02-07T00:00:00"/>
    <x v="2"/>
    <n v="399"/>
    <n v="4.9000000000000004"/>
    <n v="1"/>
    <n v="3"/>
    <n v="17"/>
    <n v="59"/>
    <x v="0"/>
  </r>
  <r>
    <n v="862"/>
    <d v="2023-04-19T00:00:00"/>
    <x v="1"/>
    <n v="199"/>
    <n v="3.2"/>
    <n v="8"/>
    <n v="3"/>
    <n v="32"/>
    <n v="13"/>
    <x v="0"/>
  </r>
  <r>
    <n v="863"/>
    <d v="2024-04-01T00:00:00"/>
    <x v="2"/>
    <n v="399"/>
    <n v="3"/>
    <n v="1"/>
    <n v="0"/>
    <n v="17"/>
    <n v="36"/>
    <x v="1"/>
  </r>
  <r>
    <n v="864"/>
    <d v="2023-06-05T00:00:00"/>
    <x v="1"/>
    <n v="199"/>
    <n v="4.0999999999999996"/>
    <n v="0"/>
    <n v="0"/>
    <n v="32"/>
    <n v="42"/>
    <x v="0"/>
  </r>
  <r>
    <n v="865"/>
    <d v="2024-05-17T00:00:00"/>
    <x v="0"/>
    <n v="699"/>
    <n v="22.7"/>
    <n v="0"/>
    <n v="4"/>
    <n v="22"/>
    <n v="45"/>
    <x v="1"/>
  </r>
  <r>
    <n v="866"/>
    <d v="2024-12-06T00:00:00"/>
    <x v="2"/>
    <n v="399"/>
    <n v="10.4"/>
    <n v="1"/>
    <n v="4"/>
    <n v="28"/>
    <n v="14"/>
    <x v="0"/>
  </r>
  <r>
    <n v="867"/>
    <d v="2023-02-26T00:00:00"/>
    <x v="2"/>
    <n v="399"/>
    <n v="14.4"/>
    <n v="5"/>
    <n v="2"/>
    <n v="8"/>
    <n v="43"/>
    <x v="0"/>
  </r>
  <r>
    <n v="868"/>
    <d v="2023-10-24T00:00:00"/>
    <x v="0"/>
    <n v="699"/>
    <n v="9.5"/>
    <n v="5"/>
    <n v="0"/>
    <n v="6"/>
    <n v="53"/>
    <x v="0"/>
  </r>
  <r>
    <n v="869"/>
    <d v="2024-12-13T00:00:00"/>
    <x v="0"/>
    <n v="699"/>
    <n v="4.8"/>
    <n v="0"/>
    <n v="3"/>
    <n v="13"/>
    <n v="42"/>
    <x v="0"/>
  </r>
  <r>
    <n v="870"/>
    <d v="2024-03-24T00:00:00"/>
    <x v="2"/>
    <n v="399"/>
    <n v="16"/>
    <n v="5"/>
    <n v="3"/>
    <n v="7"/>
    <n v="5"/>
    <x v="1"/>
  </r>
  <r>
    <n v="871"/>
    <d v="2023-09-02T00:00:00"/>
    <x v="0"/>
    <n v="699"/>
    <n v="3.9"/>
    <n v="3"/>
    <n v="0"/>
    <n v="13"/>
    <n v="46"/>
    <x v="1"/>
  </r>
  <r>
    <n v="872"/>
    <d v="2024-04-05T00:00:00"/>
    <x v="2"/>
    <n v="399"/>
    <n v="2"/>
    <n v="8"/>
    <n v="5"/>
    <n v="25"/>
    <n v="19"/>
    <x v="0"/>
  </r>
  <r>
    <n v="873"/>
    <d v="2023-08-05T00:00:00"/>
    <x v="1"/>
    <n v="199"/>
    <n v="8.8000000000000007"/>
    <n v="5"/>
    <n v="5"/>
    <n v="3"/>
    <n v="2"/>
    <x v="0"/>
  </r>
  <r>
    <n v="874"/>
    <d v="2023-03-15T00:00:00"/>
    <x v="0"/>
    <n v="699"/>
    <n v="11.7"/>
    <n v="8"/>
    <n v="1"/>
    <n v="34"/>
    <n v="47"/>
    <x v="1"/>
  </r>
  <r>
    <n v="875"/>
    <d v="2023-02-16T00:00:00"/>
    <x v="1"/>
    <n v="199"/>
    <n v="12.5"/>
    <n v="0"/>
    <n v="3"/>
    <n v="10"/>
    <n v="58"/>
    <x v="1"/>
  </r>
  <r>
    <n v="876"/>
    <d v="2024-04-12T00:00:00"/>
    <x v="1"/>
    <n v="199"/>
    <n v="0.9"/>
    <n v="0"/>
    <n v="2"/>
    <n v="9"/>
    <n v="52"/>
    <x v="0"/>
  </r>
  <r>
    <n v="877"/>
    <d v="2024-09-22T00:00:00"/>
    <x v="0"/>
    <n v="699"/>
    <n v="21"/>
    <n v="1"/>
    <n v="0"/>
    <n v="11"/>
    <n v="7"/>
    <x v="1"/>
  </r>
  <r>
    <n v="878"/>
    <d v="2024-11-25T00:00:00"/>
    <x v="1"/>
    <n v="199"/>
    <n v="20.2"/>
    <n v="6"/>
    <n v="2"/>
    <n v="5"/>
    <n v="51"/>
    <x v="1"/>
  </r>
  <r>
    <n v="879"/>
    <d v="2023-08-07T00:00:00"/>
    <x v="2"/>
    <n v="399"/>
    <n v="3.5"/>
    <n v="8"/>
    <n v="1"/>
    <n v="21"/>
    <n v="20"/>
    <x v="1"/>
  </r>
  <r>
    <n v="880"/>
    <d v="2023-06-22T00:00:00"/>
    <x v="1"/>
    <n v="199"/>
    <n v="8.6999999999999993"/>
    <n v="1"/>
    <n v="2"/>
    <n v="12"/>
    <n v="9"/>
    <x v="1"/>
  </r>
  <r>
    <n v="881"/>
    <d v="2023-05-17T00:00:00"/>
    <x v="0"/>
    <n v="699"/>
    <n v="14.1"/>
    <n v="7"/>
    <n v="1"/>
    <n v="24"/>
    <n v="59"/>
    <x v="1"/>
  </r>
  <r>
    <n v="882"/>
    <d v="2023-07-03T00:00:00"/>
    <x v="1"/>
    <n v="199"/>
    <n v="19.600000000000001"/>
    <n v="0"/>
    <n v="3"/>
    <n v="25"/>
    <n v="5"/>
    <x v="0"/>
  </r>
  <r>
    <n v="883"/>
    <d v="2024-10-17T00:00:00"/>
    <x v="1"/>
    <n v="199"/>
    <n v="10.7"/>
    <n v="7"/>
    <n v="5"/>
    <n v="19"/>
    <n v="8"/>
    <x v="0"/>
  </r>
  <r>
    <n v="884"/>
    <d v="2024-09-02T00:00:00"/>
    <x v="2"/>
    <n v="399"/>
    <n v="11.5"/>
    <n v="3"/>
    <n v="1"/>
    <n v="34"/>
    <n v="39"/>
    <x v="1"/>
  </r>
  <r>
    <n v="885"/>
    <d v="2023-12-23T00:00:00"/>
    <x v="1"/>
    <n v="199"/>
    <n v="15.5"/>
    <n v="1"/>
    <n v="5"/>
    <n v="32"/>
    <n v="52"/>
    <x v="1"/>
  </r>
  <r>
    <n v="886"/>
    <d v="2024-09-25T00:00:00"/>
    <x v="2"/>
    <n v="399"/>
    <n v="14.2"/>
    <n v="3"/>
    <n v="0"/>
    <n v="1"/>
    <n v="33"/>
    <x v="1"/>
  </r>
  <r>
    <n v="887"/>
    <d v="2023-02-24T00:00:00"/>
    <x v="2"/>
    <n v="399"/>
    <n v="12.9"/>
    <n v="7"/>
    <n v="5"/>
    <n v="35"/>
    <n v="42"/>
    <x v="0"/>
  </r>
  <r>
    <n v="888"/>
    <d v="2023-02-14T00:00:00"/>
    <x v="1"/>
    <n v="199"/>
    <n v="20"/>
    <n v="7"/>
    <n v="3"/>
    <n v="8"/>
    <n v="11"/>
    <x v="0"/>
  </r>
  <r>
    <n v="889"/>
    <d v="2024-04-09T00:00:00"/>
    <x v="1"/>
    <n v="199"/>
    <n v="7.5"/>
    <n v="6"/>
    <n v="2"/>
    <n v="24"/>
    <n v="21"/>
    <x v="0"/>
  </r>
  <r>
    <n v="890"/>
    <d v="2024-05-11T00:00:00"/>
    <x v="1"/>
    <n v="199"/>
    <n v="18.600000000000001"/>
    <n v="8"/>
    <n v="1"/>
    <n v="7"/>
    <n v="10"/>
    <x v="1"/>
  </r>
  <r>
    <n v="891"/>
    <d v="2023-11-30T00:00:00"/>
    <x v="0"/>
    <n v="699"/>
    <n v="2.2000000000000002"/>
    <n v="3"/>
    <n v="5"/>
    <n v="8"/>
    <n v="28"/>
    <x v="0"/>
  </r>
  <r>
    <n v="892"/>
    <d v="2023-08-22T00:00:00"/>
    <x v="2"/>
    <n v="399"/>
    <n v="18.8"/>
    <n v="5"/>
    <n v="1"/>
    <n v="13"/>
    <n v="49"/>
    <x v="0"/>
  </r>
  <r>
    <n v="893"/>
    <d v="2024-04-27T00:00:00"/>
    <x v="1"/>
    <n v="199"/>
    <n v="18.600000000000001"/>
    <n v="3"/>
    <n v="3"/>
    <n v="16"/>
    <n v="57"/>
    <x v="0"/>
  </r>
  <r>
    <n v="894"/>
    <d v="2024-04-10T00:00:00"/>
    <x v="0"/>
    <n v="699"/>
    <n v="1.8"/>
    <n v="6"/>
    <n v="1"/>
    <n v="32"/>
    <n v="13"/>
    <x v="1"/>
  </r>
  <r>
    <n v="895"/>
    <d v="2023-10-04T00:00:00"/>
    <x v="1"/>
    <n v="199"/>
    <n v="9.6999999999999993"/>
    <n v="7"/>
    <n v="5"/>
    <n v="25"/>
    <n v="12"/>
    <x v="1"/>
  </r>
  <r>
    <n v="896"/>
    <d v="2024-04-21T00:00:00"/>
    <x v="1"/>
    <n v="199"/>
    <n v="3.6"/>
    <n v="0"/>
    <n v="2"/>
    <n v="22"/>
    <n v="8"/>
    <x v="0"/>
  </r>
  <r>
    <n v="897"/>
    <d v="2023-06-10T00:00:00"/>
    <x v="2"/>
    <n v="399"/>
    <n v="4.7"/>
    <n v="5"/>
    <n v="1"/>
    <n v="27"/>
    <n v="56"/>
    <x v="0"/>
  </r>
  <r>
    <n v="898"/>
    <d v="2024-06-18T00:00:00"/>
    <x v="0"/>
    <n v="699"/>
    <n v="14.7"/>
    <n v="8"/>
    <n v="1"/>
    <n v="11"/>
    <n v="5"/>
    <x v="1"/>
  </r>
  <r>
    <n v="899"/>
    <d v="2023-09-10T00:00:00"/>
    <x v="2"/>
    <n v="399"/>
    <n v="15"/>
    <n v="7"/>
    <n v="2"/>
    <n v="14"/>
    <n v="0"/>
    <x v="1"/>
  </r>
  <r>
    <n v="900"/>
    <d v="2024-08-10T00:00:00"/>
    <x v="1"/>
    <n v="199"/>
    <n v="11.1"/>
    <n v="3"/>
    <n v="4"/>
    <n v="21"/>
    <n v="60"/>
    <x v="0"/>
  </r>
  <r>
    <n v="901"/>
    <d v="2023-02-04T00:00:00"/>
    <x v="1"/>
    <n v="199"/>
    <n v="24.5"/>
    <n v="0"/>
    <n v="3"/>
    <n v="27"/>
    <n v="46"/>
    <x v="1"/>
  </r>
  <r>
    <n v="902"/>
    <d v="2024-07-25T00:00:00"/>
    <x v="2"/>
    <n v="399"/>
    <n v="10.199999999999999"/>
    <n v="1"/>
    <n v="3"/>
    <n v="34"/>
    <n v="31"/>
    <x v="0"/>
  </r>
  <r>
    <n v="903"/>
    <d v="2023-04-03T00:00:00"/>
    <x v="1"/>
    <n v="199"/>
    <n v="23.8"/>
    <n v="2"/>
    <n v="2"/>
    <n v="27"/>
    <n v="18"/>
    <x v="0"/>
  </r>
  <r>
    <n v="904"/>
    <d v="2024-08-20T00:00:00"/>
    <x v="1"/>
    <n v="199"/>
    <n v="16.899999999999999"/>
    <n v="2"/>
    <n v="5"/>
    <n v="31"/>
    <n v="29"/>
    <x v="1"/>
  </r>
  <r>
    <n v="905"/>
    <d v="2024-01-15T00:00:00"/>
    <x v="1"/>
    <n v="199"/>
    <n v="11.9"/>
    <n v="2"/>
    <n v="5"/>
    <n v="30"/>
    <n v="25"/>
    <x v="0"/>
  </r>
  <r>
    <n v="906"/>
    <d v="2024-12-08T00:00:00"/>
    <x v="0"/>
    <n v="699"/>
    <n v="17.7"/>
    <n v="0"/>
    <n v="5"/>
    <n v="30"/>
    <n v="4"/>
    <x v="1"/>
  </r>
  <r>
    <n v="907"/>
    <d v="2024-07-09T00:00:00"/>
    <x v="2"/>
    <n v="399"/>
    <n v="1.3"/>
    <n v="6"/>
    <n v="2"/>
    <n v="34"/>
    <n v="44"/>
    <x v="0"/>
  </r>
  <r>
    <n v="908"/>
    <d v="2023-02-26T00:00:00"/>
    <x v="0"/>
    <n v="699"/>
    <n v="19.8"/>
    <n v="1"/>
    <n v="4"/>
    <n v="14"/>
    <n v="56"/>
    <x v="0"/>
  </r>
  <r>
    <n v="909"/>
    <d v="2023-02-11T00:00:00"/>
    <x v="0"/>
    <n v="699"/>
    <n v="22.3"/>
    <n v="1"/>
    <n v="3"/>
    <n v="24"/>
    <n v="23"/>
    <x v="0"/>
  </r>
  <r>
    <n v="910"/>
    <d v="2023-07-29T00:00:00"/>
    <x v="2"/>
    <n v="399"/>
    <n v="4.8"/>
    <n v="8"/>
    <n v="5"/>
    <n v="24"/>
    <n v="4"/>
    <x v="0"/>
  </r>
  <r>
    <n v="911"/>
    <d v="2024-08-17T00:00:00"/>
    <x v="1"/>
    <n v="199"/>
    <n v="6.3"/>
    <n v="1"/>
    <n v="5"/>
    <n v="22"/>
    <n v="30"/>
    <x v="1"/>
  </r>
  <r>
    <n v="912"/>
    <d v="2024-05-30T00:00:00"/>
    <x v="0"/>
    <n v="699"/>
    <n v="19"/>
    <n v="3"/>
    <n v="2"/>
    <n v="14"/>
    <n v="22"/>
    <x v="1"/>
  </r>
  <r>
    <n v="913"/>
    <d v="2024-05-28T00:00:00"/>
    <x v="0"/>
    <n v="699"/>
    <n v="7.3"/>
    <n v="1"/>
    <n v="2"/>
    <n v="28"/>
    <n v="22"/>
    <x v="0"/>
  </r>
  <r>
    <n v="914"/>
    <d v="2023-10-27T00:00:00"/>
    <x v="0"/>
    <n v="699"/>
    <n v="12"/>
    <n v="8"/>
    <n v="5"/>
    <n v="8"/>
    <n v="52"/>
    <x v="0"/>
  </r>
  <r>
    <n v="915"/>
    <d v="2023-03-31T00:00:00"/>
    <x v="2"/>
    <n v="399"/>
    <n v="20.100000000000001"/>
    <n v="1"/>
    <n v="1"/>
    <n v="24"/>
    <n v="57"/>
    <x v="1"/>
  </r>
  <r>
    <n v="916"/>
    <d v="2023-04-25T00:00:00"/>
    <x v="1"/>
    <n v="199"/>
    <n v="22.5"/>
    <n v="4"/>
    <n v="0"/>
    <n v="26"/>
    <n v="6"/>
    <x v="0"/>
  </r>
  <r>
    <n v="917"/>
    <d v="2023-10-28T00:00:00"/>
    <x v="0"/>
    <n v="699"/>
    <n v="12.7"/>
    <n v="3"/>
    <n v="4"/>
    <n v="10"/>
    <n v="60"/>
    <x v="1"/>
  </r>
  <r>
    <n v="918"/>
    <d v="2024-10-22T00:00:00"/>
    <x v="2"/>
    <n v="399"/>
    <n v="23.3"/>
    <n v="7"/>
    <n v="2"/>
    <n v="35"/>
    <n v="26"/>
    <x v="0"/>
  </r>
  <r>
    <n v="919"/>
    <d v="2024-10-22T00:00:00"/>
    <x v="1"/>
    <n v="199"/>
    <n v="5.0999999999999996"/>
    <n v="0"/>
    <n v="1"/>
    <n v="19"/>
    <n v="53"/>
    <x v="1"/>
  </r>
  <r>
    <n v="920"/>
    <d v="2024-06-26T00:00:00"/>
    <x v="2"/>
    <n v="399"/>
    <n v="14.7"/>
    <n v="5"/>
    <n v="3"/>
    <n v="27"/>
    <n v="37"/>
    <x v="0"/>
  </r>
  <r>
    <n v="921"/>
    <d v="2023-08-21T00:00:00"/>
    <x v="0"/>
    <n v="699"/>
    <n v="11.7"/>
    <n v="2"/>
    <n v="2"/>
    <n v="29"/>
    <n v="10"/>
    <x v="1"/>
  </r>
  <r>
    <n v="922"/>
    <d v="2023-06-20T00:00:00"/>
    <x v="2"/>
    <n v="399"/>
    <n v="24.3"/>
    <n v="0"/>
    <n v="1"/>
    <n v="24"/>
    <n v="22"/>
    <x v="0"/>
  </r>
  <r>
    <n v="923"/>
    <d v="2024-12-10T00:00:00"/>
    <x v="0"/>
    <n v="699"/>
    <n v="17.899999999999999"/>
    <n v="4"/>
    <n v="1"/>
    <n v="11"/>
    <n v="11"/>
    <x v="1"/>
  </r>
  <r>
    <n v="924"/>
    <d v="2024-03-27T00:00:00"/>
    <x v="0"/>
    <n v="699"/>
    <n v="4.5"/>
    <n v="1"/>
    <n v="0"/>
    <n v="10"/>
    <n v="20"/>
    <x v="1"/>
  </r>
  <r>
    <n v="925"/>
    <d v="2023-12-19T00:00:00"/>
    <x v="2"/>
    <n v="399"/>
    <n v="5"/>
    <n v="8"/>
    <n v="5"/>
    <n v="24"/>
    <n v="2"/>
    <x v="1"/>
  </r>
  <r>
    <n v="926"/>
    <d v="2023-01-26T00:00:00"/>
    <x v="1"/>
    <n v="199"/>
    <n v="11.5"/>
    <n v="2"/>
    <n v="4"/>
    <n v="24"/>
    <n v="19"/>
    <x v="0"/>
  </r>
  <r>
    <n v="927"/>
    <d v="2024-07-13T00:00:00"/>
    <x v="2"/>
    <n v="399"/>
    <n v="19.3"/>
    <n v="7"/>
    <n v="2"/>
    <n v="32"/>
    <n v="9"/>
    <x v="0"/>
  </r>
  <r>
    <n v="928"/>
    <d v="2024-08-10T00:00:00"/>
    <x v="0"/>
    <n v="699"/>
    <n v="16.399999999999999"/>
    <n v="4"/>
    <n v="3"/>
    <n v="22"/>
    <n v="57"/>
    <x v="0"/>
  </r>
  <r>
    <n v="929"/>
    <d v="2024-05-05T00:00:00"/>
    <x v="0"/>
    <n v="699"/>
    <n v="20.100000000000001"/>
    <n v="7"/>
    <n v="2"/>
    <n v="10"/>
    <n v="44"/>
    <x v="0"/>
  </r>
  <r>
    <n v="930"/>
    <d v="2023-08-14T00:00:00"/>
    <x v="1"/>
    <n v="199"/>
    <n v="17.100000000000001"/>
    <n v="1"/>
    <n v="2"/>
    <n v="9"/>
    <n v="1"/>
    <x v="1"/>
  </r>
  <r>
    <n v="931"/>
    <d v="2024-06-23T00:00:00"/>
    <x v="2"/>
    <n v="399"/>
    <n v="2.8"/>
    <n v="0"/>
    <n v="4"/>
    <n v="23"/>
    <n v="41"/>
    <x v="0"/>
  </r>
  <r>
    <n v="932"/>
    <d v="2024-11-18T00:00:00"/>
    <x v="1"/>
    <n v="199"/>
    <n v="5.3"/>
    <n v="1"/>
    <n v="4"/>
    <n v="18"/>
    <n v="54"/>
    <x v="0"/>
  </r>
  <r>
    <n v="933"/>
    <d v="2023-02-27T00:00:00"/>
    <x v="1"/>
    <n v="199"/>
    <n v="10.199999999999999"/>
    <n v="7"/>
    <n v="2"/>
    <n v="33"/>
    <n v="38"/>
    <x v="0"/>
  </r>
  <r>
    <n v="934"/>
    <d v="2023-10-19T00:00:00"/>
    <x v="0"/>
    <n v="699"/>
    <n v="10.199999999999999"/>
    <n v="6"/>
    <n v="2"/>
    <n v="24"/>
    <n v="24"/>
    <x v="0"/>
  </r>
  <r>
    <n v="935"/>
    <d v="2024-03-30T00:00:00"/>
    <x v="2"/>
    <n v="399"/>
    <n v="8"/>
    <n v="7"/>
    <n v="4"/>
    <n v="23"/>
    <n v="5"/>
    <x v="0"/>
  </r>
  <r>
    <n v="936"/>
    <d v="2024-03-10T00:00:00"/>
    <x v="0"/>
    <n v="699"/>
    <n v="20.2"/>
    <n v="4"/>
    <n v="1"/>
    <n v="27"/>
    <n v="51"/>
    <x v="1"/>
  </r>
  <r>
    <n v="937"/>
    <d v="2024-06-21T00:00:00"/>
    <x v="0"/>
    <n v="699"/>
    <n v="3.9"/>
    <n v="1"/>
    <n v="1"/>
    <n v="27"/>
    <n v="13"/>
    <x v="0"/>
  </r>
  <r>
    <n v="938"/>
    <d v="2023-10-07T00:00:00"/>
    <x v="2"/>
    <n v="399"/>
    <n v="23.4"/>
    <n v="6"/>
    <n v="0"/>
    <n v="5"/>
    <n v="0"/>
    <x v="1"/>
  </r>
  <r>
    <n v="939"/>
    <d v="2023-10-24T00:00:00"/>
    <x v="2"/>
    <n v="399"/>
    <n v="14.1"/>
    <n v="2"/>
    <n v="1"/>
    <n v="12"/>
    <n v="11"/>
    <x v="1"/>
  </r>
  <r>
    <n v="940"/>
    <d v="2024-04-19T00:00:00"/>
    <x v="0"/>
    <n v="699"/>
    <n v="1.5"/>
    <n v="4"/>
    <n v="4"/>
    <n v="32"/>
    <n v="19"/>
    <x v="0"/>
  </r>
  <r>
    <n v="941"/>
    <d v="2024-10-13T00:00:00"/>
    <x v="1"/>
    <n v="199"/>
    <n v="19.899999999999999"/>
    <n v="2"/>
    <n v="2"/>
    <n v="2"/>
    <n v="19"/>
    <x v="1"/>
  </r>
  <r>
    <n v="942"/>
    <d v="2024-12-05T00:00:00"/>
    <x v="2"/>
    <n v="399"/>
    <n v="16.5"/>
    <n v="4"/>
    <n v="3"/>
    <n v="8"/>
    <n v="11"/>
    <x v="0"/>
  </r>
  <r>
    <n v="943"/>
    <d v="2024-01-06T00:00:00"/>
    <x v="0"/>
    <n v="699"/>
    <n v="1.2"/>
    <n v="4"/>
    <n v="3"/>
    <n v="16"/>
    <n v="4"/>
    <x v="0"/>
  </r>
  <r>
    <n v="944"/>
    <d v="2024-12-11T00:00:00"/>
    <x v="0"/>
    <n v="699"/>
    <n v="14.4"/>
    <n v="4"/>
    <n v="5"/>
    <n v="31"/>
    <n v="43"/>
    <x v="0"/>
  </r>
  <r>
    <n v="945"/>
    <d v="2023-05-30T00:00:00"/>
    <x v="1"/>
    <n v="199"/>
    <n v="13.1"/>
    <n v="0"/>
    <n v="2"/>
    <n v="24"/>
    <n v="10"/>
    <x v="1"/>
  </r>
  <r>
    <n v="946"/>
    <d v="2024-01-05T00:00:00"/>
    <x v="2"/>
    <n v="399"/>
    <n v="22"/>
    <n v="2"/>
    <n v="2"/>
    <n v="30"/>
    <n v="10"/>
    <x v="0"/>
  </r>
  <r>
    <n v="947"/>
    <d v="2024-06-10T00:00:00"/>
    <x v="2"/>
    <n v="399"/>
    <n v="1.7"/>
    <n v="4"/>
    <n v="4"/>
    <n v="23"/>
    <n v="40"/>
    <x v="0"/>
  </r>
  <r>
    <n v="948"/>
    <d v="2024-12-02T00:00:00"/>
    <x v="1"/>
    <n v="199"/>
    <n v="19.2"/>
    <n v="2"/>
    <n v="4"/>
    <n v="12"/>
    <n v="20"/>
    <x v="1"/>
  </r>
  <r>
    <n v="949"/>
    <d v="2023-05-28T00:00:00"/>
    <x v="2"/>
    <n v="399"/>
    <n v="17.3"/>
    <n v="5"/>
    <n v="0"/>
    <n v="18"/>
    <n v="34"/>
    <x v="1"/>
  </r>
  <r>
    <n v="950"/>
    <d v="2023-06-16T00:00:00"/>
    <x v="1"/>
    <n v="199"/>
    <n v="13.2"/>
    <n v="5"/>
    <n v="3"/>
    <n v="9"/>
    <n v="26"/>
    <x v="0"/>
  </r>
  <r>
    <n v="951"/>
    <d v="2024-09-20T00:00:00"/>
    <x v="1"/>
    <n v="199"/>
    <n v="4.3"/>
    <n v="3"/>
    <n v="1"/>
    <n v="14"/>
    <n v="50"/>
    <x v="1"/>
  </r>
  <r>
    <n v="952"/>
    <d v="2024-03-03T00:00:00"/>
    <x v="0"/>
    <n v="699"/>
    <n v="21.2"/>
    <n v="8"/>
    <n v="5"/>
    <n v="34"/>
    <n v="48"/>
    <x v="1"/>
  </r>
  <r>
    <n v="953"/>
    <d v="2024-12-08T00:00:00"/>
    <x v="2"/>
    <n v="399"/>
    <n v="3.4"/>
    <n v="2"/>
    <n v="0"/>
    <n v="5"/>
    <n v="30"/>
    <x v="0"/>
  </r>
  <r>
    <n v="954"/>
    <d v="2023-01-30T00:00:00"/>
    <x v="2"/>
    <n v="399"/>
    <n v="20.5"/>
    <n v="8"/>
    <n v="2"/>
    <n v="9"/>
    <n v="11"/>
    <x v="1"/>
  </r>
  <r>
    <n v="955"/>
    <d v="2023-08-03T00:00:00"/>
    <x v="0"/>
    <n v="699"/>
    <n v="5.9"/>
    <n v="2"/>
    <n v="5"/>
    <n v="8"/>
    <n v="14"/>
    <x v="0"/>
  </r>
  <r>
    <n v="956"/>
    <d v="2024-03-17T00:00:00"/>
    <x v="1"/>
    <n v="199"/>
    <n v="10.9"/>
    <n v="1"/>
    <n v="0"/>
    <n v="6"/>
    <n v="1"/>
    <x v="1"/>
  </r>
  <r>
    <n v="957"/>
    <d v="2023-09-17T00:00:00"/>
    <x v="1"/>
    <n v="199"/>
    <n v="3.1"/>
    <n v="8"/>
    <n v="4"/>
    <n v="13"/>
    <n v="3"/>
    <x v="0"/>
  </r>
  <r>
    <n v="958"/>
    <d v="2024-09-08T00:00:00"/>
    <x v="1"/>
    <n v="199"/>
    <n v="7.9"/>
    <n v="0"/>
    <n v="0"/>
    <n v="5"/>
    <n v="50"/>
    <x v="0"/>
  </r>
  <r>
    <n v="959"/>
    <d v="2023-10-12T00:00:00"/>
    <x v="1"/>
    <n v="199"/>
    <n v="5"/>
    <n v="5"/>
    <n v="0"/>
    <n v="13"/>
    <n v="5"/>
    <x v="0"/>
  </r>
  <r>
    <n v="960"/>
    <d v="2024-08-06T00:00:00"/>
    <x v="0"/>
    <n v="699"/>
    <n v="9.1"/>
    <n v="8"/>
    <n v="5"/>
    <n v="23"/>
    <n v="39"/>
    <x v="0"/>
  </r>
  <r>
    <n v="961"/>
    <d v="2023-10-16T00:00:00"/>
    <x v="1"/>
    <n v="199"/>
    <n v="20.6"/>
    <n v="0"/>
    <n v="4"/>
    <n v="7"/>
    <n v="13"/>
    <x v="1"/>
  </r>
  <r>
    <n v="962"/>
    <d v="2024-12-25T00:00:00"/>
    <x v="1"/>
    <n v="199"/>
    <n v="0.6"/>
    <n v="1"/>
    <n v="1"/>
    <n v="35"/>
    <n v="58"/>
    <x v="0"/>
  </r>
  <r>
    <n v="963"/>
    <d v="2023-07-05T00:00:00"/>
    <x v="2"/>
    <n v="399"/>
    <n v="17.600000000000001"/>
    <n v="2"/>
    <n v="3"/>
    <n v="24"/>
    <n v="43"/>
    <x v="1"/>
  </r>
  <r>
    <n v="964"/>
    <d v="2023-11-18T00:00:00"/>
    <x v="2"/>
    <n v="399"/>
    <n v="10.9"/>
    <n v="8"/>
    <n v="1"/>
    <n v="25"/>
    <n v="26"/>
    <x v="0"/>
  </r>
  <r>
    <n v="965"/>
    <d v="2023-10-23T00:00:00"/>
    <x v="1"/>
    <n v="199"/>
    <n v="3.2"/>
    <n v="2"/>
    <n v="3"/>
    <n v="30"/>
    <n v="48"/>
    <x v="0"/>
  </r>
  <r>
    <n v="966"/>
    <d v="2024-09-06T00:00:00"/>
    <x v="0"/>
    <n v="699"/>
    <n v="2.5"/>
    <n v="7"/>
    <n v="0"/>
    <n v="3"/>
    <n v="24"/>
    <x v="0"/>
  </r>
  <r>
    <n v="967"/>
    <d v="2024-03-14T00:00:00"/>
    <x v="0"/>
    <n v="699"/>
    <n v="17.3"/>
    <n v="7"/>
    <n v="1"/>
    <n v="20"/>
    <n v="35"/>
    <x v="0"/>
  </r>
  <r>
    <n v="968"/>
    <d v="2024-11-21T00:00:00"/>
    <x v="1"/>
    <n v="199"/>
    <n v="22.4"/>
    <n v="7"/>
    <n v="5"/>
    <n v="5"/>
    <n v="23"/>
    <x v="0"/>
  </r>
  <r>
    <n v="969"/>
    <d v="2023-05-27T00:00:00"/>
    <x v="2"/>
    <n v="399"/>
    <n v="10.199999999999999"/>
    <n v="8"/>
    <n v="5"/>
    <n v="7"/>
    <n v="43"/>
    <x v="0"/>
  </r>
  <r>
    <n v="970"/>
    <d v="2023-06-22T00:00:00"/>
    <x v="2"/>
    <n v="399"/>
    <n v="17.5"/>
    <n v="1"/>
    <n v="5"/>
    <n v="26"/>
    <n v="59"/>
    <x v="1"/>
  </r>
  <r>
    <n v="971"/>
    <d v="2024-02-18T00:00:00"/>
    <x v="1"/>
    <n v="199"/>
    <n v="24.4"/>
    <n v="5"/>
    <n v="1"/>
    <n v="24"/>
    <n v="38"/>
    <x v="1"/>
  </r>
  <r>
    <n v="972"/>
    <d v="2024-08-18T00:00:00"/>
    <x v="1"/>
    <n v="199"/>
    <n v="21"/>
    <n v="7"/>
    <n v="2"/>
    <n v="15"/>
    <n v="48"/>
    <x v="0"/>
  </r>
  <r>
    <n v="973"/>
    <d v="2024-02-19T00:00:00"/>
    <x v="0"/>
    <n v="699"/>
    <n v="19"/>
    <n v="6"/>
    <n v="2"/>
    <n v="18"/>
    <n v="30"/>
    <x v="0"/>
  </r>
  <r>
    <n v="974"/>
    <d v="2024-05-24T00:00:00"/>
    <x v="2"/>
    <n v="399"/>
    <n v="7.3"/>
    <n v="7"/>
    <n v="0"/>
    <n v="33"/>
    <n v="7"/>
    <x v="1"/>
  </r>
  <r>
    <n v="975"/>
    <d v="2023-07-03T00:00:00"/>
    <x v="1"/>
    <n v="199"/>
    <n v="1.2"/>
    <n v="0"/>
    <n v="0"/>
    <n v="9"/>
    <n v="31"/>
    <x v="1"/>
  </r>
  <r>
    <n v="976"/>
    <d v="2024-05-19T00:00:00"/>
    <x v="2"/>
    <n v="399"/>
    <n v="4.2"/>
    <n v="1"/>
    <n v="0"/>
    <n v="21"/>
    <n v="42"/>
    <x v="1"/>
  </r>
  <r>
    <n v="977"/>
    <d v="2023-12-18T00:00:00"/>
    <x v="2"/>
    <n v="399"/>
    <n v="7.7"/>
    <n v="7"/>
    <n v="3"/>
    <n v="13"/>
    <n v="32"/>
    <x v="0"/>
  </r>
  <r>
    <n v="978"/>
    <d v="2024-01-28T00:00:00"/>
    <x v="0"/>
    <n v="699"/>
    <n v="0.9"/>
    <n v="0"/>
    <n v="3"/>
    <n v="35"/>
    <n v="56"/>
    <x v="1"/>
  </r>
  <r>
    <n v="979"/>
    <d v="2024-07-24T00:00:00"/>
    <x v="2"/>
    <n v="399"/>
    <n v="21.4"/>
    <n v="7"/>
    <n v="3"/>
    <n v="21"/>
    <n v="2"/>
    <x v="0"/>
  </r>
  <r>
    <n v="980"/>
    <d v="2024-02-03T00:00:00"/>
    <x v="0"/>
    <n v="699"/>
    <n v="22.2"/>
    <n v="2"/>
    <n v="3"/>
    <n v="20"/>
    <n v="27"/>
    <x v="0"/>
  </r>
  <r>
    <n v="981"/>
    <d v="2024-08-08T00:00:00"/>
    <x v="2"/>
    <n v="399"/>
    <n v="14.4"/>
    <n v="7"/>
    <n v="5"/>
    <n v="8"/>
    <n v="35"/>
    <x v="0"/>
  </r>
  <r>
    <n v="982"/>
    <d v="2024-05-21T00:00:00"/>
    <x v="2"/>
    <n v="399"/>
    <n v="14.3"/>
    <n v="2"/>
    <n v="4"/>
    <n v="31"/>
    <n v="3"/>
    <x v="1"/>
  </r>
  <r>
    <n v="983"/>
    <d v="2024-08-27T00:00:00"/>
    <x v="0"/>
    <n v="699"/>
    <n v="15.6"/>
    <n v="5"/>
    <n v="2"/>
    <n v="25"/>
    <n v="20"/>
    <x v="0"/>
  </r>
  <r>
    <n v="984"/>
    <d v="2024-10-02T00:00:00"/>
    <x v="1"/>
    <n v="199"/>
    <n v="21"/>
    <n v="5"/>
    <n v="5"/>
    <n v="9"/>
    <n v="37"/>
    <x v="0"/>
  </r>
  <r>
    <n v="985"/>
    <d v="2024-11-08T00:00:00"/>
    <x v="2"/>
    <n v="399"/>
    <n v="2.9"/>
    <n v="5"/>
    <n v="2"/>
    <n v="25"/>
    <n v="26"/>
    <x v="0"/>
  </r>
  <r>
    <n v="986"/>
    <d v="2023-03-09T00:00:00"/>
    <x v="1"/>
    <n v="199"/>
    <n v="6.2"/>
    <n v="4"/>
    <n v="4"/>
    <n v="16"/>
    <n v="5"/>
    <x v="1"/>
  </r>
  <r>
    <n v="987"/>
    <d v="2024-11-04T00:00:00"/>
    <x v="2"/>
    <n v="399"/>
    <n v="8.8000000000000007"/>
    <n v="0"/>
    <n v="4"/>
    <n v="8"/>
    <n v="20"/>
    <x v="0"/>
  </r>
  <r>
    <n v="988"/>
    <d v="2023-01-23T00:00:00"/>
    <x v="2"/>
    <n v="399"/>
    <n v="22.6"/>
    <n v="4"/>
    <n v="0"/>
    <n v="33"/>
    <n v="44"/>
    <x v="0"/>
  </r>
  <r>
    <n v="989"/>
    <d v="2023-04-13T00:00:00"/>
    <x v="2"/>
    <n v="399"/>
    <n v="14.5"/>
    <n v="5"/>
    <n v="4"/>
    <n v="25"/>
    <n v="6"/>
    <x v="1"/>
  </r>
  <r>
    <n v="990"/>
    <d v="2023-11-03T00:00:00"/>
    <x v="0"/>
    <n v="699"/>
    <n v="8.6999999999999993"/>
    <n v="8"/>
    <n v="5"/>
    <n v="14"/>
    <n v="21"/>
    <x v="0"/>
  </r>
  <r>
    <n v="991"/>
    <d v="2023-02-18T00:00:00"/>
    <x v="2"/>
    <n v="399"/>
    <n v="5.4"/>
    <n v="1"/>
    <n v="4"/>
    <n v="28"/>
    <n v="13"/>
    <x v="0"/>
  </r>
  <r>
    <n v="992"/>
    <d v="2024-08-29T00:00:00"/>
    <x v="2"/>
    <n v="399"/>
    <n v="20.2"/>
    <n v="1"/>
    <n v="5"/>
    <n v="26"/>
    <n v="54"/>
    <x v="0"/>
  </r>
  <r>
    <n v="993"/>
    <d v="2023-03-20T00:00:00"/>
    <x v="2"/>
    <n v="399"/>
    <n v="2.1"/>
    <n v="8"/>
    <n v="3"/>
    <n v="18"/>
    <n v="27"/>
    <x v="0"/>
  </r>
  <r>
    <n v="994"/>
    <d v="2023-07-24T00:00:00"/>
    <x v="0"/>
    <n v="699"/>
    <n v="12.9"/>
    <n v="4"/>
    <n v="3"/>
    <n v="20"/>
    <n v="42"/>
    <x v="0"/>
  </r>
  <r>
    <n v="995"/>
    <d v="2023-07-04T00:00:00"/>
    <x v="2"/>
    <n v="399"/>
    <n v="6.7"/>
    <n v="8"/>
    <n v="3"/>
    <n v="26"/>
    <n v="42"/>
    <x v="1"/>
  </r>
  <r>
    <n v="996"/>
    <d v="2024-04-23T00:00:00"/>
    <x v="1"/>
    <n v="199"/>
    <n v="21.6"/>
    <n v="7"/>
    <n v="1"/>
    <n v="34"/>
    <n v="42"/>
    <x v="1"/>
  </r>
  <r>
    <n v="997"/>
    <d v="2024-06-18T00:00:00"/>
    <x v="2"/>
    <n v="399"/>
    <n v="20.3"/>
    <n v="6"/>
    <n v="4"/>
    <n v="35"/>
    <n v="46"/>
    <x v="0"/>
  </r>
  <r>
    <n v="998"/>
    <d v="2023-11-04T00:00:00"/>
    <x v="1"/>
    <n v="199"/>
    <n v="11.8"/>
    <n v="3"/>
    <n v="1"/>
    <n v="24"/>
    <n v="47"/>
    <x v="1"/>
  </r>
  <r>
    <n v="999"/>
    <d v="2023-10-01T00:00:00"/>
    <x v="2"/>
    <n v="399"/>
    <n v="8.3000000000000007"/>
    <n v="1"/>
    <n v="5"/>
    <n v="27"/>
    <n v="13"/>
    <x v="1"/>
  </r>
  <r>
    <n v="1000"/>
    <d v="2023-07-16T00:00:00"/>
    <x v="2"/>
    <n v="399"/>
    <n v="6.8"/>
    <n v="3"/>
    <n v="3"/>
    <n v="11"/>
    <n v="15"/>
    <x v="0"/>
  </r>
  <r>
    <n v="1001"/>
    <d v="2024-03-22T00:00:00"/>
    <x v="1"/>
    <n v="199"/>
    <n v="20"/>
    <n v="4"/>
    <n v="3"/>
    <n v="16"/>
    <n v="31"/>
    <x v="0"/>
  </r>
  <r>
    <n v="1002"/>
    <d v="2023-10-12T00:00:00"/>
    <x v="2"/>
    <n v="399"/>
    <n v="5.4"/>
    <n v="4"/>
    <n v="1"/>
    <n v="3"/>
    <n v="1"/>
    <x v="1"/>
  </r>
  <r>
    <n v="1003"/>
    <d v="2023-02-26T00:00:00"/>
    <x v="0"/>
    <n v="699"/>
    <n v="4.8"/>
    <n v="0"/>
    <n v="5"/>
    <n v="36"/>
    <n v="31"/>
    <x v="0"/>
  </r>
  <r>
    <n v="1004"/>
    <d v="2024-11-04T00:00:00"/>
    <x v="1"/>
    <n v="199"/>
    <n v="15.2"/>
    <n v="1"/>
    <n v="3"/>
    <n v="21"/>
    <n v="57"/>
    <x v="0"/>
  </r>
  <r>
    <n v="1005"/>
    <d v="2024-05-27T00:00:00"/>
    <x v="1"/>
    <n v="199"/>
    <n v="23.6"/>
    <n v="2"/>
    <n v="1"/>
    <n v="26"/>
    <n v="7"/>
    <x v="1"/>
  </r>
  <r>
    <n v="1006"/>
    <d v="2023-09-01T00:00:00"/>
    <x v="1"/>
    <n v="199"/>
    <n v="16.8"/>
    <n v="8"/>
    <n v="2"/>
    <n v="34"/>
    <n v="31"/>
    <x v="1"/>
  </r>
  <r>
    <n v="1007"/>
    <d v="2024-02-04T00:00:00"/>
    <x v="0"/>
    <n v="699"/>
    <n v="19.399999999999999"/>
    <n v="5"/>
    <n v="2"/>
    <n v="8"/>
    <n v="53"/>
    <x v="0"/>
  </r>
  <r>
    <n v="1008"/>
    <d v="2023-10-09T00:00:00"/>
    <x v="0"/>
    <n v="699"/>
    <n v="23.4"/>
    <n v="3"/>
    <n v="1"/>
    <n v="16"/>
    <n v="6"/>
    <x v="1"/>
  </r>
  <r>
    <n v="1009"/>
    <d v="2023-04-26T00:00:00"/>
    <x v="2"/>
    <n v="399"/>
    <n v="6.7"/>
    <n v="0"/>
    <n v="3"/>
    <n v="27"/>
    <n v="34"/>
    <x v="0"/>
  </r>
  <r>
    <n v="1010"/>
    <d v="2023-05-29T00:00:00"/>
    <x v="2"/>
    <n v="399"/>
    <n v="10.9"/>
    <n v="3"/>
    <n v="2"/>
    <n v="35"/>
    <n v="56"/>
    <x v="1"/>
  </r>
  <r>
    <n v="1011"/>
    <d v="2024-09-12T00:00:00"/>
    <x v="2"/>
    <n v="399"/>
    <n v="18"/>
    <n v="4"/>
    <n v="0"/>
    <n v="31"/>
    <n v="41"/>
    <x v="1"/>
  </r>
  <r>
    <n v="1012"/>
    <d v="2024-10-16T00:00:00"/>
    <x v="1"/>
    <n v="199"/>
    <n v="17.399999999999999"/>
    <n v="3"/>
    <n v="2"/>
    <n v="4"/>
    <n v="35"/>
    <x v="0"/>
  </r>
  <r>
    <n v="1013"/>
    <d v="2024-03-29T00:00:00"/>
    <x v="0"/>
    <n v="699"/>
    <n v="22.6"/>
    <n v="1"/>
    <n v="4"/>
    <n v="24"/>
    <n v="55"/>
    <x v="0"/>
  </r>
  <r>
    <n v="1014"/>
    <d v="2023-08-30T00:00:00"/>
    <x v="2"/>
    <n v="399"/>
    <n v="22.8"/>
    <n v="6"/>
    <n v="2"/>
    <n v="1"/>
    <n v="19"/>
    <x v="0"/>
  </r>
  <r>
    <n v="1015"/>
    <d v="2024-10-21T00:00:00"/>
    <x v="2"/>
    <n v="399"/>
    <n v="21.6"/>
    <n v="2"/>
    <n v="3"/>
    <n v="14"/>
    <n v="40"/>
    <x v="0"/>
  </r>
  <r>
    <n v="1016"/>
    <d v="2023-12-07T00:00:00"/>
    <x v="2"/>
    <n v="399"/>
    <n v="7.2"/>
    <n v="1"/>
    <n v="3"/>
    <n v="3"/>
    <n v="30"/>
    <x v="1"/>
  </r>
  <r>
    <n v="1017"/>
    <d v="2023-03-09T00:00:00"/>
    <x v="0"/>
    <n v="699"/>
    <n v="22"/>
    <n v="1"/>
    <n v="1"/>
    <n v="28"/>
    <n v="44"/>
    <x v="0"/>
  </r>
  <r>
    <n v="1018"/>
    <d v="2023-01-29T00:00:00"/>
    <x v="2"/>
    <n v="399"/>
    <n v="15.3"/>
    <n v="8"/>
    <n v="5"/>
    <n v="27"/>
    <n v="20"/>
    <x v="0"/>
  </r>
  <r>
    <n v="1019"/>
    <d v="2023-11-09T00:00:00"/>
    <x v="1"/>
    <n v="199"/>
    <n v="15.9"/>
    <n v="2"/>
    <n v="0"/>
    <n v="12"/>
    <n v="25"/>
    <x v="0"/>
  </r>
  <r>
    <n v="1020"/>
    <d v="2024-10-26T00:00:00"/>
    <x v="2"/>
    <n v="399"/>
    <n v="3.2"/>
    <n v="3"/>
    <n v="4"/>
    <n v="6"/>
    <n v="45"/>
    <x v="1"/>
  </r>
  <r>
    <n v="1021"/>
    <d v="2023-05-17T00:00:00"/>
    <x v="1"/>
    <n v="199"/>
    <n v="19.899999999999999"/>
    <n v="5"/>
    <n v="3"/>
    <n v="27"/>
    <n v="30"/>
    <x v="1"/>
  </r>
  <r>
    <n v="1022"/>
    <d v="2024-01-12T00:00:00"/>
    <x v="2"/>
    <n v="399"/>
    <n v="17.3"/>
    <n v="5"/>
    <n v="2"/>
    <n v="12"/>
    <n v="12"/>
    <x v="0"/>
  </r>
  <r>
    <n v="1023"/>
    <d v="2024-07-25T00:00:00"/>
    <x v="1"/>
    <n v="199"/>
    <n v="22"/>
    <n v="3"/>
    <n v="0"/>
    <n v="26"/>
    <n v="60"/>
    <x v="0"/>
  </r>
  <r>
    <n v="1024"/>
    <d v="2023-06-22T00:00:00"/>
    <x v="0"/>
    <n v="699"/>
    <n v="22.7"/>
    <n v="7"/>
    <n v="1"/>
    <n v="15"/>
    <n v="16"/>
    <x v="1"/>
  </r>
  <r>
    <n v="1025"/>
    <d v="2023-06-24T00:00:00"/>
    <x v="1"/>
    <n v="199"/>
    <n v="15.6"/>
    <n v="4"/>
    <n v="1"/>
    <n v="26"/>
    <n v="5"/>
    <x v="1"/>
  </r>
  <r>
    <n v="1026"/>
    <d v="2024-04-09T00:00:00"/>
    <x v="0"/>
    <n v="699"/>
    <n v="0.8"/>
    <n v="8"/>
    <n v="3"/>
    <n v="8"/>
    <n v="49"/>
    <x v="0"/>
  </r>
  <r>
    <n v="1027"/>
    <d v="2023-09-30T00:00:00"/>
    <x v="0"/>
    <n v="699"/>
    <n v="3.4"/>
    <n v="3"/>
    <n v="1"/>
    <n v="32"/>
    <n v="60"/>
    <x v="1"/>
  </r>
  <r>
    <n v="1028"/>
    <d v="2023-10-17T00:00:00"/>
    <x v="2"/>
    <n v="399"/>
    <n v="9.9"/>
    <n v="6"/>
    <n v="1"/>
    <n v="32"/>
    <n v="38"/>
    <x v="0"/>
  </r>
  <r>
    <n v="1029"/>
    <d v="2023-09-26T00:00:00"/>
    <x v="0"/>
    <n v="699"/>
    <n v="10.7"/>
    <n v="6"/>
    <n v="1"/>
    <n v="13"/>
    <n v="1"/>
    <x v="1"/>
  </r>
  <r>
    <n v="1030"/>
    <d v="2023-03-29T00:00:00"/>
    <x v="1"/>
    <n v="199"/>
    <n v="22.7"/>
    <n v="5"/>
    <n v="4"/>
    <n v="29"/>
    <n v="43"/>
    <x v="0"/>
  </r>
  <r>
    <n v="1031"/>
    <d v="2024-12-31T00:00:00"/>
    <x v="1"/>
    <n v="199"/>
    <n v="3.8"/>
    <n v="5"/>
    <n v="5"/>
    <n v="31"/>
    <n v="25"/>
    <x v="0"/>
  </r>
  <r>
    <n v="1032"/>
    <d v="2023-02-23T00:00:00"/>
    <x v="2"/>
    <n v="399"/>
    <n v="18.5"/>
    <n v="4"/>
    <n v="0"/>
    <n v="28"/>
    <n v="6"/>
    <x v="1"/>
  </r>
  <r>
    <n v="1033"/>
    <d v="2024-09-04T00:00:00"/>
    <x v="2"/>
    <n v="399"/>
    <n v="12"/>
    <n v="5"/>
    <n v="4"/>
    <n v="16"/>
    <n v="60"/>
    <x v="0"/>
  </r>
  <r>
    <n v="1034"/>
    <d v="2024-02-09T00:00:00"/>
    <x v="0"/>
    <n v="699"/>
    <n v="0.6"/>
    <n v="8"/>
    <n v="4"/>
    <n v="3"/>
    <n v="24"/>
    <x v="0"/>
  </r>
  <r>
    <n v="1035"/>
    <d v="2023-06-23T00:00:00"/>
    <x v="0"/>
    <n v="699"/>
    <n v="3.7"/>
    <n v="8"/>
    <n v="0"/>
    <n v="24"/>
    <n v="37"/>
    <x v="0"/>
  </r>
  <r>
    <n v="1036"/>
    <d v="2024-06-27T00:00:00"/>
    <x v="0"/>
    <n v="699"/>
    <n v="23.3"/>
    <n v="7"/>
    <n v="1"/>
    <n v="32"/>
    <n v="5"/>
    <x v="1"/>
  </r>
  <r>
    <n v="1037"/>
    <d v="2023-10-15T00:00:00"/>
    <x v="2"/>
    <n v="399"/>
    <n v="6.9"/>
    <n v="5"/>
    <n v="0"/>
    <n v="10"/>
    <n v="8"/>
    <x v="1"/>
  </r>
  <r>
    <n v="1038"/>
    <d v="2023-09-28T00:00:00"/>
    <x v="0"/>
    <n v="699"/>
    <n v="23.2"/>
    <n v="4"/>
    <n v="2"/>
    <n v="24"/>
    <n v="39"/>
    <x v="1"/>
  </r>
  <r>
    <n v="1039"/>
    <d v="2023-06-04T00:00:00"/>
    <x v="0"/>
    <n v="699"/>
    <n v="11.2"/>
    <n v="2"/>
    <n v="2"/>
    <n v="21"/>
    <n v="47"/>
    <x v="1"/>
  </r>
  <r>
    <n v="1040"/>
    <d v="2024-04-26T00:00:00"/>
    <x v="0"/>
    <n v="699"/>
    <n v="1.8"/>
    <n v="2"/>
    <n v="0"/>
    <n v="29"/>
    <n v="14"/>
    <x v="0"/>
  </r>
  <r>
    <n v="1041"/>
    <d v="2023-02-11T00:00:00"/>
    <x v="2"/>
    <n v="399"/>
    <n v="17.8"/>
    <n v="6"/>
    <n v="0"/>
    <n v="11"/>
    <n v="57"/>
    <x v="1"/>
  </r>
  <r>
    <n v="1042"/>
    <d v="2023-06-01T00:00:00"/>
    <x v="2"/>
    <n v="399"/>
    <n v="24.7"/>
    <n v="8"/>
    <n v="3"/>
    <n v="23"/>
    <n v="29"/>
    <x v="0"/>
  </r>
  <r>
    <n v="1043"/>
    <d v="2024-06-04T00:00:00"/>
    <x v="1"/>
    <n v="199"/>
    <n v="2.8"/>
    <n v="4"/>
    <n v="1"/>
    <n v="23"/>
    <n v="53"/>
    <x v="0"/>
  </r>
  <r>
    <n v="1044"/>
    <d v="2024-03-02T00:00:00"/>
    <x v="2"/>
    <n v="399"/>
    <n v="14.8"/>
    <n v="0"/>
    <n v="4"/>
    <n v="14"/>
    <n v="49"/>
    <x v="0"/>
  </r>
  <r>
    <n v="1045"/>
    <d v="2024-11-27T00:00:00"/>
    <x v="1"/>
    <n v="199"/>
    <n v="19.3"/>
    <n v="1"/>
    <n v="2"/>
    <n v="16"/>
    <n v="1"/>
    <x v="0"/>
  </r>
  <r>
    <n v="1046"/>
    <d v="2024-04-16T00:00:00"/>
    <x v="1"/>
    <n v="199"/>
    <n v="9.6999999999999993"/>
    <n v="1"/>
    <n v="2"/>
    <n v="26"/>
    <n v="9"/>
    <x v="0"/>
  </r>
  <r>
    <n v="1047"/>
    <d v="2023-02-14T00:00:00"/>
    <x v="0"/>
    <n v="699"/>
    <n v="11.6"/>
    <n v="4"/>
    <n v="4"/>
    <n v="31"/>
    <n v="42"/>
    <x v="0"/>
  </r>
  <r>
    <n v="1048"/>
    <d v="2024-10-21T00:00:00"/>
    <x v="0"/>
    <n v="699"/>
    <n v="8.5"/>
    <n v="2"/>
    <n v="1"/>
    <n v="29"/>
    <n v="55"/>
    <x v="0"/>
  </r>
  <r>
    <n v="1049"/>
    <d v="2023-04-05T00:00:00"/>
    <x v="2"/>
    <n v="399"/>
    <n v="20.100000000000001"/>
    <n v="1"/>
    <n v="4"/>
    <n v="21"/>
    <n v="60"/>
    <x v="1"/>
  </r>
  <r>
    <n v="1050"/>
    <d v="2023-06-16T00:00:00"/>
    <x v="2"/>
    <n v="399"/>
    <n v="4.9000000000000004"/>
    <n v="6"/>
    <n v="0"/>
    <n v="17"/>
    <n v="1"/>
    <x v="1"/>
  </r>
  <r>
    <n v="1051"/>
    <d v="2024-03-18T00:00:00"/>
    <x v="2"/>
    <n v="399"/>
    <n v="7.5"/>
    <n v="2"/>
    <n v="0"/>
    <n v="26"/>
    <n v="19"/>
    <x v="1"/>
  </r>
  <r>
    <n v="1052"/>
    <d v="2024-01-12T00:00:00"/>
    <x v="0"/>
    <n v="699"/>
    <n v="22.6"/>
    <n v="2"/>
    <n v="2"/>
    <n v="20"/>
    <n v="42"/>
    <x v="0"/>
  </r>
  <r>
    <n v="1053"/>
    <d v="2024-03-09T00:00:00"/>
    <x v="0"/>
    <n v="699"/>
    <n v="12.5"/>
    <n v="6"/>
    <n v="3"/>
    <n v="13"/>
    <n v="17"/>
    <x v="1"/>
  </r>
  <r>
    <n v="1054"/>
    <d v="2023-02-11T00:00:00"/>
    <x v="1"/>
    <n v="199"/>
    <n v="20.399999999999999"/>
    <n v="2"/>
    <n v="3"/>
    <n v="28"/>
    <n v="40"/>
    <x v="0"/>
  </r>
  <r>
    <n v="1055"/>
    <d v="2024-05-22T00:00:00"/>
    <x v="0"/>
    <n v="699"/>
    <n v="24.3"/>
    <n v="3"/>
    <n v="5"/>
    <n v="22"/>
    <n v="43"/>
    <x v="1"/>
  </r>
  <r>
    <n v="1056"/>
    <d v="2024-05-04T00:00:00"/>
    <x v="0"/>
    <n v="699"/>
    <n v="2.6"/>
    <n v="7"/>
    <n v="3"/>
    <n v="34"/>
    <n v="5"/>
    <x v="1"/>
  </r>
  <r>
    <n v="1057"/>
    <d v="2024-08-05T00:00:00"/>
    <x v="2"/>
    <n v="399"/>
    <n v="24.6"/>
    <n v="4"/>
    <n v="1"/>
    <n v="10"/>
    <n v="33"/>
    <x v="0"/>
  </r>
  <r>
    <n v="1058"/>
    <d v="2024-02-27T00:00:00"/>
    <x v="1"/>
    <n v="199"/>
    <n v="2.4"/>
    <n v="0"/>
    <n v="4"/>
    <n v="36"/>
    <n v="6"/>
    <x v="0"/>
  </r>
  <r>
    <n v="1059"/>
    <d v="2024-05-30T00:00:00"/>
    <x v="1"/>
    <n v="199"/>
    <n v="16.7"/>
    <n v="4"/>
    <n v="2"/>
    <n v="30"/>
    <n v="16"/>
    <x v="1"/>
  </r>
  <r>
    <n v="1060"/>
    <d v="2024-02-07T00:00:00"/>
    <x v="1"/>
    <n v="199"/>
    <n v="18.600000000000001"/>
    <n v="7"/>
    <n v="1"/>
    <n v="8"/>
    <n v="50"/>
    <x v="0"/>
  </r>
  <r>
    <n v="1061"/>
    <d v="2024-11-17T00:00:00"/>
    <x v="1"/>
    <n v="199"/>
    <n v="10.7"/>
    <n v="4"/>
    <n v="2"/>
    <n v="6"/>
    <n v="37"/>
    <x v="0"/>
  </r>
  <r>
    <n v="1062"/>
    <d v="2024-09-10T00:00:00"/>
    <x v="2"/>
    <n v="399"/>
    <n v="8.9"/>
    <n v="2"/>
    <n v="1"/>
    <n v="17"/>
    <n v="11"/>
    <x v="0"/>
  </r>
  <r>
    <n v="1063"/>
    <d v="2023-06-25T00:00:00"/>
    <x v="2"/>
    <n v="399"/>
    <n v="11.1"/>
    <n v="0"/>
    <n v="0"/>
    <n v="7"/>
    <n v="25"/>
    <x v="0"/>
  </r>
  <r>
    <n v="1064"/>
    <d v="2024-05-13T00:00:00"/>
    <x v="0"/>
    <n v="699"/>
    <n v="11.8"/>
    <n v="6"/>
    <n v="5"/>
    <n v="31"/>
    <n v="47"/>
    <x v="0"/>
  </r>
  <r>
    <n v="1065"/>
    <d v="2023-01-15T00:00:00"/>
    <x v="2"/>
    <n v="399"/>
    <n v="17.399999999999999"/>
    <n v="6"/>
    <n v="2"/>
    <n v="24"/>
    <n v="5"/>
    <x v="0"/>
  </r>
  <r>
    <n v="1066"/>
    <d v="2023-05-29T00:00:00"/>
    <x v="1"/>
    <n v="199"/>
    <n v="20.5"/>
    <n v="3"/>
    <n v="0"/>
    <n v="8"/>
    <n v="13"/>
    <x v="1"/>
  </r>
  <r>
    <n v="1067"/>
    <d v="2024-04-19T00:00:00"/>
    <x v="0"/>
    <n v="699"/>
    <n v="11.2"/>
    <n v="8"/>
    <n v="1"/>
    <n v="16"/>
    <n v="5"/>
    <x v="1"/>
  </r>
  <r>
    <n v="1068"/>
    <d v="2024-12-20T00:00:00"/>
    <x v="1"/>
    <n v="199"/>
    <n v="10.8"/>
    <n v="1"/>
    <n v="1"/>
    <n v="31"/>
    <n v="57"/>
    <x v="0"/>
  </r>
  <r>
    <n v="1069"/>
    <d v="2024-08-06T00:00:00"/>
    <x v="2"/>
    <n v="399"/>
    <n v="12.1"/>
    <n v="7"/>
    <n v="4"/>
    <n v="32"/>
    <n v="15"/>
    <x v="0"/>
  </r>
  <r>
    <n v="1070"/>
    <d v="2024-03-01T00:00:00"/>
    <x v="2"/>
    <n v="399"/>
    <n v="8.6999999999999993"/>
    <n v="1"/>
    <n v="5"/>
    <n v="4"/>
    <n v="54"/>
    <x v="1"/>
  </r>
  <r>
    <n v="1071"/>
    <d v="2024-08-28T00:00:00"/>
    <x v="2"/>
    <n v="399"/>
    <n v="25"/>
    <n v="0"/>
    <n v="3"/>
    <n v="36"/>
    <n v="25"/>
    <x v="0"/>
  </r>
  <r>
    <n v="1072"/>
    <d v="2023-11-20T00:00:00"/>
    <x v="0"/>
    <n v="699"/>
    <n v="6.2"/>
    <n v="0"/>
    <n v="4"/>
    <n v="32"/>
    <n v="1"/>
    <x v="1"/>
  </r>
  <r>
    <n v="1073"/>
    <d v="2024-10-23T00:00:00"/>
    <x v="0"/>
    <n v="699"/>
    <n v="7.1"/>
    <n v="6"/>
    <n v="3"/>
    <n v="5"/>
    <n v="7"/>
    <x v="0"/>
  </r>
  <r>
    <n v="1074"/>
    <d v="2024-04-25T00:00:00"/>
    <x v="2"/>
    <n v="399"/>
    <n v="17.600000000000001"/>
    <n v="0"/>
    <n v="1"/>
    <n v="29"/>
    <n v="18"/>
    <x v="1"/>
  </r>
  <r>
    <n v="1075"/>
    <d v="2024-09-08T00:00:00"/>
    <x v="2"/>
    <n v="399"/>
    <n v="6.2"/>
    <n v="3"/>
    <n v="4"/>
    <n v="29"/>
    <n v="58"/>
    <x v="1"/>
  </r>
  <r>
    <n v="1076"/>
    <d v="2024-03-02T00:00:00"/>
    <x v="0"/>
    <n v="699"/>
    <n v="3.7"/>
    <n v="4"/>
    <n v="5"/>
    <n v="30"/>
    <n v="45"/>
    <x v="0"/>
  </r>
  <r>
    <n v="1077"/>
    <d v="2023-03-30T00:00:00"/>
    <x v="0"/>
    <n v="699"/>
    <n v="20"/>
    <n v="2"/>
    <n v="4"/>
    <n v="24"/>
    <n v="13"/>
    <x v="0"/>
  </r>
  <r>
    <n v="1078"/>
    <d v="2024-03-01T00:00:00"/>
    <x v="0"/>
    <n v="699"/>
    <n v="3.7"/>
    <n v="3"/>
    <n v="1"/>
    <n v="31"/>
    <n v="38"/>
    <x v="0"/>
  </r>
  <r>
    <n v="1079"/>
    <d v="2023-09-25T00:00:00"/>
    <x v="2"/>
    <n v="399"/>
    <n v="6.3"/>
    <n v="8"/>
    <n v="0"/>
    <n v="20"/>
    <n v="1"/>
    <x v="1"/>
  </r>
  <r>
    <n v="1080"/>
    <d v="2024-03-16T00:00:00"/>
    <x v="2"/>
    <n v="399"/>
    <n v="4.8"/>
    <n v="8"/>
    <n v="0"/>
    <n v="11"/>
    <n v="51"/>
    <x v="0"/>
  </r>
  <r>
    <n v="1081"/>
    <d v="2023-12-30T00:00:00"/>
    <x v="1"/>
    <n v="199"/>
    <n v="3.5"/>
    <n v="3"/>
    <n v="3"/>
    <n v="15"/>
    <n v="16"/>
    <x v="1"/>
  </r>
  <r>
    <n v="1082"/>
    <d v="2024-11-16T00:00:00"/>
    <x v="1"/>
    <n v="199"/>
    <n v="7.1"/>
    <n v="2"/>
    <n v="5"/>
    <n v="36"/>
    <n v="55"/>
    <x v="0"/>
  </r>
  <r>
    <n v="1083"/>
    <d v="2023-04-19T00:00:00"/>
    <x v="1"/>
    <n v="199"/>
    <n v="23.2"/>
    <n v="7"/>
    <n v="3"/>
    <n v="4"/>
    <n v="53"/>
    <x v="1"/>
  </r>
  <r>
    <n v="1084"/>
    <d v="2023-05-01T00:00:00"/>
    <x v="0"/>
    <n v="699"/>
    <n v="20.7"/>
    <n v="0"/>
    <n v="4"/>
    <n v="7"/>
    <n v="6"/>
    <x v="0"/>
  </r>
  <r>
    <n v="1085"/>
    <d v="2024-05-25T00:00:00"/>
    <x v="1"/>
    <n v="199"/>
    <n v="4.3"/>
    <n v="4"/>
    <n v="5"/>
    <n v="24"/>
    <n v="28"/>
    <x v="0"/>
  </r>
  <r>
    <n v="1086"/>
    <d v="2023-07-26T00:00:00"/>
    <x v="0"/>
    <n v="699"/>
    <n v="4.3"/>
    <n v="5"/>
    <n v="2"/>
    <n v="7"/>
    <n v="52"/>
    <x v="0"/>
  </r>
  <r>
    <n v="1087"/>
    <d v="2023-12-16T00:00:00"/>
    <x v="2"/>
    <n v="399"/>
    <n v="19.3"/>
    <n v="0"/>
    <n v="1"/>
    <n v="27"/>
    <n v="53"/>
    <x v="1"/>
  </r>
  <r>
    <n v="1088"/>
    <d v="2024-01-05T00:00:00"/>
    <x v="2"/>
    <n v="399"/>
    <n v="4.7"/>
    <n v="4"/>
    <n v="2"/>
    <n v="33"/>
    <n v="45"/>
    <x v="0"/>
  </r>
  <r>
    <n v="1089"/>
    <d v="2024-03-15T00:00:00"/>
    <x v="0"/>
    <n v="699"/>
    <n v="4.2"/>
    <n v="8"/>
    <n v="3"/>
    <n v="16"/>
    <n v="50"/>
    <x v="0"/>
  </r>
  <r>
    <n v="1090"/>
    <d v="2024-03-29T00:00:00"/>
    <x v="2"/>
    <n v="399"/>
    <n v="22.5"/>
    <n v="8"/>
    <n v="5"/>
    <n v="27"/>
    <n v="23"/>
    <x v="1"/>
  </r>
  <r>
    <n v="1091"/>
    <d v="2024-02-16T00:00:00"/>
    <x v="1"/>
    <n v="199"/>
    <n v="18.100000000000001"/>
    <n v="8"/>
    <n v="0"/>
    <n v="1"/>
    <n v="5"/>
    <x v="1"/>
  </r>
  <r>
    <n v="1092"/>
    <d v="2024-08-11T00:00:00"/>
    <x v="1"/>
    <n v="199"/>
    <n v="2"/>
    <n v="0"/>
    <n v="5"/>
    <n v="28"/>
    <n v="59"/>
    <x v="0"/>
  </r>
  <r>
    <n v="1093"/>
    <d v="2024-07-20T00:00:00"/>
    <x v="1"/>
    <n v="199"/>
    <n v="24.3"/>
    <n v="6"/>
    <n v="3"/>
    <n v="34"/>
    <n v="56"/>
    <x v="0"/>
  </r>
  <r>
    <n v="1094"/>
    <d v="2023-05-31T00:00:00"/>
    <x v="2"/>
    <n v="399"/>
    <n v="22.8"/>
    <n v="0"/>
    <n v="2"/>
    <n v="21"/>
    <n v="57"/>
    <x v="0"/>
  </r>
  <r>
    <n v="1095"/>
    <d v="2024-10-29T00:00:00"/>
    <x v="0"/>
    <n v="699"/>
    <n v="11.4"/>
    <n v="3"/>
    <n v="4"/>
    <n v="26"/>
    <n v="39"/>
    <x v="1"/>
  </r>
  <r>
    <n v="1096"/>
    <d v="2023-02-07T00:00:00"/>
    <x v="2"/>
    <n v="399"/>
    <n v="22.2"/>
    <n v="6"/>
    <n v="1"/>
    <n v="23"/>
    <n v="56"/>
    <x v="0"/>
  </r>
  <r>
    <n v="1097"/>
    <d v="2023-04-06T00:00:00"/>
    <x v="0"/>
    <n v="699"/>
    <n v="10.1"/>
    <n v="2"/>
    <n v="4"/>
    <n v="22"/>
    <n v="34"/>
    <x v="0"/>
  </r>
  <r>
    <n v="1098"/>
    <d v="2024-07-06T00:00:00"/>
    <x v="0"/>
    <n v="699"/>
    <n v="8.1999999999999993"/>
    <n v="5"/>
    <n v="5"/>
    <n v="36"/>
    <n v="10"/>
    <x v="0"/>
  </r>
  <r>
    <n v="1099"/>
    <d v="2023-04-24T00:00:00"/>
    <x v="0"/>
    <n v="699"/>
    <n v="6.4"/>
    <n v="4"/>
    <n v="5"/>
    <n v="17"/>
    <n v="27"/>
    <x v="1"/>
  </r>
  <r>
    <n v="1100"/>
    <d v="2023-02-18T00:00:00"/>
    <x v="0"/>
    <n v="699"/>
    <n v="21.1"/>
    <n v="4"/>
    <n v="5"/>
    <n v="4"/>
    <n v="32"/>
    <x v="0"/>
  </r>
  <r>
    <n v="1101"/>
    <d v="2024-08-18T00:00:00"/>
    <x v="0"/>
    <n v="699"/>
    <n v="11.5"/>
    <n v="0"/>
    <n v="3"/>
    <n v="8"/>
    <n v="21"/>
    <x v="1"/>
  </r>
  <r>
    <n v="1102"/>
    <d v="2024-08-09T00:00:00"/>
    <x v="0"/>
    <n v="699"/>
    <n v="21.2"/>
    <n v="3"/>
    <n v="2"/>
    <n v="35"/>
    <n v="19"/>
    <x v="0"/>
  </r>
  <r>
    <n v="1103"/>
    <d v="2024-06-12T00:00:00"/>
    <x v="0"/>
    <n v="699"/>
    <n v="18"/>
    <n v="8"/>
    <n v="5"/>
    <n v="9"/>
    <n v="15"/>
    <x v="0"/>
  </r>
  <r>
    <n v="1104"/>
    <d v="2024-03-11T00:00:00"/>
    <x v="0"/>
    <n v="699"/>
    <n v="20.7"/>
    <n v="5"/>
    <n v="3"/>
    <n v="13"/>
    <n v="6"/>
    <x v="0"/>
  </r>
  <r>
    <n v="1105"/>
    <d v="2023-03-21T00:00:00"/>
    <x v="2"/>
    <n v="399"/>
    <n v="2.8"/>
    <n v="6"/>
    <n v="1"/>
    <n v="6"/>
    <n v="30"/>
    <x v="0"/>
  </r>
  <r>
    <n v="1106"/>
    <d v="2023-09-28T00:00:00"/>
    <x v="2"/>
    <n v="399"/>
    <n v="10.4"/>
    <n v="8"/>
    <n v="4"/>
    <n v="34"/>
    <n v="49"/>
    <x v="0"/>
  </r>
  <r>
    <n v="1107"/>
    <d v="2024-03-02T00:00:00"/>
    <x v="0"/>
    <n v="699"/>
    <n v="16.100000000000001"/>
    <n v="7"/>
    <n v="5"/>
    <n v="32"/>
    <n v="59"/>
    <x v="1"/>
  </r>
  <r>
    <n v="1108"/>
    <d v="2024-12-22T00:00:00"/>
    <x v="1"/>
    <n v="199"/>
    <n v="12.9"/>
    <n v="7"/>
    <n v="5"/>
    <n v="10"/>
    <n v="29"/>
    <x v="0"/>
  </r>
  <r>
    <n v="1109"/>
    <d v="2023-06-10T00:00:00"/>
    <x v="0"/>
    <n v="699"/>
    <n v="3.4"/>
    <n v="3"/>
    <n v="3"/>
    <n v="34"/>
    <n v="30"/>
    <x v="0"/>
  </r>
  <r>
    <n v="1110"/>
    <d v="2023-05-04T00:00:00"/>
    <x v="0"/>
    <n v="699"/>
    <n v="23.1"/>
    <n v="1"/>
    <n v="4"/>
    <n v="24"/>
    <n v="54"/>
    <x v="0"/>
  </r>
  <r>
    <n v="1111"/>
    <d v="2024-01-19T00:00:00"/>
    <x v="2"/>
    <n v="399"/>
    <n v="1.5"/>
    <n v="2"/>
    <n v="0"/>
    <n v="19"/>
    <n v="23"/>
    <x v="0"/>
  </r>
  <r>
    <n v="1112"/>
    <d v="2023-02-19T00:00:00"/>
    <x v="2"/>
    <n v="399"/>
    <n v="12.4"/>
    <n v="2"/>
    <n v="1"/>
    <n v="19"/>
    <n v="50"/>
    <x v="1"/>
  </r>
  <r>
    <n v="1113"/>
    <d v="2023-03-11T00:00:00"/>
    <x v="2"/>
    <n v="399"/>
    <n v="5.8"/>
    <n v="7"/>
    <n v="0"/>
    <n v="19"/>
    <n v="7"/>
    <x v="1"/>
  </r>
  <r>
    <n v="1114"/>
    <d v="2024-01-22T00:00:00"/>
    <x v="1"/>
    <n v="199"/>
    <n v="12.3"/>
    <n v="4"/>
    <n v="4"/>
    <n v="27"/>
    <n v="28"/>
    <x v="1"/>
  </r>
  <r>
    <n v="1115"/>
    <d v="2024-11-14T00:00:00"/>
    <x v="2"/>
    <n v="399"/>
    <n v="19.2"/>
    <n v="8"/>
    <n v="5"/>
    <n v="9"/>
    <n v="29"/>
    <x v="1"/>
  </r>
  <r>
    <n v="1116"/>
    <d v="2024-09-30T00:00:00"/>
    <x v="2"/>
    <n v="399"/>
    <n v="21.7"/>
    <n v="5"/>
    <n v="0"/>
    <n v="10"/>
    <n v="51"/>
    <x v="1"/>
  </r>
  <r>
    <n v="1117"/>
    <d v="2024-11-17T00:00:00"/>
    <x v="2"/>
    <n v="399"/>
    <n v="6.2"/>
    <n v="6"/>
    <n v="2"/>
    <n v="25"/>
    <n v="34"/>
    <x v="0"/>
  </r>
  <r>
    <n v="1118"/>
    <d v="2024-12-25T00:00:00"/>
    <x v="2"/>
    <n v="399"/>
    <n v="16.3"/>
    <n v="2"/>
    <n v="5"/>
    <n v="18"/>
    <n v="1"/>
    <x v="1"/>
  </r>
  <r>
    <n v="1119"/>
    <d v="2024-07-08T00:00:00"/>
    <x v="2"/>
    <n v="399"/>
    <n v="16.3"/>
    <n v="8"/>
    <n v="0"/>
    <n v="36"/>
    <n v="12"/>
    <x v="1"/>
  </r>
  <r>
    <n v="1120"/>
    <d v="2023-01-20T00:00:00"/>
    <x v="0"/>
    <n v="699"/>
    <n v="24"/>
    <n v="8"/>
    <n v="1"/>
    <n v="4"/>
    <n v="48"/>
    <x v="0"/>
  </r>
  <r>
    <n v="1121"/>
    <d v="2024-12-23T00:00:00"/>
    <x v="1"/>
    <n v="199"/>
    <n v="4.9000000000000004"/>
    <n v="0"/>
    <n v="2"/>
    <n v="35"/>
    <n v="50"/>
    <x v="0"/>
  </r>
  <r>
    <n v="1122"/>
    <d v="2023-02-16T00:00:00"/>
    <x v="0"/>
    <n v="699"/>
    <n v="2.6"/>
    <n v="8"/>
    <n v="4"/>
    <n v="29"/>
    <n v="20"/>
    <x v="0"/>
  </r>
  <r>
    <n v="1123"/>
    <d v="2023-11-21T00:00:00"/>
    <x v="2"/>
    <n v="399"/>
    <n v="8.8000000000000007"/>
    <n v="2"/>
    <n v="3"/>
    <n v="2"/>
    <n v="1"/>
    <x v="1"/>
  </r>
  <r>
    <n v="1124"/>
    <d v="2023-07-07T00:00:00"/>
    <x v="2"/>
    <n v="399"/>
    <n v="2.7"/>
    <n v="1"/>
    <n v="4"/>
    <n v="17"/>
    <n v="10"/>
    <x v="0"/>
  </r>
  <r>
    <n v="1125"/>
    <d v="2023-11-30T00:00:00"/>
    <x v="2"/>
    <n v="399"/>
    <n v="4.3"/>
    <n v="6"/>
    <n v="5"/>
    <n v="6"/>
    <n v="10"/>
    <x v="0"/>
  </r>
  <r>
    <n v="1126"/>
    <d v="2024-02-27T00:00:00"/>
    <x v="1"/>
    <n v="199"/>
    <n v="18"/>
    <n v="4"/>
    <n v="3"/>
    <n v="2"/>
    <n v="6"/>
    <x v="0"/>
  </r>
  <r>
    <n v="1127"/>
    <d v="2024-09-03T00:00:00"/>
    <x v="2"/>
    <n v="399"/>
    <n v="9.6999999999999993"/>
    <n v="1"/>
    <n v="0"/>
    <n v="17"/>
    <n v="12"/>
    <x v="1"/>
  </r>
  <r>
    <n v="1128"/>
    <d v="2023-03-04T00:00:00"/>
    <x v="0"/>
    <n v="699"/>
    <n v="12.6"/>
    <n v="8"/>
    <n v="3"/>
    <n v="16"/>
    <n v="60"/>
    <x v="0"/>
  </r>
  <r>
    <n v="1129"/>
    <d v="2023-08-28T00:00:00"/>
    <x v="2"/>
    <n v="399"/>
    <n v="14.1"/>
    <n v="1"/>
    <n v="3"/>
    <n v="30"/>
    <n v="1"/>
    <x v="1"/>
  </r>
  <r>
    <n v="1130"/>
    <d v="2023-05-09T00:00:00"/>
    <x v="1"/>
    <n v="199"/>
    <n v="14.1"/>
    <n v="1"/>
    <n v="1"/>
    <n v="18"/>
    <n v="48"/>
    <x v="1"/>
  </r>
  <r>
    <n v="1131"/>
    <d v="2024-01-18T00:00:00"/>
    <x v="2"/>
    <n v="399"/>
    <n v="11.4"/>
    <n v="8"/>
    <n v="1"/>
    <n v="27"/>
    <n v="50"/>
    <x v="1"/>
  </r>
  <r>
    <n v="1132"/>
    <d v="2023-02-12T00:00:00"/>
    <x v="0"/>
    <n v="699"/>
    <n v="19.7"/>
    <n v="8"/>
    <n v="3"/>
    <n v="11"/>
    <n v="58"/>
    <x v="0"/>
  </r>
  <r>
    <n v="1133"/>
    <d v="2024-05-08T00:00:00"/>
    <x v="1"/>
    <n v="199"/>
    <n v="24"/>
    <n v="4"/>
    <n v="5"/>
    <n v="30"/>
    <n v="10"/>
    <x v="0"/>
  </r>
  <r>
    <n v="1134"/>
    <d v="2024-08-22T00:00:00"/>
    <x v="2"/>
    <n v="399"/>
    <n v="21.1"/>
    <n v="6"/>
    <n v="2"/>
    <n v="17"/>
    <n v="53"/>
    <x v="0"/>
  </r>
  <r>
    <n v="1135"/>
    <d v="2024-02-09T00:00:00"/>
    <x v="0"/>
    <n v="699"/>
    <n v="1.6"/>
    <n v="8"/>
    <n v="4"/>
    <n v="19"/>
    <n v="4"/>
    <x v="0"/>
  </r>
  <r>
    <n v="1136"/>
    <d v="2024-09-17T00:00:00"/>
    <x v="0"/>
    <n v="699"/>
    <n v="20.8"/>
    <n v="8"/>
    <n v="2"/>
    <n v="8"/>
    <n v="56"/>
    <x v="0"/>
  </r>
  <r>
    <n v="1137"/>
    <d v="2024-12-25T00:00:00"/>
    <x v="0"/>
    <n v="699"/>
    <n v="22.2"/>
    <n v="5"/>
    <n v="5"/>
    <n v="21"/>
    <n v="16"/>
    <x v="1"/>
  </r>
  <r>
    <n v="1138"/>
    <d v="2024-09-05T00:00:00"/>
    <x v="2"/>
    <n v="399"/>
    <n v="6.5"/>
    <n v="5"/>
    <n v="2"/>
    <n v="18"/>
    <n v="13"/>
    <x v="0"/>
  </r>
  <r>
    <n v="1139"/>
    <d v="2024-05-02T00:00:00"/>
    <x v="2"/>
    <n v="399"/>
    <n v="22.9"/>
    <n v="2"/>
    <n v="5"/>
    <n v="2"/>
    <n v="59"/>
    <x v="0"/>
  </r>
  <r>
    <n v="1140"/>
    <d v="2024-05-15T00:00:00"/>
    <x v="1"/>
    <n v="199"/>
    <n v="17"/>
    <n v="6"/>
    <n v="4"/>
    <n v="1"/>
    <n v="57"/>
    <x v="0"/>
  </r>
  <r>
    <n v="1141"/>
    <d v="2024-11-18T00:00:00"/>
    <x v="2"/>
    <n v="399"/>
    <n v="2.5"/>
    <n v="1"/>
    <n v="4"/>
    <n v="35"/>
    <n v="1"/>
    <x v="1"/>
  </r>
  <r>
    <n v="1142"/>
    <d v="2024-12-14T00:00:00"/>
    <x v="2"/>
    <n v="399"/>
    <n v="9.1"/>
    <n v="6"/>
    <n v="4"/>
    <n v="8"/>
    <n v="22"/>
    <x v="0"/>
  </r>
  <r>
    <n v="1143"/>
    <d v="2023-01-21T00:00:00"/>
    <x v="1"/>
    <n v="199"/>
    <n v="11.8"/>
    <n v="3"/>
    <n v="3"/>
    <n v="8"/>
    <n v="0"/>
    <x v="0"/>
  </r>
  <r>
    <n v="1144"/>
    <d v="2024-05-20T00:00:00"/>
    <x v="2"/>
    <n v="399"/>
    <n v="5.2"/>
    <n v="4"/>
    <n v="5"/>
    <n v="23"/>
    <n v="14"/>
    <x v="0"/>
  </r>
  <r>
    <n v="1145"/>
    <d v="2024-10-15T00:00:00"/>
    <x v="2"/>
    <n v="399"/>
    <n v="7.4"/>
    <n v="3"/>
    <n v="0"/>
    <n v="3"/>
    <n v="12"/>
    <x v="1"/>
  </r>
  <r>
    <n v="1146"/>
    <d v="2024-11-06T00:00:00"/>
    <x v="2"/>
    <n v="399"/>
    <n v="21.8"/>
    <n v="8"/>
    <n v="3"/>
    <n v="8"/>
    <n v="10"/>
    <x v="1"/>
  </r>
  <r>
    <n v="1147"/>
    <d v="2024-08-06T00:00:00"/>
    <x v="0"/>
    <n v="699"/>
    <n v="2.1"/>
    <n v="2"/>
    <n v="5"/>
    <n v="12"/>
    <n v="4"/>
    <x v="0"/>
  </r>
  <r>
    <n v="1148"/>
    <d v="2024-12-10T00:00:00"/>
    <x v="1"/>
    <n v="199"/>
    <n v="18.399999999999999"/>
    <n v="4"/>
    <n v="1"/>
    <n v="34"/>
    <n v="54"/>
    <x v="1"/>
  </r>
  <r>
    <n v="1149"/>
    <d v="2024-10-18T00:00:00"/>
    <x v="0"/>
    <n v="699"/>
    <n v="15.6"/>
    <n v="8"/>
    <n v="3"/>
    <n v="35"/>
    <n v="0"/>
    <x v="1"/>
  </r>
  <r>
    <n v="1150"/>
    <d v="2023-10-08T00:00:00"/>
    <x v="0"/>
    <n v="699"/>
    <n v="21.4"/>
    <n v="5"/>
    <n v="3"/>
    <n v="4"/>
    <n v="54"/>
    <x v="1"/>
  </r>
  <r>
    <n v="1151"/>
    <d v="2023-08-18T00:00:00"/>
    <x v="1"/>
    <n v="199"/>
    <n v="11.9"/>
    <n v="5"/>
    <n v="4"/>
    <n v="34"/>
    <n v="48"/>
    <x v="0"/>
  </r>
  <r>
    <n v="1152"/>
    <d v="2023-07-19T00:00:00"/>
    <x v="1"/>
    <n v="199"/>
    <n v="23"/>
    <n v="8"/>
    <n v="3"/>
    <n v="18"/>
    <n v="20"/>
    <x v="0"/>
  </r>
  <r>
    <n v="1153"/>
    <d v="2024-03-09T00:00:00"/>
    <x v="2"/>
    <n v="399"/>
    <n v="22.1"/>
    <n v="0"/>
    <n v="5"/>
    <n v="6"/>
    <n v="14"/>
    <x v="1"/>
  </r>
  <r>
    <n v="1154"/>
    <d v="2023-04-10T00:00:00"/>
    <x v="1"/>
    <n v="199"/>
    <n v="5.3"/>
    <n v="5"/>
    <n v="2"/>
    <n v="16"/>
    <n v="4"/>
    <x v="1"/>
  </r>
  <r>
    <n v="1155"/>
    <d v="2023-12-09T00:00:00"/>
    <x v="1"/>
    <n v="199"/>
    <n v="11.1"/>
    <n v="0"/>
    <n v="4"/>
    <n v="31"/>
    <n v="51"/>
    <x v="1"/>
  </r>
  <r>
    <n v="1156"/>
    <d v="2023-12-08T00:00:00"/>
    <x v="2"/>
    <n v="399"/>
    <n v="3.1"/>
    <n v="3"/>
    <n v="2"/>
    <n v="16"/>
    <n v="53"/>
    <x v="0"/>
  </r>
  <r>
    <n v="1157"/>
    <d v="2023-05-08T00:00:00"/>
    <x v="0"/>
    <n v="699"/>
    <n v="23.6"/>
    <n v="7"/>
    <n v="0"/>
    <n v="16"/>
    <n v="40"/>
    <x v="0"/>
  </r>
  <r>
    <n v="1158"/>
    <d v="2023-03-08T00:00:00"/>
    <x v="1"/>
    <n v="199"/>
    <n v="23"/>
    <n v="6"/>
    <n v="2"/>
    <n v="4"/>
    <n v="56"/>
    <x v="1"/>
  </r>
  <r>
    <n v="1159"/>
    <d v="2024-03-18T00:00:00"/>
    <x v="1"/>
    <n v="199"/>
    <n v="23"/>
    <n v="7"/>
    <n v="0"/>
    <n v="4"/>
    <n v="19"/>
    <x v="1"/>
  </r>
  <r>
    <n v="1160"/>
    <d v="2024-02-16T00:00:00"/>
    <x v="1"/>
    <n v="199"/>
    <n v="17.100000000000001"/>
    <n v="8"/>
    <n v="0"/>
    <n v="7"/>
    <n v="18"/>
    <x v="1"/>
  </r>
  <r>
    <n v="1161"/>
    <d v="2024-03-14T00:00:00"/>
    <x v="1"/>
    <n v="199"/>
    <n v="6.2"/>
    <n v="0"/>
    <n v="3"/>
    <n v="27"/>
    <n v="24"/>
    <x v="0"/>
  </r>
  <r>
    <n v="1162"/>
    <d v="2023-07-17T00:00:00"/>
    <x v="0"/>
    <n v="699"/>
    <n v="8.8000000000000007"/>
    <n v="0"/>
    <n v="3"/>
    <n v="7"/>
    <n v="33"/>
    <x v="0"/>
  </r>
  <r>
    <n v="1163"/>
    <d v="2024-08-09T00:00:00"/>
    <x v="1"/>
    <n v="199"/>
    <n v="0.8"/>
    <n v="1"/>
    <n v="4"/>
    <n v="7"/>
    <n v="50"/>
    <x v="0"/>
  </r>
  <r>
    <n v="1164"/>
    <d v="2023-07-10T00:00:00"/>
    <x v="1"/>
    <n v="199"/>
    <n v="6.8"/>
    <n v="6"/>
    <n v="3"/>
    <n v="33"/>
    <n v="46"/>
    <x v="0"/>
  </r>
  <r>
    <n v="1165"/>
    <d v="2024-06-09T00:00:00"/>
    <x v="1"/>
    <n v="199"/>
    <n v="20"/>
    <n v="0"/>
    <n v="1"/>
    <n v="9"/>
    <n v="19"/>
    <x v="1"/>
  </r>
  <r>
    <n v="1166"/>
    <d v="2024-09-09T00:00:00"/>
    <x v="0"/>
    <n v="699"/>
    <n v="8.1"/>
    <n v="8"/>
    <n v="1"/>
    <n v="23"/>
    <n v="9"/>
    <x v="1"/>
  </r>
  <r>
    <n v="1167"/>
    <d v="2023-05-29T00:00:00"/>
    <x v="2"/>
    <n v="399"/>
    <n v="9.5"/>
    <n v="0"/>
    <n v="4"/>
    <n v="19"/>
    <n v="37"/>
    <x v="1"/>
  </r>
  <r>
    <n v="1168"/>
    <d v="2023-07-25T00:00:00"/>
    <x v="1"/>
    <n v="199"/>
    <n v="12.9"/>
    <n v="8"/>
    <n v="0"/>
    <n v="16"/>
    <n v="27"/>
    <x v="0"/>
  </r>
  <r>
    <n v="1169"/>
    <d v="2024-12-09T00:00:00"/>
    <x v="0"/>
    <n v="699"/>
    <n v="19.7"/>
    <n v="5"/>
    <n v="1"/>
    <n v="13"/>
    <n v="42"/>
    <x v="0"/>
  </r>
  <r>
    <n v="1170"/>
    <d v="2023-06-16T00:00:00"/>
    <x v="2"/>
    <n v="399"/>
    <n v="21.4"/>
    <n v="5"/>
    <n v="4"/>
    <n v="22"/>
    <n v="19"/>
    <x v="0"/>
  </r>
  <r>
    <n v="1171"/>
    <d v="2024-10-16T00:00:00"/>
    <x v="1"/>
    <n v="199"/>
    <n v="22"/>
    <n v="0"/>
    <n v="3"/>
    <n v="30"/>
    <n v="14"/>
    <x v="1"/>
  </r>
  <r>
    <n v="1172"/>
    <d v="2023-12-06T00:00:00"/>
    <x v="1"/>
    <n v="199"/>
    <n v="11.9"/>
    <n v="3"/>
    <n v="1"/>
    <n v="15"/>
    <n v="30"/>
    <x v="1"/>
  </r>
  <r>
    <n v="1173"/>
    <d v="2024-01-02T00:00:00"/>
    <x v="0"/>
    <n v="699"/>
    <n v="5.5"/>
    <n v="2"/>
    <n v="0"/>
    <n v="25"/>
    <n v="23"/>
    <x v="0"/>
  </r>
  <r>
    <n v="1174"/>
    <d v="2024-01-04T00:00:00"/>
    <x v="1"/>
    <n v="199"/>
    <n v="3.3"/>
    <n v="4"/>
    <n v="3"/>
    <n v="36"/>
    <n v="12"/>
    <x v="0"/>
  </r>
  <r>
    <n v="1175"/>
    <d v="2023-06-28T00:00:00"/>
    <x v="1"/>
    <n v="199"/>
    <n v="5.4"/>
    <n v="4"/>
    <n v="1"/>
    <n v="2"/>
    <n v="14"/>
    <x v="1"/>
  </r>
  <r>
    <n v="1176"/>
    <d v="2023-04-14T00:00:00"/>
    <x v="2"/>
    <n v="399"/>
    <n v="6.5"/>
    <n v="3"/>
    <n v="0"/>
    <n v="36"/>
    <n v="11"/>
    <x v="1"/>
  </r>
  <r>
    <n v="1177"/>
    <d v="2024-04-12T00:00:00"/>
    <x v="1"/>
    <n v="199"/>
    <n v="9.8000000000000007"/>
    <n v="1"/>
    <n v="2"/>
    <n v="9"/>
    <n v="59"/>
    <x v="0"/>
  </r>
  <r>
    <n v="1178"/>
    <d v="2024-03-20T00:00:00"/>
    <x v="1"/>
    <n v="199"/>
    <n v="20.3"/>
    <n v="2"/>
    <n v="4"/>
    <n v="24"/>
    <n v="51"/>
    <x v="1"/>
  </r>
  <r>
    <n v="1179"/>
    <d v="2024-12-12T00:00:00"/>
    <x v="0"/>
    <n v="699"/>
    <n v="3.4"/>
    <n v="2"/>
    <n v="1"/>
    <n v="5"/>
    <n v="12"/>
    <x v="1"/>
  </r>
  <r>
    <n v="1180"/>
    <d v="2023-07-13T00:00:00"/>
    <x v="2"/>
    <n v="399"/>
    <n v="15.2"/>
    <n v="3"/>
    <n v="0"/>
    <n v="21"/>
    <n v="48"/>
    <x v="1"/>
  </r>
  <r>
    <n v="1181"/>
    <d v="2023-10-14T00:00:00"/>
    <x v="0"/>
    <n v="699"/>
    <n v="19.8"/>
    <n v="5"/>
    <n v="1"/>
    <n v="19"/>
    <n v="3"/>
    <x v="1"/>
  </r>
  <r>
    <n v="1182"/>
    <d v="2024-04-26T00:00:00"/>
    <x v="1"/>
    <n v="199"/>
    <n v="24.2"/>
    <n v="7"/>
    <n v="1"/>
    <n v="33"/>
    <n v="46"/>
    <x v="0"/>
  </r>
  <r>
    <n v="1183"/>
    <d v="2024-05-25T00:00:00"/>
    <x v="0"/>
    <n v="699"/>
    <n v="4.5999999999999996"/>
    <n v="6"/>
    <n v="5"/>
    <n v="5"/>
    <n v="48"/>
    <x v="0"/>
  </r>
  <r>
    <n v="1184"/>
    <d v="2024-05-21T00:00:00"/>
    <x v="0"/>
    <n v="699"/>
    <n v="4.9000000000000004"/>
    <n v="5"/>
    <n v="4"/>
    <n v="30"/>
    <n v="44"/>
    <x v="0"/>
  </r>
  <r>
    <n v="1185"/>
    <d v="2024-04-07T00:00:00"/>
    <x v="2"/>
    <n v="399"/>
    <n v="14.7"/>
    <n v="0"/>
    <n v="1"/>
    <n v="18"/>
    <n v="14"/>
    <x v="1"/>
  </r>
  <r>
    <n v="1186"/>
    <d v="2024-01-19T00:00:00"/>
    <x v="1"/>
    <n v="199"/>
    <n v="5.9"/>
    <n v="6"/>
    <n v="3"/>
    <n v="26"/>
    <n v="36"/>
    <x v="0"/>
  </r>
  <r>
    <n v="1187"/>
    <d v="2023-08-24T00:00:00"/>
    <x v="2"/>
    <n v="399"/>
    <n v="2.6"/>
    <n v="1"/>
    <n v="2"/>
    <n v="36"/>
    <n v="28"/>
    <x v="0"/>
  </r>
  <r>
    <n v="1188"/>
    <d v="2024-02-23T00:00:00"/>
    <x v="0"/>
    <n v="699"/>
    <n v="11.9"/>
    <n v="5"/>
    <n v="3"/>
    <n v="3"/>
    <n v="28"/>
    <x v="0"/>
  </r>
  <r>
    <n v="1189"/>
    <d v="2023-09-29T00:00:00"/>
    <x v="2"/>
    <n v="399"/>
    <n v="8.3000000000000007"/>
    <n v="6"/>
    <n v="0"/>
    <n v="32"/>
    <n v="11"/>
    <x v="1"/>
  </r>
  <r>
    <n v="1190"/>
    <d v="2024-07-13T00:00:00"/>
    <x v="0"/>
    <n v="699"/>
    <n v="9.3000000000000007"/>
    <n v="1"/>
    <n v="2"/>
    <n v="5"/>
    <n v="53"/>
    <x v="0"/>
  </r>
  <r>
    <n v="1191"/>
    <d v="2023-02-09T00:00:00"/>
    <x v="0"/>
    <n v="699"/>
    <n v="19.8"/>
    <n v="3"/>
    <n v="0"/>
    <n v="6"/>
    <n v="7"/>
    <x v="0"/>
  </r>
  <r>
    <n v="1192"/>
    <d v="2024-11-30T00:00:00"/>
    <x v="0"/>
    <n v="699"/>
    <n v="8.6999999999999993"/>
    <n v="5"/>
    <n v="2"/>
    <n v="13"/>
    <n v="19"/>
    <x v="1"/>
  </r>
  <r>
    <n v="1193"/>
    <d v="2023-09-25T00:00:00"/>
    <x v="2"/>
    <n v="399"/>
    <n v="17.8"/>
    <n v="2"/>
    <n v="5"/>
    <n v="13"/>
    <n v="47"/>
    <x v="0"/>
  </r>
  <r>
    <n v="1194"/>
    <d v="2024-08-16T00:00:00"/>
    <x v="1"/>
    <n v="199"/>
    <n v="7.4"/>
    <n v="5"/>
    <n v="3"/>
    <n v="20"/>
    <n v="60"/>
    <x v="0"/>
  </r>
  <r>
    <n v="1195"/>
    <d v="2023-08-21T00:00:00"/>
    <x v="0"/>
    <n v="699"/>
    <n v="12.1"/>
    <n v="8"/>
    <n v="1"/>
    <n v="1"/>
    <n v="55"/>
    <x v="0"/>
  </r>
  <r>
    <n v="1196"/>
    <d v="2024-04-24T00:00:00"/>
    <x v="0"/>
    <n v="699"/>
    <n v="12.1"/>
    <n v="8"/>
    <n v="4"/>
    <n v="14"/>
    <n v="50"/>
    <x v="0"/>
  </r>
  <r>
    <n v="1197"/>
    <d v="2024-12-15T00:00:00"/>
    <x v="0"/>
    <n v="699"/>
    <n v="8.8000000000000007"/>
    <n v="1"/>
    <n v="2"/>
    <n v="30"/>
    <n v="54"/>
    <x v="0"/>
  </r>
  <r>
    <n v="1198"/>
    <d v="2023-05-12T00:00:00"/>
    <x v="2"/>
    <n v="399"/>
    <n v="11.2"/>
    <n v="8"/>
    <n v="0"/>
    <n v="14"/>
    <n v="23"/>
    <x v="0"/>
  </r>
  <r>
    <n v="1199"/>
    <d v="2024-12-03T00:00:00"/>
    <x v="2"/>
    <n v="399"/>
    <n v="12.7"/>
    <n v="5"/>
    <n v="2"/>
    <n v="1"/>
    <n v="14"/>
    <x v="0"/>
  </r>
  <r>
    <n v="1200"/>
    <d v="2023-05-23T00:00:00"/>
    <x v="2"/>
    <n v="399"/>
    <n v="7.8"/>
    <n v="0"/>
    <n v="4"/>
    <n v="35"/>
    <n v="50"/>
    <x v="0"/>
  </r>
  <r>
    <n v="1201"/>
    <d v="2023-03-07T00:00:00"/>
    <x v="1"/>
    <n v="199"/>
    <n v="14.4"/>
    <n v="6"/>
    <n v="3"/>
    <n v="22"/>
    <n v="13"/>
    <x v="1"/>
  </r>
  <r>
    <n v="1202"/>
    <d v="2024-10-16T00:00:00"/>
    <x v="0"/>
    <n v="699"/>
    <n v="5.0999999999999996"/>
    <n v="1"/>
    <n v="2"/>
    <n v="25"/>
    <n v="36"/>
    <x v="1"/>
  </r>
  <r>
    <n v="1203"/>
    <d v="2024-09-09T00:00:00"/>
    <x v="2"/>
    <n v="399"/>
    <n v="4.7"/>
    <n v="8"/>
    <n v="1"/>
    <n v="6"/>
    <n v="2"/>
    <x v="1"/>
  </r>
  <r>
    <n v="1204"/>
    <d v="2023-10-26T00:00:00"/>
    <x v="2"/>
    <n v="399"/>
    <n v="5.0999999999999996"/>
    <n v="1"/>
    <n v="3"/>
    <n v="2"/>
    <n v="18"/>
    <x v="0"/>
  </r>
  <r>
    <n v="1205"/>
    <d v="2023-12-01T00:00:00"/>
    <x v="0"/>
    <n v="699"/>
    <n v="2.2000000000000002"/>
    <n v="0"/>
    <n v="2"/>
    <n v="34"/>
    <n v="33"/>
    <x v="0"/>
  </r>
  <r>
    <n v="1206"/>
    <d v="2023-03-12T00:00:00"/>
    <x v="2"/>
    <n v="399"/>
    <n v="4.3"/>
    <n v="1"/>
    <n v="1"/>
    <n v="26"/>
    <n v="34"/>
    <x v="0"/>
  </r>
  <r>
    <n v="1207"/>
    <d v="2024-11-11T00:00:00"/>
    <x v="2"/>
    <n v="399"/>
    <n v="3.7"/>
    <n v="3"/>
    <n v="2"/>
    <n v="14"/>
    <n v="27"/>
    <x v="0"/>
  </r>
  <r>
    <n v="1208"/>
    <d v="2024-12-02T00:00:00"/>
    <x v="2"/>
    <n v="399"/>
    <n v="15.3"/>
    <n v="4"/>
    <n v="4"/>
    <n v="11"/>
    <n v="12"/>
    <x v="1"/>
  </r>
  <r>
    <n v="1209"/>
    <d v="2024-09-11T00:00:00"/>
    <x v="2"/>
    <n v="399"/>
    <n v="5.4"/>
    <n v="2"/>
    <n v="3"/>
    <n v="18"/>
    <n v="4"/>
    <x v="1"/>
  </r>
  <r>
    <n v="1210"/>
    <d v="2023-04-04T00:00:00"/>
    <x v="1"/>
    <n v="199"/>
    <n v="8.6"/>
    <n v="7"/>
    <n v="3"/>
    <n v="34"/>
    <n v="29"/>
    <x v="0"/>
  </r>
  <r>
    <n v="1211"/>
    <d v="2023-06-29T00:00:00"/>
    <x v="2"/>
    <n v="399"/>
    <n v="9"/>
    <n v="4"/>
    <n v="3"/>
    <n v="30"/>
    <n v="39"/>
    <x v="1"/>
  </r>
  <r>
    <n v="1212"/>
    <d v="2023-07-07T00:00:00"/>
    <x v="2"/>
    <n v="399"/>
    <n v="4.9000000000000004"/>
    <n v="6"/>
    <n v="3"/>
    <n v="16"/>
    <n v="24"/>
    <x v="0"/>
  </r>
  <r>
    <n v="1213"/>
    <d v="2023-10-08T00:00:00"/>
    <x v="0"/>
    <n v="699"/>
    <n v="10.1"/>
    <n v="0"/>
    <n v="1"/>
    <n v="7"/>
    <n v="56"/>
    <x v="1"/>
  </r>
  <r>
    <n v="1214"/>
    <d v="2023-08-11T00:00:00"/>
    <x v="0"/>
    <n v="699"/>
    <n v="7.7"/>
    <n v="1"/>
    <n v="5"/>
    <n v="35"/>
    <n v="46"/>
    <x v="1"/>
  </r>
  <r>
    <n v="1215"/>
    <d v="2023-04-18T00:00:00"/>
    <x v="2"/>
    <n v="399"/>
    <n v="24.8"/>
    <n v="8"/>
    <n v="0"/>
    <n v="27"/>
    <n v="23"/>
    <x v="0"/>
  </r>
  <r>
    <n v="1216"/>
    <d v="2024-04-18T00:00:00"/>
    <x v="0"/>
    <n v="699"/>
    <n v="10.5"/>
    <n v="2"/>
    <n v="2"/>
    <n v="21"/>
    <n v="13"/>
    <x v="1"/>
  </r>
  <r>
    <n v="1217"/>
    <d v="2023-07-19T00:00:00"/>
    <x v="1"/>
    <n v="199"/>
    <n v="16.2"/>
    <n v="7"/>
    <n v="3"/>
    <n v="5"/>
    <n v="21"/>
    <x v="0"/>
  </r>
  <r>
    <n v="1218"/>
    <d v="2024-11-17T00:00:00"/>
    <x v="2"/>
    <n v="399"/>
    <n v="0.8"/>
    <n v="1"/>
    <n v="5"/>
    <n v="3"/>
    <n v="58"/>
    <x v="0"/>
  </r>
  <r>
    <n v="1219"/>
    <d v="2024-12-31T00:00:00"/>
    <x v="0"/>
    <n v="699"/>
    <n v="12.4"/>
    <n v="1"/>
    <n v="0"/>
    <n v="30"/>
    <n v="35"/>
    <x v="1"/>
  </r>
  <r>
    <n v="1220"/>
    <d v="2024-09-13T00:00:00"/>
    <x v="2"/>
    <n v="399"/>
    <n v="12"/>
    <n v="4"/>
    <n v="1"/>
    <n v="9"/>
    <n v="10"/>
    <x v="1"/>
  </r>
  <r>
    <n v="1221"/>
    <d v="2024-11-18T00:00:00"/>
    <x v="1"/>
    <n v="199"/>
    <n v="7.7"/>
    <n v="8"/>
    <n v="5"/>
    <n v="12"/>
    <n v="25"/>
    <x v="0"/>
  </r>
  <r>
    <n v="1222"/>
    <d v="2024-11-22T00:00:00"/>
    <x v="1"/>
    <n v="199"/>
    <n v="4.3"/>
    <n v="5"/>
    <n v="1"/>
    <n v="18"/>
    <n v="13"/>
    <x v="1"/>
  </r>
  <r>
    <n v="1223"/>
    <d v="2024-11-09T00:00:00"/>
    <x v="0"/>
    <n v="699"/>
    <n v="11.3"/>
    <n v="0"/>
    <n v="5"/>
    <n v="14"/>
    <n v="51"/>
    <x v="0"/>
  </r>
  <r>
    <n v="1224"/>
    <d v="2023-02-19T00:00:00"/>
    <x v="0"/>
    <n v="699"/>
    <n v="10.1"/>
    <n v="4"/>
    <n v="3"/>
    <n v="7"/>
    <n v="3"/>
    <x v="1"/>
  </r>
  <r>
    <n v="1225"/>
    <d v="2024-03-07T00:00:00"/>
    <x v="2"/>
    <n v="399"/>
    <n v="23.3"/>
    <n v="5"/>
    <n v="1"/>
    <n v="13"/>
    <n v="12"/>
    <x v="0"/>
  </r>
  <r>
    <n v="1226"/>
    <d v="2023-04-09T00:00:00"/>
    <x v="1"/>
    <n v="199"/>
    <n v="8.8000000000000007"/>
    <n v="3"/>
    <n v="5"/>
    <n v="1"/>
    <n v="42"/>
    <x v="0"/>
  </r>
  <r>
    <n v="1227"/>
    <d v="2023-12-01T00:00:00"/>
    <x v="0"/>
    <n v="699"/>
    <n v="18.2"/>
    <n v="0"/>
    <n v="3"/>
    <n v="11"/>
    <n v="32"/>
    <x v="0"/>
  </r>
  <r>
    <n v="1228"/>
    <d v="2023-05-04T00:00:00"/>
    <x v="2"/>
    <n v="399"/>
    <n v="15.9"/>
    <n v="3"/>
    <n v="4"/>
    <n v="36"/>
    <n v="25"/>
    <x v="1"/>
  </r>
  <r>
    <n v="1229"/>
    <d v="2023-11-20T00:00:00"/>
    <x v="1"/>
    <n v="199"/>
    <n v="3.1"/>
    <n v="5"/>
    <n v="1"/>
    <n v="14"/>
    <n v="0"/>
    <x v="0"/>
  </r>
  <r>
    <n v="1230"/>
    <d v="2024-10-27T00:00:00"/>
    <x v="1"/>
    <n v="199"/>
    <n v="5.7"/>
    <n v="3"/>
    <n v="0"/>
    <n v="25"/>
    <n v="42"/>
    <x v="1"/>
  </r>
  <r>
    <n v="1231"/>
    <d v="2024-05-26T00:00:00"/>
    <x v="0"/>
    <n v="699"/>
    <n v="1.6"/>
    <n v="3"/>
    <n v="3"/>
    <n v="24"/>
    <n v="19"/>
    <x v="1"/>
  </r>
  <r>
    <n v="1232"/>
    <d v="2024-10-08T00:00:00"/>
    <x v="1"/>
    <n v="199"/>
    <n v="19.899999999999999"/>
    <n v="2"/>
    <n v="2"/>
    <n v="35"/>
    <n v="6"/>
    <x v="1"/>
  </r>
  <r>
    <n v="1233"/>
    <d v="2024-12-05T00:00:00"/>
    <x v="0"/>
    <n v="699"/>
    <n v="17.100000000000001"/>
    <n v="2"/>
    <n v="2"/>
    <n v="25"/>
    <n v="11"/>
    <x v="1"/>
  </r>
  <r>
    <n v="1234"/>
    <d v="2024-01-27T00:00:00"/>
    <x v="2"/>
    <n v="399"/>
    <n v="2.2000000000000002"/>
    <n v="0"/>
    <n v="4"/>
    <n v="31"/>
    <n v="58"/>
    <x v="0"/>
  </r>
  <r>
    <n v="1235"/>
    <d v="2023-05-08T00:00:00"/>
    <x v="0"/>
    <n v="699"/>
    <n v="12.8"/>
    <n v="0"/>
    <n v="1"/>
    <n v="15"/>
    <n v="1"/>
    <x v="1"/>
  </r>
  <r>
    <n v="1236"/>
    <d v="2024-01-19T00:00:00"/>
    <x v="2"/>
    <n v="399"/>
    <n v="18.600000000000001"/>
    <n v="3"/>
    <n v="4"/>
    <n v="16"/>
    <n v="5"/>
    <x v="0"/>
  </r>
  <r>
    <n v="1237"/>
    <d v="2024-09-04T00:00:00"/>
    <x v="2"/>
    <n v="399"/>
    <n v="5.4"/>
    <n v="6"/>
    <n v="1"/>
    <n v="19"/>
    <n v="41"/>
    <x v="0"/>
  </r>
  <r>
    <n v="1238"/>
    <d v="2024-06-17T00:00:00"/>
    <x v="2"/>
    <n v="399"/>
    <n v="3.8"/>
    <n v="5"/>
    <n v="5"/>
    <n v="22"/>
    <n v="50"/>
    <x v="0"/>
  </r>
  <r>
    <n v="1239"/>
    <d v="2023-07-30T00:00:00"/>
    <x v="2"/>
    <n v="399"/>
    <n v="18.899999999999999"/>
    <n v="3"/>
    <n v="5"/>
    <n v="19"/>
    <n v="21"/>
    <x v="0"/>
  </r>
  <r>
    <n v="1240"/>
    <d v="2024-09-14T00:00:00"/>
    <x v="0"/>
    <n v="699"/>
    <n v="22.7"/>
    <n v="3"/>
    <n v="5"/>
    <n v="4"/>
    <n v="44"/>
    <x v="1"/>
  </r>
  <r>
    <n v="1241"/>
    <d v="2024-05-18T00:00:00"/>
    <x v="2"/>
    <n v="399"/>
    <n v="8.4"/>
    <n v="7"/>
    <n v="5"/>
    <n v="34"/>
    <n v="0"/>
    <x v="0"/>
  </r>
  <r>
    <n v="1242"/>
    <d v="2024-08-29T00:00:00"/>
    <x v="1"/>
    <n v="199"/>
    <n v="1.8"/>
    <n v="2"/>
    <n v="1"/>
    <n v="13"/>
    <n v="8"/>
    <x v="0"/>
  </r>
  <r>
    <n v="1243"/>
    <d v="2023-06-18T00:00:00"/>
    <x v="0"/>
    <n v="699"/>
    <n v="6.3"/>
    <n v="1"/>
    <n v="3"/>
    <n v="14"/>
    <n v="46"/>
    <x v="0"/>
  </r>
  <r>
    <n v="1244"/>
    <d v="2024-08-13T00:00:00"/>
    <x v="0"/>
    <n v="699"/>
    <n v="6.5"/>
    <n v="2"/>
    <n v="4"/>
    <n v="13"/>
    <n v="15"/>
    <x v="0"/>
  </r>
  <r>
    <n v="1245"/>
    <d v="2024-02-12T00:00:00"/>
    <x v="2"/>
    <n v="399"/>
    <n v="7.2"/>
    <n v="7"/>
    <n v="0"/>
    <n v="13"/>
    <n v="60"/>
    <x v="1"/>
  </r>
  <r>
    <n v="1246"/>
    <d v="2023-06-09T00:00:00"/>
    <x v="2"/>
    <n v="399"/>
    <n v="12"/>
    <n v="6"/>
    <n v="4"/>
    <n v="11"/>
    <n v="39"/>
    <x v="0"/>
  </r>
  <r>
    <n v="1247"/>
    <d v="2023-11-04T00:00:00"/>
    <x v="2"/>
    <n v="399"/>
    <n v="19.2"/>
    <n v="6"/>
    <n v="0"/>
    <n v="2"/>
    <n v="48"/>
    <x v="1"/>
  </r>
  <r>
    <n v="1248"/>
    <d v="2024-04-09T00:00:00"/>
    <x v="0"/>
    <n v="699"/>
    <n v="4.2"/>
    <n v="2"/>
    <n v="2"/>
    <n v="35"/>
    <n v="24"/>
    <x v="0"/>
  </r>
  <r>
    <n v="1249"/>
    <d v="2024-04-25T00:00:00"/>
    <x v="2"/>
    <n v="399"/>
    <n v="14.3"/>
    <n v="7"/>
    <n v="0"/>
    <n v="25"/>
    <n v="21"/>
    <x v="0"/>
  </r>
  <r>
    <n v="1250"/>
    <d v="2024-01-19T00:00:00"/>
    <x v="1"/>
    <n v="199"/>
    <n v="22.9"/>
    <n v="0"/>
    <n v="0"/>
    <n v="10"/>
    <n v="55"/>
    <x v="1"/>
  </r>
  <r>
    <n v="1251"/>
    <d v="2023-11-12T00:00:00"/>
    <x v="2"/>
    <n v="399"/>
    <n v="23.2"/>
    <n v="6"/>
    <n v="5"/>
    <n v="26"/>
    <n v="23"/>
    <x v="0"/>
  </r>
  <r>
    <n v="1252"/>
    <d v="2023-06-16T00:00:00"/>
    <x v="0"/>
    <n v="699"/>
    <n v="10.5"/>
    <n v="0"/>
    <n v="0"/>
    <n v="5"/>
    <n v="24"/>
    <x v="1"/>
  </r>
  <r>
    <n v="1253"/>
    <d v="2024-12-06T00:00:00"/>
    <x v="1"/>
    <n v="199"/>
    <n v="23.9"/>
    <n v="5"/>
    <n v="4"/>
    <n v="28"/>
    <n v="45"/>
    <x v="0"/>
  </r>
  <r>
    <n v="1254"/>
    <d v="2023-02-05T00:00:00"/>
    <x v="2"/>
    <n v="399"/>
    <n v="16.399999999999999"/>
    <n v="6"/>
    <n v="5"/>
    <n v="4"/>
    <n v="15"/>
    <x v="0"/>
  </r>
  <r>
    <n v="1255"/>
    <d v="2024-11-28T00:00:00"/>
    <x v="2"/>
    <n v="399"/>
    <n v="17.600000000000001"/>
    <n v="2"/>
    <n v="2"/>
    <n v="2"/>
    <n v="38"/>
    <x v="0"/>
  </r>
  <r>
    <n v="1256"/>
    <d v="2024-10-21T00:00:00"/>
    <x v="1"/>
    <n v="199"/>
    <n v="6.6"/>
    <n v="2"/>
    <n v="0"/>
    <n v="17"/>
    <n v="7"/>
    <x v="1"/>
  </r>
  <r>
    <n v="1257"/>
    <d v="2024-03-09T00:00:00"/>
    <x v="0"/>
    <n v="699"/>
    <n v="10.199999999999999"/>
    <n v="1"/>
    <n v="4"/>
    <n v="25"/>
    <n v="58"/>
    <x v="0"/>
  </r>
  <r>
    <n v="1258"/>
    <d v="2024-01-27T00:00:00"/>
    <x v="1"/>
    <n v="199"/>
    <n v="6.7"/>
    <n v="4"/>
    <n v="4"/>
    <n v="28"/>
    <n v="34"/>
    <x v="0"/>
  </r>
  <r>
    <n v="1259"/>
    <d v="2023-12-19T00:00:00"/>
    <x v="0"/>
    <n v="699"/>
    <n v="18.5"/>
    <n v="1"/>
    <n v="0"/>
    <n v="20"/>
    <n v="40"/>
    <x v="1"/>
  </r>
  <r>
    <n v="1260"/>
    <d v="2023-06-22T00:00:00"/>
    <x v="1"/>
    <n v="199"/>
    <n v="18.8"/>
    <n v="6"/>
    <n v="5"/>
    <n v="18"/>
    <n v="19"/>
    <x v="0"/>
  </r>
  <r>
    <n v="1261"/>
    <d v="2024-03-17T00:00:00"/>
    <x v="2"/>
    <n v="399"/>
    <n v="2.9"/>
    <n v="6"/>
    <n v="4"/>
    <n v="1"/>
    <n v="26"/>
    <x v="0"/>
  </r>
  <r>
    <n v="1262"/>
    <d v="2023-04-23T00:00:00"/>
    <x v="1"/>
    <n v="199"/>
    <n v="9.6999999999999993"/>
    <n v="2"/>
    <n v="1"/>
    <n v="12"/>
    <n v="31"/>
    <x v="0"/>
  </r>
  <r>
    <n v="1263"/>
    <d v="2023-07-16T00:00:00"/>
    <x v="2"/>
    <n v="399"/>
    <n v="5"/>
    <n v="0"/>
    <n v="5"/>
    <n v="14"/>
    <n v="11"/>
    <x v="1"/>
  </r>
  <r>
    <n v="1264"/>
    <d v="2023-03-29T00:00:00"/>
    <x v="2"/>
    <n v="399"/>
    <n v="11.3"/>
    <n v="1"/>
    <n v="5"/>
    <n v="27"/>
    <n v="10"/>
    <x v="0"/>
  </r>
  <r>
    <n v="1265"/>
    <d v="2024-05-11T00:00:00"/>
    <x v="2"/>
    <n v="399"/>
    <n v="7.3"/>
    <n v="5"/>
    <n v="0"/>
    <n v="8"/>
    <n v="37"/>
    <x v="0"/>
  </r>
  <r>
    <n v="1266"/>
    <d v="2023-02-12T00:00:00"/>
    <x v="0"/>
    <n v="699"/>
    <n v="0.7"/>
    <n v="4"/>
    <n v="0"/>
    <n v="7"/>
    <n v="42"/>
    <x v="0"/>
  </r>
  <r>
    <n v="1267"/>
    <d v="2023-09-30T00:00:00"/>
    <x v="1"/>
    <n v="199"/>
    <n v="13.3"/>
    <n v="0"/>
    <n v="3"/>
    <n v="14"/>
    <n v="38"/>
    <x v="0"/>
  </r>
  <r>
    <n v="1268"/>
    <d v="2023-12-18T00:00:00"/>
    <x v="2"/>
    <n v="399"/>
    <n v="19"/>
    <n v="6"/>
    <n v="2"/>
    <n v="31"/>
    <n v="23"/>
    <x v="0"/>
  </r>
  <r>
    <n v="1269"/>
    <d v="2023-12-31T00:00:00"/>
    <x v="2"/>
    <n v="399"/>
    <n v="23.6"/>
    <n v="6"/>
    <n v="3"/>
    <n v="16"/>
    <n v="39"/>
    <x v="0"/>
  </r>
  <r>
    <n v="1270"/>
    <d v="2023-05-23T00:00:00"/>
    <x v="2"/>
    <n v="399"/>
    <n v="0.6"/>
    <n v="6"/>
    <n v="5"/>
    <n v="7"/>
    <n v="53"/>
    <x v="0"/>
  </r>
  <r>
    <n v="1271"/>
    <d v="2024-01-13T00:00:00"/>
    <x v="1"/>
    <n v="199"/>
    <n v="21.8"/>
    <n v="4"/>
    <n v="5"/>
    <n v="8"/>
    <n v="48"/>
    <x v="1"/>
  </r>
  <r>
    <n v="1272"/>
    <d v="2023-11-26T00:00:00"/>
    <x v="2"/>
    <n v="399"/>
    <n v="13.1"/>
    <n v="3"/>
    <n v="0"/>
    <n v="31"/>
    <n v="40"/>
    <x v="1"/>
  </r>
  <r>
    <n v="1273"/>
    <d v="2024-05-11T00:00:00"/>
    <x v="1"/>
    <n v="199"/>
    <n v="21.9"/>
    <n v="5"/>
    <n v="5"/>
    <n v="24"/>
    <n v="28"/>
    <x v="0"/>
  </r>
  <r>
    <n v="1274"/>
    <d v="2023-04-13T00:00:00"/>
    <x v="2"/>
    <n v="399"/>
    <n v="9"/>
    <n v="7"/>
    <n v="5"/>
    <n v="6"/>
    <n v="54"/>
    <x v="0"/>
  </r>
  <r>
    <n v="1275"/>
    <d v="2024-08-08T00:00:00"/>
    <x v="0"/>
    <n v="699"/>
    <n v="7.7"/>
    <n v="3"/>
    <n v="5"/>
    <n v="25"/>
    <n v="9"/>
    <x v="1"/>
  </r>
  <r>
    <n v="1276"/>
    <d v="2024-07-15T00:00:00"/>
    <x v="0"/>
    <n v="699"/>
    <n v="1.3"/>
    <n v="7"/>
    <n v="0"/>
    <n v="33"/>
    <n v="19"/>
    <x v="1"/>
  </r>
  <r>
    <n v="1277"/>
    <d v="2023-09-07T00:00:00"/>
    <x v="2"/>
    <n v="399"/>
    <n v="22.5"/>
    <n v="1"/>
    <n v="3"/>
    <n v="11"/>
    <n v="42"/>
    <x v="0"/>
  </r>
  <r>
    <n v="1278"/>
    <d v="2023-01-30T00:00:00"/>
    <x v="1"/>
    <n v="199"/>
    <n v="19"/>
    <n v="1"/>
    <n v="0"/>
    <n v="11"/>
    <n v="27"/>
    <x v="1"/>
  </r>
  <r>
    <n v="1279"/>
    <d v="2024-05-02T00:00:00"/>
    <x v="1"/>
    <n v="199"/>
    <n v="22.6"/>
    <n v="4"/>
    <n v="1"/>
    <n v="21"/>
    <n v="46"/>
    <x v="0"/>
  </r>
  <r>
    <n v="1280"/>
    <d v="2024-12-09T00:00:00"/>
    <x v="0"/>
    <n v="699"/>
    <n v="16.8"/>
    <n v="8"/>
    <n v="5"/>
    <n v="8"/>
    <n v="46"/>
    <x v="0"/>
  </r>
  <r>
    <n v="1281"/>
    <d v="2024-01-26T00:00:00"/>
    <x v="2"/>
    <n v="399"/>
    <n v="23.3"/>
    <n v="1"/>
    <n v="5"/>
    <n v="15"/>
    <n v="21"/>
    <x v="0"/>
  </r>
  <r>
    <n v="1282"/>
    <d v="2023-10-25T00:00:00"/>
    <x v="0"/>
    <n v="699"/>
    <n v="24.2"/>
    <n v="6"/>
    <n v="1"/>
    <n v="36"/>
    <n v="14"/>
    <x v="1"/>
  </r>
  <r>
    <n v="1283"/>
    <d v="2024-01-12T00:00:00"/>
    <x v="1"/>
    <n v="199"/>
    <n v="2.7"/>
    <n v="3"/>
    <n v="5"/>
    <n v="8"/>
    <n v="60"/>
    <x v="0"/>
  </r>
  <r>
    <n v="1284"/>
    <d v="2023-07-14T00:00:00"/>
    <x v="1"/>
    <n v="199"/>
    <n v="23.9"/>
    <n v="0"/>
    <n v="2"/>
    <n v="21"/>
    <n v="3"/>
    <x v="1"/>
  </r>
  <r>
    <n v="1285"/>
    <d v="2024-06-16T00:00:00"/>
    <x v="2"/>
    <n v="399"/>
    <n v="8.3000000000000007"/>
    <n v="5"/>
    <n v="5"/>
    <n v="28"/>
    <n v="59"/>
    <x v="1"/>
  </r>
  <r>
    <n v="1286"/>
    <d v="2023-05-29T00:00:00"/>
    <x v="0"/>
    <n v="699"/>
    <n v="3.1"/>
    <n v="0"/>
    <n v="4"/>
    <n v="15"/>
    <n v="54"/>
    <x v="0"/>
  </r>
  <r>
    <n v="1287"/>
    <d v="2024-11-12T00:00:00"/>
    <x v="2"/>
    <n v="399"/>
    <n v="12.7"/>
    <n v="7"/>
    <n v="1"/>
    <n v="15"/>
    <n v="38"/>
    <x v="0"/>
  </r>
  <r>
    <n v="1288"/>
    <d v="2024-12-24T00:00:00"/>
    <x v="0"/>
    <n v="699"/>
    <n v="15.2"/>
    <n v="4"/>
    <n v="4"/>
    <n v="3"/>
    <n v="44"/>
    <x v="0"/>
  </r>
  <r>
    <n v="1289"/>
    <d v="2024-01-21T00:00:00"/>
    <x v="0"/>
    <n v="699"/>
    <n v="16"/>
    <n v="3"/>
    <n v="3"/>
    <n v="31"/>
    <n v="18"/>
    <x v="1"/>
  </r>
  <r>
    <n v="1290"/>
    <d v="2024-12-18T00:00:00"/>
    <x v="1"/>
    <n v="199"/>
    <n v="4.2"/>
    <n v="3"/>
    <n v="5"/>
    <n v="22"/>
    <n v="59"/>
    <x v="0"/>
  </r>
  <r>
    <n v="1291"/>
    <d v="2024-11-06T00:00:00"/>
    <x v="0"/>
    <n v="699"/>
    <n v="23.1"/>
    <n v="2"/>
    <n v="3"/>
    <n v="4"/>
    <n v="46"/>
    <x v="0"/>
  </r>
  <r>
    <n v="1292"/>
    <d v="2023-12-23T00:00:00"/>
    <x v="1"/>
    <n v="199"/>
    <n v="13.9"/>
    <n v="5"/>
    <n v="3"/>
    <n v="2"/>
    <n v="43"/>
    <x v="0"/>
  </r>
  <r>
    <n v="1293"/>
    <d v="2024-12-18T00:00:00"/>
    <x v="2"/>
    <n v="399"/>
    <n v="2.2999999999999998"/>
    <n v="4"/>
    <n v="2"/>
    <n v="26"/>
    <n v="44"/>
    <x v="0"/>
  </r>
  <r>
    <n v="1294"/>
    <d v="2024-12-27T00:00:00"/>
    <x v="0"/>
    <n v="699"/>
    <n v="2.9"/>
    <n v="5"/>
    <n v="4"/>
    <n v="26"/>
    <n v="55"/>
    <x v="0"/>
  </r>
  <r>
    <n v="1295"/>
    <d v="2023-05-29T00:00:00"/>
    <x v="2"/>
    <n v="399"/>
    <n v="16.5"/>
    <n v="2"/>
    <n v="3"/>
    <n v="30"/>
    <n v="44"/>
    <x v="0"/>
  </r>
  <r>
    <n v="1296"/>
    <d v="2024-08-12T00:00:00"/>
    <x v="1"/>
    <n v="199"/>
    <n v="20.2"/>
    <n v="3"/>
    <n v="5"/>
    <n v="14"/>
    <n v="41"/>
    <x v="0"/>
  </r>
  <r>
    <n v="1297"/>
    <d v="2023-02-27T00:00:00"/>
    <x v="1"/>
    <n v="199"/>
    <n v="9.6999999999999993"/>
    <n v="6"/>
    <n v="5"/>
    <n v="10"/>
    <n v="53"/>
    <x v="0"/>
  </r>
  <r>
    <n v="1298"/>
    <d v="2024-10-27T00:00:00"/>
    <x v="1"/>
    <n v="199"/>
    <n v="24.4"/>
    <n v="2"/>
    <n v="0"/>
    <n v="23"/>
    <n v="7"/>
    <x v="1"/>
  </r>
  <r>
    <n v="1299"/>
    <d v="2024-02-11T00:00:00"/>
    <x v="2"/>
    <n v="399"/>
    <n v="24.3"/>
    <n v="6"/>
    <n v="1"/>
    <n v="28"/>
    <n v="2"/>
    <x v="0"/>
  </r>
  <r>
    <n v="1300"/>
    <d v="2024-12-09T00:00:00"/>
    <x v="2"/>
    <n v="399"/>
    <n v="17.399999999999999"/>
    <n v="2"/>
    <n v="5"/>
    <n v="20"/>
    <n v="47"/>
    <x v="0"/>
  </r>
  <r>
    <n v="1301"/>
    <d v="2024-01-12T00:00:00"/>
    <x v="0"/>
    <n v="699"/>
    <n v="19.600000000000001"/>
    <n v="6"/>
    <n v="2"/>
    <n v="6"/>
    <n v="40"/>
    <x v="0"/>
  </r>
  <r>
    <n v="1302"/>
    <d v="2024-06-05T00:00:00"/>
    <x v="1"/>
    <n v="199"/>
    <n v="3.4"/>
    <n v="1"/>
    <n v="3"/>
    <n v="8"/>
    <n v="41"/>
    <x v="0"/>
  </r>
  <r>
    <n v="1303"/>
    <d v="2024-08-30T00:00:00"/>
    <x v="1"/>
    <n v="199"/>
    <n v="14.9"/>
    <n v="7"/>
    <n v="2"/>
    <n v="2"/>
    <n v="44"/>
    <x v="0"/>
  </r>
  <r>
    <n v="1304"/>
    <d v="2023-11-30T00:00:00"/>
    <x v="1"/>
    <n v="199"/>
    <n v="12.4"/>
    <n v="6"/>
    <n v="2"/>
    <n v="25"/>
    <n v="36"/>
    <x v="0"/>
  </r>
  <r>
    <n v="1305"/>
    <d v="2024-06-26T00:00:00"/>
    <x v="1"/>
    <n v="199"/>
    <n v="5"/>
    <n v="0"/>
    <n v="3"/>
    <n v="35"/>
    <n v="35"/>
    <x v="1"/>
  </r>
  <r>
    <n v="1306"/>
    <d v="2023-05-08T00:00:00"/>
    <x v="2"/>
    <n v="399"/>
    <n v="13.2"/>
    <n v="8"/>
    <n v="5"/>
    <n v="5"/>
    <n v="52"/>
    <x v="1"/>
  </r>
  <r>
    <n v="1307"/>
    <d v="2023-11-18T00:00:00"/>
    <x v="1"/>
    <n v="199"/>
    <n v="4.9000000000000004"/>
    <n v="2"/>
    <n v="0"/>
    <n v="8"/>
    <n v="35"/>
    <x v="0"/>
  </r>
  <r>
    <n v="1308"/>
    <d v="2023-09-20T00:00:00"/>
    <x v="1"/>
    <n v="199"/>
    <n v="3.7"/>
    <n v="3"/>
    <n v="5"/>
    <n v="3"/>
    <n v="10"/>
    <x v="0"/>
  </r>
  <r>
    <n v="1309"/>
    <d v="2023-06-25T00:00:00"/>
    <x v="1"/>
    <n v="199"/>
    <n v="24.5"/>
    <n v="8"/>
    <n v="2"/>
    <n v="6"/>
    <n v="23"/>
    <x v="1"/>
  </r>
  <r>
    <n v="1310"/>
    <d v="2024-11-05T00:00:00"/>
    <x v="2"/>
    <n v="399"/>
    <n v="6.6"/>
    <n v="0"/>
    <n v="4"/>
    <n v="1"/>
    <n v="57"/>
    <x v="1"/>
  </r>
  <r>
    <n v="1311"/>
    <d v="2023-12-27T00:00:00"/>
    <x v="0"/>
    <n v="699"/>
    <n v="3.9"/>
    <n v="7"/>
    <n v="5"/>
    <n v="29"/>
    <n v="20"/>
    <x v="0"/>
  </r>
  <r>
    <n v="1312"/>
    <d v="2023-02-07T00:00:00"/>
    <x v="0"/>
    <n v="699"/>
    <n v="13"/>
    <n v="1"/>
    <n v="5"/>
    <n v="35"/>
    <n v="52"/>
    <x v="0"/>
  </r>
  <r>
    <n v="1313"/>
    <d v="2024-08-28T00:00:00"/>
    <x v="1"/>
    <n v="199"/>
    <n v="7.8"/>
    <n v="3"/>
    <n v="1"/>
    <n v="10"/>
    <n v="38"/>
    <x v="1"/>
  </r>
  <r>
    <n v="1314"/>
    <d v="2024-01-26T00:00:00"/>
    <x v="2"/>
    <n v="399"/>
    <n v="3.6"/>
    <n v="6"/>
    <n v="0"/>
    <n v="18"/>
    <n v="35"/>
    <x v="0"/>
  </r>
  <r>
    <n v="1315"/>
    <d v="2024-12-12T00:00:00"/>
    <x v="0"/>
    <n v="699"/>
    <n v="10.3"/>
    <n v="1"/>
    <n v="2"/>
    <n v="11"/>
    <n v="43"/>
    <x v="0"/>
  </r>
  <r>
    <n v="1316"/>
    <d v="2024-01-17T00:00:00"/>
    <x v="1"/>
    <n v="199"/>
    <n v="5.5"/>
    <n v="4"/>
    <n v="5"/>
    <n v="35"/>
    <n v="44"/>
    <x v="0"/>
  </r>
  <r>
    <n v="1317"/>
    <d v="2024-03-20T00:00:00"/>
    <x v="0"/>
    <n v="699"/>
    <n v="15.3"/>
    <n v="6"/>
    <n v="1"/>
    <n v="33"/>
    <n v="20"/>
    <x v="1"/>
  </r>
  <r>
    <n v="1318"/>
    <d v="2023-04-23T00:00:00"/>
    <x v="2"/>
    <n v="399"/>
    <n v="24.1"/>
    <n v="3"/>
    <n v="0"/>
    <n v="2"/>
    <n v="17"/>
    <x v="1"/>
  </r>
  <r>
    <n v="1319"/>
    <d v="2023-12-08T00:00:00"/>
    <x v="0"/>
    <n v="699"/>
    <n v="10.5"/>
    <n v="5"/>
    <n v="5"/>
    <n v="36"/>
    <n v="5"/>
    <x v="0"/>
  </r>
  <r>
    <n v="1320"/>
    <d v="2023-08-16T00:00:00"/>
    <x v="2"/>
    <n v="399"/>
    <n v="21.8"/>
    <n v="3"/>
    <n v="2"/>
    <n v="10"/>
    <n v="0"/>
    <x v="0"/>
  </r>
  <r>
    <n v="1321"/>
    <d v="2023-11-10T00:00:00"/>
    <x v="2"/>
    <n v="399"/>
    <n v="19.7"/>
    <n v="1"/>
    <n v="1"/>
    <n v="7"/>
    <n v="33"/>
    <x v="1"/>
  </r>
  <r>
    <n v="1322"/>
    <d v="2024-07-18T00:00:00"/>
    <x v="0"/>
    <n v="699"/>
    <n v="2.8"/>
    <n v="5"/>
    <n v="5"/>
    <n v="32"/>
    <n v="36"/>
    <x v="0"/>
  </r>
  <r>
    <n v="1323"/>
    <d v="2023-07-05T00:00:00"/>
    <x v="2"/>
    <n v="399"/>
    <n v="22.5"/>
    <n v="2"/>
    <n v="2"/>
    <n v="7"/>
    <n v="60"/>
    <x v="1"/>
  </r>
  <r>
    <n v="1324"/>
    <d v="2023-01-10T00:00:00"/>
    <x v="2"/>
    <n v="399"/>
    <n v="14"/>
    <n v="6"/>
    <n v="3"/>
    <n v="35"/>
    <n v="37"/>
    <x v="0"/>
  </r>
  <r>
    <n v="1325"/>
    <d v="2023-10-01T00:00:00"/>
    <x v="0"/>
    <n v="699"/>
    <n v="18"/>
    <n v="2"/>
    <n v="1"/>
    <n v="33"/>
    <n v="24"/>
    <x v="1"/>
  </r>
  <r>
    <n v="1326"/>
    <d v="2024-04-13T00:00:00"/>
    <x v="1"/>
    <n v="199"/>
    <n v="17.8"/>
    <n v="3"/>
    <n v="5"/>
    <n v="24"/>
    <n v="38"/>
    <x v="0"/>
  </r>
  <r>
    <n v="1327"/>
    <d v="2024-03-14T00:00:00"/>
    <x v="1"/>
    <n v="199"/>
    <n v="24.7"/>
    <n v="7"/>
    <n v="4"/>
    <n v="29"/>
    <n v="18"/>
    <x v="0"/>
  </r>
  <r>
    <n v="1328"/>
    <d v="2023-04-03T00:00:00"/>
    <x v="0"/>
    <n v="699"/>
    <n v="8"/>
    <n v="1"/>
    <n v="2"/>
    <n v="15"/>
    <n v="26"/>
    <x v="1"/>
  </r>
  <r>
    <n v="1329"/>
    <d v="2023-03-28T00:00:00"/>
    <x v="0"/>
    <n v="699"/>
    <n v="2.4"/>
    <n v="3"/>
    <n v="0"/>
    <n v="6"/>
    <n v="10"/>
    <x v="1"/>
  </r>
  <r>
    <n v="1330"/>
    <d v="2024-06-04T00:00:00"/>
    <x v="0"/>
    <n v="699"/>
    <n v="14.1"/>
    <n v="7"/>
    <n v="0"/>
    <n v="19"/>
    <n v="60"/>
    <x v="0"/>
  </r>
  <r>
    <n v="1331"/>
    <d v="2024-12-15T00:00:00"/>
    <x v="0"/>
    <n v="699"/>
    <n v="12.3"/>
    <n v="8"/>
    <n v="5"/>
    <n v="9"/>
    <n v="43"/>
    <x v="1"/>
  </r>
  <r>
    <n v="1332"/>
    <d v="2024-12-20T00:00:00"/>
    <x v="1"/>
    <n v="199"/>
    <n v="0.8"/>
    <n v="3"/>
    <n v="5"/>
    <n v="26"/>
    <n v="0"/>
    <x v="1"/>
  </r>
  <r>
    <n v="1333"/>
    <d v="2024-04-04T00:00:00"/>
    <x v="0"/>
    <n v="699"/>
    <n v="6.5"/>
    <n v="8"/>
    <n v="5"/>
    <n v="23"/>
    <n v="38"/>
    <x v="0"/>
  </r>
  <r>
    <n v="1334"/>
    <d v="2024-06-10T00:00:00"/>
    <x v="1"/>
    <n v="199"/>
    <n v="22.6"/>
    <n v="2"/>
    <n v="0"/>
    <n v="34"/>
    <n v="23"/>
    <x v="1"/>
  </r>
  <r>
    <n v="1335"/>
    <d v="2023-12-13T00:00:00"/>
    <x v="2"/>
    <n v="399"/>
    <n v="10.9"/>
    <n v="6"/>
    <n v="1"/>
    <n v="4"/>
    <n v="23"/>
    <x v="1"/>
  </r>
  <r>
    <n v="1336"/>
    <d v="2023-09-29T00:00:00"/>
    <x v="0"/>
    <n v="699"/>
    <n v="20.9"/>
    <n v="1"/>
    <n v="2"/>
    <n v="16"/>
    <n v="19"/>
    <x v="1"/>
  </r>
  <r>
    <n v="1337"/>
    <d v="2024-10-20T00:00:00"/>
    <x v="1"/>
    <n v="199"/>
    <n v="18.600000000000001"/>
    <n v="6"/>
    <n v="1"/>
    <n v="1"/>
    <n v="59"/>
    <x v="0"/>
  </r>
  <r>
    <n v="1338"/>
    <d v="2024-04-16T00:00:00"/>
    <x v="0"/>
    <n v="699"/>
    <n v="23.4"/>
    <n v="7"/>
    <n v="0"/>
    <n v="3"/>
    <n v="22"/>
    <x v="0"/>
  </r>
  <r>
    <n v="1339"/>
    <d v="2024-02-16T00:00:00"/>
    <x v="2"/>
    <n v="399"/>
    <n v="9.1999999999999993"/>
    <n v="0"/>
    <n v="2"/>
    <n v="20"/>
    <n v="56"/>
    <x v="1"/>
  </r>
  <r>
    <n v="1340"/>
    <d v="2023-06-07T00:00:00"/>
    <x v="2"/>
    <n v="399"/>
    <n v="3"/>
    <n v="7"/>
    <n v="1"/>
    <n v="1"/>
    <n v="5"/>
    <x v="1"/>
  </r>
  <r>
    <n v="1341"/>
    <d v="2023-08-20T00:00:00"/>
    <x v="2"/>
    <n v="399"/>
    <n v="22.9"/>
    <n v="0"/>
    <n v="1"/>
    <n v="8"/>
    <n v="49"/>
    <x v="1"/>
  </r>
  <r>
    <n v="1342"/>
    <d v="2023-10-03T00:00:00"/>
    <x v="2"/>
    <n v="399"/>
    <n v="9.6999999999999993"/>
    <n v="5"/>
    <n v="3"/>
    <n v="26"/>
    <n v="57"/>
    <x v="0"/>
  </r>
  <r>
    <n v="1343"/>
    <d v="2024-03-20T00:00:00"/>
    <x v="1"/>
    <n v="199"/>
    <n v="16.600000000000001"/>
    <n v="7"/>
    <n v="1"/>
    <n v="29"/>
    <n v="8"/>
    <x v="1"/>
  </r>
  <r>
    <n v="1344"/>
    <d v="2023-05-17T00:00:00"/>
    <x v="1"/>
    <n v="199"/>
    <n v="22.1"/>
    <n v="3"/>
    <n v="0"/>
    <n v="23"/>
    <n v="12"/>
    <x v="1"/>
  </r>
  <r>
    <n v="1345"/>
    <d v="2024-05-05T00:00:00"/>
    <x v="2"/>
    <n v="399"/>
    <n v="18.7"/>
    <n v="0"/>
    <n v="1"/>
    <n v="27"/>
    <n v="42"/>
    <x v="0"/>
  </r>
  <r>
    <n v="1346"/>
    <d v="2023-05-11T00:00:00"/>
    <x v="0"/>
    <n v="699"/>
    <n v="3.4"/>
    <n v="7"/>
    <n v="4"/>
    <n v="18"/>
    <n v="31"/>
    <x v="0"/>
  </r>
  <r>
    <n v="1347"/>
    <d v="2023-01-22T00:00:00"/>
    <x v="2"/>
    <n v="399"/>
    <n v="12.8"/>
    <n v="6"/>
    <n v="1"/>
    <n v="26"/>
    <n v="7"/>
    <x v="1"/>
  </r>
  <r>
    <n v="1348"/>
    <d v="2023-12-17T00:00:00"/>
    <x v="1"/>
    <n v="199"/>
    <n v="8.9"/>
    <n v="0"/>
    <n v="5"/>
    <n v="10"/>
    <n v="15"/>
    <x v="0"/>
  </r>
  <r>
    <n v="1349"/>
    <d v="2024-03-15T00:00:00"/>
    <x v="2"/>
    <n v="399"/>
    <n v="11.1"/>
    <n v="4"/>
    <n v="2"/>
    <n v="1"/>
    <n v="31"/>
    <x v="0"/>
  </r>
  <r>
    <n v="1350"/>
    <d v="2023-09-27T00:00:00"/>
    <x v="1"/>
    <n v="199"/>
    <n v="18.399999999999999"/>
    <n v="2"/>
    <n v="1"/>
    <n v="10"/>
    <n v="17"/>
    <x v="1"/>
  </r>
  <r>
    <n v="1351"/>
    <d v="2023-04-16T00:00:00"/>
    <x v="0"/>
    <n v="699"/>
    <n v="16.8"/>
    <n v="6"/>
    <n v="1"/>
    <n v="16"/>
    <n v="30"/>
    <x v="1"/>
  </r>
  <r>
    <n v="1352"/>
    <d v="2023-08-23T00:00:00"/>
    <x v="0"/>
    <n v="699"/>
    <n v="15.5"/>
    <n v="3"/>
    <n v="4"/>
    <n v="33"/>
    <n v="40"/>
    <x v="1"/>
  </r>
  <r>
    <n v="1353"/>
    <d v="2023-01-19T00:00:00"/>
    <x v="1"/>
    <n v="199"/>
    <n v="10.3"/>
    <n v="4"/>
    <n v="1"/>
    <n v="9"/>
    <n v="59"/>
    <x v="0"/>
  </r>
  <r>
    <n v="1354"/>
    <d v="2024-12-17T00:00:00"/>
    <x v="0"/>
    <n v="699"/>
    <n v="2.7"/>
    <n v="0"/>
    <n v="3"/>
    <n v="13"/>
    <n v="26"/>
    <x v="0"/>
  </r>
  <r>
    <n v="1355"/>
    <d v="2024-10-21T00:00:00"/>
    <x v="0"/>
    <n v="699"/>
    <n v="5.9"/>
    <n v="6"/>
    <n v="3"/>
    <n v="15"/>
    <n v="3"/>
    <x v="1"/>
  </r>
  <r>
    <n v="1356"/>
    <d v="2024-03-04T00:00:00"/>
    <x v="1"/>
    <n v="199"/>
    <n v="3.2"/>
    <n v="5"/>
    <n v="2"/>
    <n v="20"/>
    <n v="60"/>
    <x v="0"/>
  </r>
  <r>
    <n v="1357"/>
    <d v="2023-11-26T00:00:00"/>
    <x v="1"/>
    <n v="199"/>
    <n v="22.4"/>
    <n v="2"/>
    <n v="0"/>
    <n v="21"/>
    <n v="0"/>
    <x v="0"/>
  </r>
  <r>
    <n v="1358"/>
    <d v="2024-05-18T00:00:00"/>
    <x v="1"/>
    <n v="199"/>
    <n v="12.1"/>
    <n v="1"/>
    <n v="3"/>
    <n v="19"/>
    <n v="11"/>
    <x v="0"/>
  </r>
  <r>
    <n v="1359"/>
    <d v="2023-05-14T00:00:00"/>
    <x v="2"/>
    <n v="399"/>
    <n v="8"/>
    <n v="1"/>
    <n v="5"/>
    <n v="22"/>
    <n v="0"/>
    <x v="1"/>
  </r>
  <r>
    <n v="1360"/>
    <d v="2024-09-11T00:00:00"/>
    <x v="2"/>
    <n v="399"/>
    <n v="18.7"/>
    <n v="5"/>
    <n v="5"/>
    <n v="24"/>
    <n v="49"/>
    <x v="0"/>
  </r>
  <r>
    <n v="1361"/>
    <d v="2023-04-19T00:00:00"/>
    <x v="2"/>
    <n v="399"/>
    <n v="16.399999999999999"/>
    <n v="3"/>
    <n v="4"/>
    <n v="16"/>
    <n v="24"/>
    <x v="0"/>
  </r>
  <r>
    <n v="1362"/>
    <d v="2023-04-12T00:00:00"/>
    <x v="1"/>
    <n v="199"/>
    <n v="1.5"/>
    <n v="3"/>
    <n v="1"/>
    <n v="8"/>
    <n v="45"/>
    <x v="0"/>
  </r>
  <r>
    <n v="1363"/>
    <d v="2023-07-26T00:00:00"/>
    <x v="1"/>
    <n v="199"/>
    <n v="15.7"/>
    <n v="4"/>
    <n v="5"/>
    <n v="35"/>
    <n v="30"/>
    <x v="1"/>
  </r>
  <r>
    <n v="1364"/>
    <d v="2024-07-27T00:00:00"/>
    <x v="0"/>
    <n v="699"/>
    <n v="1.6"/>
    <n v="3"/>
    <n v="3"/>
    <n v="10"/>
    <n v="35"/>
    <x v="0"/>
  </r>
  <r>
    <n v="1365"/>
    <d v="2024-06-20T00:00:00"/>
    <x v="2"/>
    <n v="399"/>
    <n v="11.5"/>
    <n v="1"/>
    <n v="3"/>
    <n v="24"/>
    <n v="4"/>
    <x v="1"/>
  </r>
  <r>
    <n v="1366"/>
    <d v="2024-08-02T00:00:00"/>
    <x v="0"/>
    <n v="699"/>
    <n v="4.5999999999999996"/>
    <n v="4"/>
    <n v="5"/>
    <n v="2"/>
    <n v="8"/>
    <x v="0"/>
  </r>
  <r>
    <n v="1367"/>
    <d v="2024-06-09T00:00:00"/>
    <x v="1"/>
    <n v="199"/>
    <n v="18.600000000000001"/>
    <n v="6"/>
    <n v="3"/>
    <n v="13"/>
    <n v="43"/>
    <x v="0"/>
  </r>
  <r>
    <n v="1368"/>
    <d v="2024-02-15T00:00:00"/>
    <x v="1"/>
    <n v="199"/>
    <n v="11.2"/>
    <n v="8"/>
    <n v="3"/>
    <n v="11"/>
    <n v="35"/>
    <x v="1"/>
  </r>
  <r>
    <n v="1369"/>
    <d v="2024-12-14T00:00:00"/>
    <x v="0"/>
    <n v="699"/>
    <n v="5.6"/>
    <n v="0"/>
    <n v="1"/>
    <n v="18"/>
    <n v="36"/>
    <x v="0"/>
  </r>
  <r>
    <n v="1370"/>
    <d v="2023-10-31T00:00:00"/>
    <x v="1"/>
    <n v="199"/>
    <n v="11.7"/>
    <n v="8"/>
    <n v="2"/>
    <n v="33"/>
    <n v="19"/>
    <x v="1"/>
  </r>
  <r>
    <n v="1371"/>
    <d v="2023-10-26T00:00:00"/>
    <x v="0"/>
    <n v="699"/>
    <n v="14"/>
    <n v="2"/>
    <n v="1"/>
    <n v="18"/>
    <n v="2"/>
    <x v="1"/>
  </r>
  <r>
    <n v="1372"/>
    <d v="2023-02-22T00:00:00"/>
    <x v="1"/>
    <n v="199"/>
    <n v="23.6"/>
    <n v="4"/>
    <n v="1"/>
    <n v="10"/>
    <n v="17"/>
    <x v="1"/>
  </r>
  <r>
    <n v="1373"/>
    <d v="2023-12-22T00:00:00"/>
    <x v="0"/>
    <n v="699"/>
    <n v="24.7"/>
    <n v="3"/>
    <n v="4"/>
    <n v="16"/>
    <n v="7"/>
    <x v="0"/>
  </r>
  <r>
    <n v="1374"/>
    <d v="2024-09-18T00:00:00"/>
    <x v="0"/>
    <n v="699"/>
    <n v="8.5"/>
    <n v="8"/>
    <n v="2"/>
    <n v="24"/>
    <n v="46"/>
    <x v="0"/>
  </r>
  <r>
    <n v="1375"/>
    <d v="2023-10-14T00:00:00"/>
    <x v="2"/>
    <n v="399"/>
    <n v="24.6"/>
    <n v="0"/>
    <n v="2"/>
    <n v="21"/>
    <n v="14"/>
    <x v="1"/>
  </r>
  <r>
    <n v="1376"/>
    <d v="2024-08-20T00:00:00"/>
    <x v="1"/>
    <n v="199"/>
    <n v="24.3"/>
    <n v="8"/>
    <n v="5"/>
    <n v="17"/>
    <n v="55"/>
    <x v="1"/>
  </r>
  <r>
    <n v="1377"/>
    <d v="2023-07-31T00:00:00"/>
    <x v="1"/>
    <n v="199"/>
    <n v="23.7"/>
    <n v="4"/>
    <n v="5"/>
    <n v="25"/>
    <n v="40"/>
    <x v="0"/>
  </r>
  <r>
    <n v="1378"/>
    <d v="2024-02-09T00:00:00"/>
    <x v="2"/>
    <n v="399"/>
    <n v="8.4"/>
    <n v="3"/>
    <n v="4"/>
    <n v="15"/>
    <n v="40"/>
    <x v="1"/>
  </r>
  <r>
    <n v="1379"/>
    <d v="2023-04-06T00:00:00"/>
    <x v="1"/>
    <n v="199"/>
    <n v="6.2"/>
    <n v="6"/>
    <n v="2"/>
    <n v="29"/>
    <n v="9"/>
    <x v="1"/>
  </r>
  <r>
    <n v="1380"/>
    <d v="2023-07-04T00:00:00"/>
    <x v="2"/>
    <n v="399"/>
    <n v="11.8"/>
    <n v="2"/>
    <n v="1"/>
    <n v="12"/>
    <n v="36"/>
    <x v="1"/>
  </r>
  <r>
    <n v="1381"/>
    <d v="2024-09-14T00:00:00"/>
    <x v="0"/>
    <n v="699"/>
    <n v="1"/>
    <n v="2"/>
    <n v="1"/>
    <n v="19"/>
    <n v="52"/>
    <x v="0"/>
  </r>
  <r>
    <n v="1382"/>
    <d v="2024-02-17T00:00:00"/>
    <x v="1"/>
    <n v="199"/>
    <n v="4"/>
    <n v="6"/>
    <n v="1"/>
    <n v="5"/>
    <n v="29"/>
    <x v="1"/>
  </r>
  <r>
    <n v="1383"/>
    <d v="2023-01-22T00:00:00"/>
    <x v="1"/>
    <n v="199"/>
    <n v="3.9"/>
    <n v="0"/>
    <n v="4"/>
    <n v="34"/>
    <n v="6"/>
    <x v="0"/>
  </r>
  <r>
    <n v="1384"/>
    <d v="2023-10-02T00:00:00"/>
    <x v="1"/>
    <n v="199"/>
    <n v="19.2"/>
    <n v="0"/>
    <n v="1"/>
    <n v="1"/>
    <n v="15"/>
    <x v="1"/>
  </r>
  <r>
    <n v="1385"/>
    <d v="2023-12-13T00:00:00"/>
    <x v="1"/>
    <n v="199"/>
    <n v="19.899999999999999"/>
    <n v="0"/>
    <n v="0"/>
    <n v="1"/>
    <n v="34"/>
    <x v="1"/>
  </r>
  <r>
    <n v="1386"/>
    <d v="2023-06-17T00:00:00"/>
    <x v="0"/>
    <n v="699"/>
    <n v="5.5"/>
    <n v="7"/>
    <n v="4"/>
    <n v="6"/>
    <n v="57"/>
    <x v="0"/>
  </r>
  <r>
    <n v="1387"/>
    <d v="2024-10-04T00:00:00"/>
    <x v="2"/>
    <n v="399"/>
    <n v="12.2"/>
    <n v="3"/>
    <n v="0"/>
    <n v="22"/>
    <n v="34"/>
    <x v="1"/>
  </r>
  <r>
    <n v="1388"/>
    <d v="2024-06-07T00:00:00"/>
    <x v="0"/>
    <n v="699"/>
    <n v="1"/>
    <n v="0"/>
    <n v="0"/>
    <n v="8"/>
    <n v="34"/>
    <x v="0"/>
  </r>
  <r>
    <n v="1389"/>
    <d v="2023-05-31T00:00:00"/>
    <x v="2"/>
    <n v="399"/>
    <n v="0.5"/>
    <n v="3"/>
    <n v="0"/>
    <n v="10"/>
    <n v="14"/>
    <x v="1"/>
  </r>
  <r>
    <n v="1390"/>
    <d v="2023-04-26T00:00:00"/>
    <x v="2"/>
    <n v="399"/>
    <n v="6"/>
    <n v="6"/>
    <n v="5"/>
    <n v="19"/>
    <n v="56"/>
    <x v="0"/>
  </r>
  <r>
    <n v="1391"/>
    <d v="2024-09-22T00:00:00"/>
    <x v="2"/>
    <n v="399"/>
    <n v="24.8"/>
    <n v="3"/>
    <n v="0"/>
    <n v="11"/>
    <n v="18"/>
    <x v="1"/>
  </r>
  <r>
    <n v="1392"/>
    <d v="2024-03-14T00:00:00"/>
    <x v="2"/>
    <n v="399"/>
    <n v="9.3000000000000007"/>
    <n v="1"/>
    <n v="0"/>
    <n v="8"/>
    <n v="38"/>
    <x v="0"/>
  </r>
  <r>
    <n v="1393"/>
    <d v="2023-11-05T00:00:00"/>
    <x v="0"/>
    <n v="699"/>
    <n v="15.2"/>
    <n v="6"/>
    <n v="1"/>
    <n v="22"/>
    <n v="57"/>
    <x v="1"/>
  </r>
  <r>
    <n v="1394"/>
    <d v="2024-01-13T00:00:00"/>
    <x v="0"/>
    <n v="699"/>
    <n v="9"/>
    <n v="1"/>
    <n v="2"/>
    <n v="19"/>
    <n v="58"/>
    <x v="0"/>
  </r>
  <r>
    <n v="1395"/>
    <d v="2024-02-04T00:00:00"/>
    <x v="2"/>
    <n v="399"/>
    <n v="19.8"/>
    <n v="2"/>
    <n v="5"/>
    <n v="5"/>
    <n v="9"/>
    <x v="0"/>
  </r>
  <r>
    <n v="1396"/>
    <d v="2023-10-13T00:00:00"/>
    <x v="2"/>
    <n v="399"/>
    <n v="20.5"/>
    <n v="1"/>
    <n v="4"/>
    <n v="31"/>
    <n v="27"/>
    <x v="1"/>
  </r>
  <r>
    <n v="1397"/>
    <d v="2023-11-23T00:00:00"/>
    <x v="1"/>
    <n v="199"/>
    <n v="8.4"/>
    <n v="2"/>
    <n v="1"/>
    <n v="6"/>
    <n v="49"/>
    <x v="1"/>
  </r>
  <r>
    <n v="1398"/>
    <d v="2023-05-22T00:00:00"/>
    <x v="2"/>
    <n v="399"/>
    <n v="12.3"/>
    <n v="6"/>
    <n v="4"/>
    <n v="28"/>
    <n v="50"/>
    <x v="0"/>
  </r>
  <r>
    <n v="1399"/>
    <d v="2024-06-29T00:00:00"/>
    <x v="0"/>
    <n v="699"/>
    <n v="9.9"/>
    <n v="8"/>
    <n v="3"/>
    <n v="16"/>
    <n v="34"/>
    <x v="0"/>
  </r>
  <r>
    <n v="1400"/>
    <d v="2023-08-13T00:00:00"/>
    <x v="0"/>
    <n v="699"/>
    <n v="9.9"/>
    <n v="6"/>
    <n v="4"/>
    <n v="15"/>
    <n v="36"/>
    <x v="1"/>
  </r>
  <r>
    <n v="1401"/>
    <d v="2024-07-25T00:00:00"/>
    <x v="0"/>
    <n v="699"/>
    <n v="6.3"/>
    <n v="0"/>
    <n v="1"/>
    <n v="6"/>
    <n v="54"/>
    <x v="0"/>
  </r>
  <r>
    <n v="1402"/>
    <d v="2023-05-23T00:00:00"/>
    <x v="2"/>
    <n v="399"/>
    <n v="23.1"/>
    <n v="0"/>
    <n v="2"/>
    <n v="9"/>
    <n v="23"/>
    <x v="1"/>
  </r>
  <r>
    <n v="1403"/>
    <d v="2023-08-18T00:00:00"/>
    <x v="2"/>
    <n v="399"/>
    <n v="4"/>
    <n v="8"/>
    <n v="3"/>
    <n v="30"/>
    <n v="15"/>
    <x v="0"/>
  </r>
  <r>
    <n v="1404"/>
    <d v="2024-03-10T00:00:00"/>
    <x v="1"/>
    <n v="199"/>
    <n v="3.4"/>
    <n v="2"/>
    <n v="3"/>
    <n v="9"/>
    <n v="46"/>
    <x v="0"/>
  </r>
  <r>
    <n v="1405"/>
    <d v="2023-06-11T00:00:00"/>
    <x v="2"/>
    <n v="399"/>
    <n v="17.7"/>
    <n v="1"/>
    <n v="3"/>
    <n v="4"/>
    <n v="53"/>
    <x v="0"/>
  </r>
  <r>
    <n v="1406"/>
    <d v="2024-03-02T00:00:00"/>
    <x v="1"/>
    <n v="199"/>
    <n v="9.4"/>
    <n v="1"/>
    <n v="1"/>
    <n v="10"/>
    <n v="4"/>
    <x v="0"/>
  </r>
  <r>
    <n v="1407"/>
    <d v="2023-11-03T00:00:00"/>
    <x v="1"/>
    <n v="199"/>
    <n v="12"/>
    <n v="2"/>
    <n v="5"/>
    <n v="12"/>
    <n v="33"/>
    <x v="1"/>
  </r>
  <r>
    <n v="1408"/>
    <d v="2023-04-24T00:00:00"/>
    <x v="2"/>
    <n v="399"/>
    <n v="18.2"/>
    <n v="7"/>
    <n v="5"/>
    <n v="27"/>
    <n v="44"/>
    <x v="0"/>
  </r>
  <r>
    <n v="1409"/>
    <d v="2023-06-14T00:00:00"/>
    <x v="1"/>
    <n v="199"/>
    <n v="22.1"/>
    <n v="0"/>
    <n v="4"/>
    <n v="4"/>
    <n v="48"/>
    <x v="0"/>
  </r>
  <r>
    <n v="1410"/>
    <d v="2024-08-08T00:00:00"/>
    <x v="1"/>
    <n v="199"/>
    <n v="20.9"/>
    <n v="7"/>
    <n v="4"/>
    <n v="26"/>
    <n v="45"/>
    <x v="1"/>
  </r>
  <r>
    <n v="1411"/>
    <d v="2024-06-18T00:00:00"/>
    <x v="0"/>
    <n v="699"/>
    <n v="17.899999999999999"/>
    <n v="6"/>
    <n v="1"/>
    <n v="20"/>
    <n v="17"/>
    <x v="1"/>
  </r>
  <r>
    <n v="1412"/>
    <d v="2023-07-08T00:00:00"/>
    <x v="2"/>
    <n v="399"/>
    <n v="18.7"/>
    <n v="6"/>
    <n v="4"/>
    <n v="9"/>
    <n v="3"/>
    <x v="0"/>
  </r>
  <r>
    <n v="1413"/>
    <d v="2024-10-30T00:00:00"/>
    <x v="0"/>
    <n v="699"/>
    <n v="15.3"/>
    <n v="1"/>
    <n v="5"/>
    <n v="36"/>
    <n v="29"/>
    <x v="0"/>
  </r>
  <r>
    <n v="1414"/>
    <d v="2024-03-10T00:00:00"/>
    <x v="0"/>
    <n v="699"/>
    <n v="20.8"/>
    <n v="2"/>
    <n v="0"/>
    <n v="26"/>
    <n v="51"/>
    <x v="1"/>
  </r>
  <r>
    <n v="1415"/>
    <d v="2023-12-10T00:00:00"/>
    <x v="1"/>
    <n v="199"/>
    <n v="3.2"/>
    <n v="1"/>
    <n v="2"/>
    <n v="18"/>
    <n v="38"/>
    <x v="0"/>
  </r>
  <r>
    <n v="1416"/>
    <d v="2023-01-12T00:00:00"/>
    <x v="1"/>
    <n v="199"/>
    <n v="7.4"/>
    <n v="8"/>
    <n v="0"/>
    <n v="16"/>
    <n v="4"/>
    <x v="0"/>
  </r>
  <r>
    <n v="1417"/>
    <d v="2024-08-06T00:00:00"/>
    <x v="2"/>
    <n v="399"/>
    <n v="14"/>
    <n v="0"/>
    <n v="1"/>
    <n v="13"/>
    <n v="17"/>
    <x v="0"/>
  </r>
  <r>
    <n v="1418"/>
    <d v="2023-11-13T00:00:00"/>
    <x v="0"/>
    <n v="699"/>
    <n v="14.3"/>
    <n v="7"/>
    <n v="0"/>
    <n v="3"/>
    <n v="3"/>
    <x v="1"/>
  </r>
  <r>
    <n v="1419"/>
    <d v="2024-02-05T00:00:00"/>
    <x v="1"/>
    <n v="199"/>
    <n v="18.899999999999999"/>
    <n v="6"/>
    <n v="4"/>
    <n v="23"/>
    <n v="12"/>
    <x v="0"/>
  </r>
  <r>
    <n v="1420"/>
    <d v="2024-05-30T00:00:00"/>
    <x v="0"/>
    <n v="699"/>
    <n v="24.4"/>
    <n v="1"/>
    <n v="2"/>
    <n v="23"/>
    <n v="26"/>
    <x v="1"/>
  </r>
  <r>
    <n v="1421"/>
    <d v="2024-05-03T00:00:00"/>
    <x v="1"/>
    <n v="199"/>
    <n v="20.3"/>
    <n v="2"/>
    <n v="0"/>
    <n v="33"/>
    <n v="37"/>
    <x v="1"/>
  </r>
  <r>
    <n v="1422"/>
    <d v="2024-10-02T00:00:00"/>
    <x v="0"/>
    <n v="699"/>
    <n v="7.6"/>
    <n v="2"/>
    <n v="5"/>
    <n v="3"/>
    <n v="29"/>
    <x v="0"/>
  </r>
  <r>
    <n v="1423"/>
    <d v="2024-05-28T00:00:00"/>
    <x v="1"/>
    <n v="199"/>
    <n v="22.2"/>
    <n v="2"/>
    <n v="5"/>
    <n v="15"/>
    <n v="10"/>
    <x v="1"/>
  </r>
  <r>
    <n v="1424"/>
    <d v="2023-10-25T00:00:00"/>
    <x v="0"/>
    <n v="699"/>
    <n v="23.3"/>
    <n v="5"/>
    <n v="3"/>
    <n v="34"/>
    <n v="50"/>
    <x v="0"/>
  </r>
  <r>
    <n v="1425"/>
    <d v="2024-09-13T00:00:00"/>
    <x v="2"/>
    <n v="399"/>
    <n v="1.5"/>
    <n v="6"/>
    <n v="1"/>
    <n v="28"/>
    <n v="13"/>
    <x v="1"/>
  </r>
  <r>
    <n v="1426"/>
    <d v="2023-11-13T00:00:00"/>
    <x v="1"/>
    <n v="199"/>
    <n v="14.4"/>
    <n v="7"/>
    <n v="0"/>
    <n v="10"/>
    <n v="51"/>
    <x v="0"/>
  </r>
  <r>
    <n v="1427"/>
    <d v="2023-06-15T00:00:00"/>
    <x v="0"/>
    <n v="699"/>
    <n v="12.7"/>
    <n v="7"/>
    <n v="2"/>
    <n v="6"/>
    <n v="10"/>
    <x v="1"/>
  </r>
  <r>
    <n v="1428"/>
    <d v="2024-04-16T00:00:00"/>
    <x v="1"/>
    <n v="199"/>
    <n v="14.6"/>
    <n v="5"/>
    <n v="0"/>
    <n v="18"/>
    <n v="4"/>
    <x v="0"/>
  </r>
  <r>
    <n v="1429"/>
    <d v="2023-05-07T00:00:00"/>
    <x v="2"/>
    <n v="399"/>
    <n v="24.5"/>
    <n v="7"/>
    <n v="5"/>
    <n v="31"/>
    <n v="59"/>
    <x v="0"/>
  </r>
  <r>
    <n v="1430"/>
    <d v="2024-11-27T00:00:00"/>
    <x v="0"/>
    <n v="699"/>
    <n v="1.5"/>
    <n v="4"/>
    <n v="3"/>
    <n v="32"/>
    <n v="26"/>
    <x v="0"/>
  </r>
  <r>
    <n v="1431"/>
    <d v="2024-06-02T00:00:00"/>
    <x v="1"/>
    <n v="199"/>
    <n v="9.5"/>
    <n v="5"/>
    <n v="2"/>
    <n v="29"/>
    <n v="5"/>
    <x v="1"/>
  </r>
  <r>
    <n v="1432"/>
    <d v="2023-09-08T00:00:00"/>
    <x v="2"/>
    <n v="399"/>
    <n v="22"/>
    <n v="0"/>
    <n v="4"/>
    <n v="17"/>
    <n v="41"/>
    <x v="0"/>
  </r>
  <r>
    <n v="1433"/>
    <d v="2024-02-13T00:00:00"/>
    <x v="0"/>
    <n v="699"/>
    <n v="0.7"/>
    <n v="1"/>
    <n v="2"/>
    <n v="36"/>
    <n v="24"/>
    <x v="0"/>
  </r>
  <r>
    <n v="1434"/>
    <d v="2024-04-24T00:00:00"/>
    <x v="1"/>
    <n v="199"/>
    <n v="10"/>
    <n v="7"/>
    <n v="5"/>
    <n v="15"/>
    <n v="5"/>
    <x v="0"/>
  </r>
  <r>
    <n v="1435"/>
    <d v="2023-04-21T00:00:00"/>
    <x v="0"/>
    <n v="699"/>
    <n v="22.6"/>
    <n v="7"/>
    <n v="0"/>
    <n v="35"/>
    <n v="5"/>
    <x v="0"/>
  </r>
  <r>
    <n v="1436"/>
    <d v="2024-09-10T00:00:00"/>
    <x v="2"/>
    <n v="399"/>
    <n v="5.4"/>
    <n v="5"/>
    <n v="0"/>
    <n v="28"/>
    <n v="20"/>
    <x v="1"/>
  </r>
  <r>
    <n v="1437"/>
    <d v="2024-07-12T00:00:00"/>
    <x v="2"/>
    <n v="399"/>
    <n v="17.7"/>
    <n v="7"/>
    <n v="0"/>
    <n v="14"/>
    <n v="17"/>
    <x v="1"/>
  </r>
  <r>
    <n v="1438"/>
    <d v="2024-09-07T00:00:00"/>
    <x v="1"/>
    <n v="199"/>
    <n v="4.0999999999999996"/>
    <n v="3"/>
    <n v="2"/>
    <n v="31"/>
    <n v="36"/>
    <x v="0"/>
  </r>
  <r>
    <n v="1439"/>
    <d v="2023-08-05T00:00:00"/>
    <x v="2"/>
    <n v="399"/>
    <n v="23.4"/>
    <n v="5"/>
    <n v="3"/>
    <n v="4"/>
    <n v="30"/>
    <x v="0"/>
  </r>
  <r>
    <n v="1440"/>
    <d v="2024-02-19T00:00:00"/>
    <x v="1"/>
    <n v="199"/>
    <n v="7.1"/>
    <n v="2"/>
    <n v="0"/>
    <n v="28"/>
    <n v="9"/>
    <x v="0"/>
  </r>
  <r>
    <n v="1441"/>
    <d v="2023-09-23T00:00:00"/>
    <x v="1"/>
    <n v="199"/>
    <n v="21.9"/>
    <n v="7"/>
    <n v="3"/>
    <n v="20"/>
    <n v="33"/>
    <x v="0"/>
  </r>
  <r>
    <n v="1442"/>
    <d v="2023-07-23T00:00:00"/>
    <x v="1"/>
    <n v="199"/>
    <n v="2.8"/>
    <n v="6"/>
    <n v="2"/>
    <n v="4"/>
    <n v="48"/>
    <x v="0"/>
  </r>
  <r>
    <n v="1443"/>
    <d v="2024-12-14T00:00:00"/>
    <x v="2"/>
    <n v="399"/>
    <n v="12.3"/>
    <n v="8"/>
    <n v="5"/>
    <n v="27"/>
    <n v="50"/>
    <x v="0"/>
  </r>
  <r>
    <n v="1444"/>
    <d v="2024-09-03T00:00:00"/>
    <x v="2"/>
    <n v="399"/>
    <n v="22.9"/>
    <n v="6"/>
    <n v="0"/>
    <n v="23"/>
    <n v="35"/>
    <x v="1"/>
  </r>
  <r>
    <n v="1445"/>
    <d v="2023-11-21T00:00:00"/>
    <x v="1"/>
    <n v="199"/>
    <n v="18.2"/>
    <n v="2"/>
    <n v="2"/>
    <n v="5"/>
    <n v="42"/>
    <x v="1"/>
  </r>
  <r>
    <n v="1446"/>
    <d v="2024-11-21T00:00:00"/>
    <x v="1"/>
    <n v="199"/>
    <n v="22.5"/>
    <n v="2"/>
    <n v="3"/>
    <n v="10"/>
    <n v="55"/>
    <x v="0"/>
  </r>
  <r>
    <n v="1447"/>
    <d v="2023-05-09T00:00:00"/>
    <x v="2"/>
    <n v="399"/>
    <n v="13.3"/>
    <n v="0"/>
    <n v="3"/>
    <n v="17"/>
    <n v="60"/>
    <x v="1"/>
  </r>
  <r>
    <n v="1448"/>
    <d v="2023-07-12T00:00:00"/>
    <x v="0"/>
    <n v="699"/>
    <n v="16.2"/>
    <n v="1"/>
    <n v="0"/>
    <n v="29"/>
    <n v="13"/>
    <x v="1"/>
  </r>
  <r>
    <n v="1449"/>
    <d v="2023-07-15T00:00:00"/>
    <x v="2"/>
    <n v="399"/>
    <n v="19.5"/>
    <n v="6"/>
    <n v="1"/>
    <n v="35"/>
    <n v="22"/>
    <x v="0"/>
  </r>
  <r>
    <n v="1450"/>
    <d v="2024-05-29T00:00:00"/>
    <x v="0"/>
    <n v="699"/>
    <n v="9.6"/>
    <n v="5"/>
    <n v="0"/>
    <n v="1"/>
    <n v="19"/>
    <x v="1"/>
  </r>
  <r>
    <n v="1451"/>
    <d v="2024-07-09T00:00:00"/>
    <x v="1"/>
    <n v="199"/>
    <n v="16.399999999999999"/>
    <n v="7"/>
    <n v="3"/>
    <n v="32"/>
    <n v="26"/>
    <x v="0"/>
  </r>
  <r>
    <n v="1452"/>
    <d v="2024-03-14T00:00:00"/>
    <x v="2"/>
    <n v="399"/>
    <n v="24.4"/>
    <n v="5"/>
    <n v="0"/>
    <n v="34"/>
    <n v="59"/>
    <x v="0"/>
  </r>
  <r>
    <n v="1453"/>
    <d v="2024-11-06T00:00:00"/>
    <x v="2"/>
    <n v="399"/>
    <n v="14"/>
    <n v="2"/>
    <n v="4"/>
    <n v="12"/>
    <n v="27"/>
    <x v="0"/>
  </r>
  <r>
    <n v="1454"/>
    <d v="2023-04-02T00:00:00"/>
    <x v="0"/>
    <n v="699"/>
    <n v="16"/>
    <n v="1"/>
    <n v="0"/>
    <n v="28"/>
    <n v="51"/>
    <x v="1"/>
  </r>
  <r>
    <n v="1455"/>
    <d v="2024-09-30T00:00:00"/>
    <x v="0"/>
    <n v="699"/>
    <n v="15.6"/>
    <n v="6"/>
    <n v="0"/>
    <n v="2"/>
    <n v="31"/>
    <x v="1"/>
  </r>
  <r>
    <n v="1456"/>
    <d v="2023-10-24T00:00:00"/>
    <x v="0"/>
    <n v="699"/>
    <n v="16"/>
    <n v="8"/>
    <n v="4"/>
    <n v="7"/>
    <n v="51"/>
    <x v="0"/>
  </r>
  <r>
    <n v="1457"/>
    <d v="2024-04-25T00:00:00"/>
    <x v="2"/>
    <n v="399"/>
    <n v="6"/>
    <n v="7"/>
    <n v="4"/>
    <n v="14"/>
    <n v="24"/>
    <x v="0"/>
  </r>
  <r>
    <n v="1458"/>
    <d v="2024-12-21T00:00:00"/>
    <x v="1"/>
    <n v="199"/>
    <n v="24.2"/>
    <n v="7"/>
    <n v="3"/>
    <n v="23"/>
    <n v="58"/>
    <x v="1"/>
  </r>
  <r>
    <n v="1459"/>
    <d v="2024-11-05T00:00:00"/>
    <x v="0"/>
    <n v="699"/>
    <n v="0.7"/>
    <n v="5"/>
    <n v="1"/>
    <n v="26"/>
    <n v="32"/>
    <x v="0"/>
  </r>
  <r>
    <n v="1460"/>
    <d v="2024-02-29T00:00:00"/>
    <x v="2"/>
    <n v="399"/>
    <n v="21"/>
    <n v="6"/>
    <n v="5"/>
    <n v="20"/>
    <n v="15"/>
    <x v="0"/>
  </r>
  <r>
    <n v="1461"/>
    <d v="2023-11-22T00:00:00"/>
    <x v="1"/>
    <n v="199"/>
    <n v="1.1000000000000001"/>
    <n v="5"/>
    <n v="4"/>
    <n v="1"/>
    <n v="52"/>
    <x v="0"/>
  </r>
  <r>
    <n v="1462"/>
    <d v="2023-07-17T00:00:00"/>
    <x v="2"/>
    <n v="399"/>
    <n v="24"/>
    <n v="6"/>
    <n v="1"/>
    <n v="11"/>
    <n v="35"/>
    <x v="1"/>
  </r>
  <r>
    <n v="1463"/>
    <d v="2023-06-27T00:00:00"/>
    <x v="0"/>
    <n v="699"/>
    <n v="20.8"/>
    <n v="6"/>
    <n v="1"/>
    <n v="26"/>
    <n v="60"/>
    <x v="1"/>
  </r>
  <r>
    <n v="1464"/>
    <d v="2023-05-10T00:00:00"/>
    <x v="2"/>
    <n v="399"/>
    <n v="13.2"/>
    <n v="6"/>
    <n v="1"/>
    <n v="21"/>
    <n v="6"/>
    <x v="1"/>
  </r>
  <r>
    <n v="1465"/>
    <d v="2024-07-20T00:00:00"/>
    <x v="0"/>
    <n v="699"/>
    <n v="16"/>
    <n v="6"/>
    <n v="5"/>
    <n v="8"/>
    <n v="58"/>
    <x v="0"/>
  </r>
  <r>
    <n v="1466"/>
    <d v="2024-08-30T00:00:00"/>
    <x v="1"/>
    <n v="199"/>
    <n v="5.5"/>
    <n v="1"/>
    <n v="0"/>
    <n v="21"/>
    <n v="27"/>
    <x v="0"/>
  </r>
  <r>
    <n v="1467"/>
    <d v="2023-05-14T00:00:00"/>
    <x v="1"/>
    <n v="199"/>
    <n v="15.6"/>
    <n v="8"/>
    <n v="0"/>
    <n v="2"/>
    <n v="36"/>
    <x v="0"/>
  </r>
  <r>
    <n v="1468"/>
    <d v="2023-09-09T00:00:00"/>
    <x v="2"/>
    <n v="399"/>
    <n v="5.0999999999999996"/>
    <n v="3"/>
    <n v="2"/>
    <n v="23"/>
    <n v="12"/>
    <x v="1"/>
  </r>
  <r>
    <n v="1469"/>
    <d v="2024-10-04T00:00:00"/>
    <x v="0"/>
    <n v="699"/>
    <n v="19.399999999999999"/>
    <n v="0"/>
    <n v="2"/>
    <n v="25"/>
    <n v="5"/>
    <x v="1"/>
  </r>
  <r>
    <n v="1470"/>
    <d v="2023-07-04T00:00:00"/>
    <x v="1"/>
    <n v="199"/>
    <n v="3.2"/>
    <n v="1"/>
    <n v="0"/>
    <n v="7"/>
    <n v="9"/>
    <x v="0"/>
  </r>
  <r>
    <n v="1471"/>
    <d v="2023-01-23T00:00:00"/>
    <x v="1"/>
    <n v="199"/>
    <n v="12.6"/>
    <n v="5"/>
    <n v="1"/>
    <n v="5"/>
    <n v="25"/>
    <x v="0"/>
  </r>
  <r>
    <n v="1472"/>
    <d v="2023-11-18T00:00:00"/>
    <x v="2"/>
    <n v="399"/>
    <n v="12.4"/>
    <n v="1"/>
    <n v="1"/>
    <n v="5"/>
    <n v="43"/>
    <x v="1"/>
  </r>
  <r>
    <n v="1473"/>
    <d v="2024-11-06T00:00:00"/>
    <x v="0"/>
    <n v="699"/>
    <n v="20.3"/>
    <n v="2"/>
    <n v="2"/>
    <n v="29"/>
    <n v="0"/>
    <x v="1"/>
  </r>
  <r>
    <n v="1474"/>
    <d v="2024-09-06T00:00:00"/>
    <x v="0"/>
    <n v="699"/>
    <n v="3.4"/>
    <n v="5"/>
    <n v="2"/>
    <n v="3"/>
    <n v="30"/>
    <x v="0"/>
  </r>
  <r>
    <n v="1475"/>
    <d v="2024-07-02T00:00:00"/>
    <x v="0"/>
    <n v="699"/>
    <n v="4.4000000000000004"/>
    <n v="4"/>
    <n v="0"/>
    <n v="1"/>
    <n v="12"/>
    <x v="1"/>
  </r>
  <r>
    <n v="1476"/>
    <d v="2023-08-11T00:00:00"/>
    <x v="1"/>
    <n v="199"/>
    <n v="13"/>
    <n v="2"/>
    <n v="1"/>
    <n v="34"/>
    <n v="55"/>
    <x v="1"/>
  </r>
  <r>
    <n v="1477"/>
    <d v="2023-10-02T00:00:00"/>
    <x v="1"/>
    <n v="199"/>
    <n v="3.9"/>
    <n v="1"/>
    <n v="5"/>
    <n v="21"/>
    <n v="44"/>
    <x v="1"/>
  </r>
  <r>
    <n v="1478"/>
    <d v="2023-10-29T00:00:00"/>
    <x v="2"/>
    <n v="399"/>
    <n v="5.4"/>
    <n v="1"/>
    <n v="2"/>
    <n v="31"/>
    <n v="45"/>
    <x v="0"/>
  </r>
  <r>
    <n v="1479"/>
    <d v="2024-12-04T00:00:00"/>
    <x v="2"/>
    <n v="399"/>
    <n v="11.2"/>
    <n v="6"/>
    <n v="1"/>
    <n v="32"/>
    <n v="16"/>
    <x v="0"/>
  </r>
  <r>
    <n v="1480"/>
    <d v="2023-11-16T00:00:00"/>
    <x v="0"/>
    <n v="699"/>
    <n v="24.1"/>
    <n v="1"/>
    <n v="4"/>
    <n v="18"/>
    <n v="50"/>
    <x v="1"/>
  </r>
  <r>
    <n v="1481"/>
    <d v="2024-09-02T00:00:00"/>
    <x v="1"/>
    <n v="199"/>
    <n v="23.9"/>
    <n v="7"/>
    <n v="3"/>
    <n v="14"/>
    <n v="56"/>
    <x v="0"/>
  </r>
  <r>
    <n v="1482"/>
    <d v="2024-08-03T00:00:00"/>
    <x v="0"/>
    <n v="699"/>
    <n v="20.5"/>
    <n v="1"/>
    <n v="4"/>
    <n v="18"/>
    <n v="24"/>
    <x v="0"/>
  </r>
  <r>
    <n v="1483"/>
    <d v="2024-06-07T00:00:00"/>
    <x v="2"/>
    <n v="399"/>
    <n v="22.5"/>
    <n v="1"/>
    <n v="3"/>
    <n v="24"/>
    <n v="10"/>
    <x v="1"/>
  </r>
  <r>
    <n v="1484"/>
    <d v="2023-07-04T00:00:00"/>
    <x v="2"/>
    <n v="399"/>
    <n v="7.7"/>
    <n v="8"/>
    <n v="2"/>
    <n v="27"/>
    <n v="25"/>
    <x v="0"/>
  </r>
  <r>
    <n v="1485"/>
    <d v="2024-01-16T00:00:00"/>
    <x v="2"/>
    <n v="399"/>
    <n v="19.899999999999999"/>
    <n v="5"/>
    <n v="1"/>
    <n v="28"/>
    <n v="4"/>
    <x v="0"/>
  </r>
  <r>
    <n v="1486"/>
    <d v="2023-12-03T00:00:00"/>
    <x v="2"/>
    <n v="399"/>
    <n v="19.600000000000001"/>
    <n v="1"/>
    <n v="0"/>
    <n v="10"/>
    <n v="20"/>
    <x v="1"/>
  </r>
  <r>
    <n v="1487"/>
    <d v="2023-10-18T00:00:00"/>
    <x v="1"/>
    <n v="199"/>
    <n v="14.4"/>
    <n v="5"/>
    <n v="1"/>
    <n v="30"/>
    <n v="35"/>
    <x v="0"/>
  </r>
  <r>
    <n v="1488"/>
    <d v="2024-11-18T00:00:00"/>
    <x v="0"/>
    <n v="699"/>
    <n v="13.4"/>
    <n v="1"/>
    <n v="4"/>
    <n v="14"/>
    <n v="17"/>
    <x v="1"/>
  </r>
  <r>
    <n v="1489"/>
    <d v="2023-07-21T00:00:00"/>
    <x v="1"/>
    <n v="199"/>
    <n v="17.2"/>
    <n v="6"/>
    <n v="2"/>
    <n v="27"/>
    <n v="52"/>
    <x v="0"/>
  </r>
  <r>
    <n v="1490"/>
    <d v="2023-06-25T00:00:00"/>
    <x v="1"/>
    <n v="199"/>
    <n v="12.7"/>
    <n v="4"/>
    <n v="3"/>
    <n v="32"/>
    <n v="7"/>
    <x v="0"/>
  </r>
  <r>
    <n v="1491"/>
    <d v="2024-10-21T00:00:00"/>
    <x v="0"/>
    <n v="699"/>
    <n v="15"/>
    <n v="3"/>
    <n v="4"/>
    <n v="21"/>
    <n v="1"/>
    <x v="0"/>
  </r>
  <r>
    <n v="1492"/>
    <d v="2023-02-07T00:00:00"/>
    <x v="0"/>
    <n v="699"/>
    <n v="22.8"/>
    <n v="4"/>
    <n v="1"/>
    <n v="1"/>
    <n v="53"/>
    <x v="1"/>
  </r>
  <r>
    <n v="1493"/>
    <d v="2024-03-01T00:00:00"/>
    <x v="0"/>
    <n v="699"/>
    <n v="1.5"/>
    <n v="0"/>
    <n v="0"/>
    <n v="34"/>
    <n v="30"/>
    <x v="0"/>
  </r>
  <r>
    <n v="1494"/>
    <d v="2023-11-17T00:00:00"/>
    <x v="0"/>
    <n v="699"/>
    <n v="7.2"/>
    <n v="5"/>
    <n v="3"/>
    <n v="20"/>
    <n v="5"/>
    <x v="1"/>
  </r>
  <r>
    <n v="1495"/>
    <d v="2023-05-05T00:00:00"/>
    <x v="2"/>
    <n v="399"/>
    <n v="10.1"/>
    <n v="7"/>
    <n v="3"/>
    <n v="4"/>
    <n v="54"/>
    <x v="0"/>
  </r>
  <r>
    <n v="1496"/>
    <d v="2023-11-27T00:00:00"/>
    <x v="2"/>
    <n v="399"/>
    <n v="1.2"/>
    <n v="0"/>
    <n v="0"/>
    <n v="7"/>
    <n v="8"/>
    <x v="0"/>
  </r>
  <r>
    <n v="1497"/>
    <d v="2024-01-13T00:00:00"/>
    <x v="0"/>
    <n v="699"/>
    <n v="6"/>
    <n v="1"/>
    <n v="1"/>
    <n v="28"/>
    <n v="46"/>
    <x v="1"/>
  </r>
  <r>
    <n v="1498"/>
    <d v="2023-04-24T00:00:00"/>
    <x v="0"/>
    <n v="699"/>
    <n v="23.4"/>
    <n v="0"/>
    <n v="2"/>
    <n v="1"/>
    <n v="56"/>
    <x v="1"/>
  </r>
  <r>
    <n v="1499"/>
    <d v="2024-01-24T00:00:00"/>
    <x v="1"/>
    <n v="199"/>
    <n v="2.2999999999999998"/>
    <n v="5"/>
    <n v="5"/>
    <n v="20"/>
    <n v="39"/>
    <x v="0"/>
  </r>
  <r>
    <n v="1500"/>
    <d v="2023-06-01T00:00:00"/>
    <x v="2"/>
    <n v="399"/>
    <n v="23.2"/>
    <n v="7"/>
    <n v="0"/>
    <n v="11"/>
    <n v="8"/>
    <x v="1"/>
  </r>
  <r>
    <n v="1501"/>
    <d v="2024-05-04T00:00:00"/>
    <x v="0"/>
    <n v="699"/>
    <n v="16.100000000000001"/>
    <n v="1"/>
    <n v="4"/>
    <n v="27"/>
    <n v="33"/>
    <x v="0"/>
  </r>
  <r>
    <n v="1502"/>
    <d v="2023-09-28T00:00:00"/>
    <x v="0"/>
    <n v="699"/>
    <n v="24.4"/>
    <n v="5"/>
    <n v="5"/>
    <n v="32"/>
    <n v="30"/>
    <x v="0"/>
  </r>
  <r>
    <n v="1503"/>
    <d v="2023-07-30T00:00:00"/>
    <x v="2"/>
    <n v="399"/>
    <n v="9.1"/>
    <n v="3"/>
    <n v="5"/>
    <n v="6"/>
    <n v="41"/>
    <x v="1"/>
  </r>
  <r>
    <n v="1504"/>
    <d v="2023-08-10T00:00:00"/>
    <x v="0"/>
    <n v="699"/>
    <n v="2.2999999999999998"/>
    <n v="7"/>
    <n v="0"/>
    <n v="5"/>
    <n v="13"/>
    <x v="0"/>
  </r>
  <r>
    <n v="1505"/>
    <d v="2024-06-24T00:00:00"/>
    <x v="2"/>
    <n v="399"/>
    <n v="5.0999999999999996"/>
    <n v="1"/>
    <n v="2"/>
    <n v="25"/>
    <n v="13"/>
    <x v="1"/>
  </r>
  <r>
    <n v="1506"/>
    <d v="2024-05-31T00:00:00"/>
    <x v="0"/>
    <n v="699"/>
    <n v="19.100000000000001"/>
    <n v="4"/>
    <n v="5"/>
    <n v="21"/>
    <n v="29"/>
    <x v="0"/>
  </r>
  <r>
    <n v="1507"/>
    <d v="2024-06-09T00:00:00"/>
    <x v="1"/>
    <n v="199"/>
    <n v="5.9"/>
    <n v="5"/>
    <n v="3"/>
    <n v="9"/>
    <n v="28"/>
    <x v="1"/>
  </r>
  <r>
    <n v="1508"/>
    <d v="2024-08-14T00:00:00"/>
    <x v="1"/>
    <n v="199"/>
    <n v="5.0999999999999996"/>
    <n v="4"/>
    <n v="3"/>
    <n v="26"/>
    <n v="10"/>
    <x v="1"/>
  </r>
  <r>
    <n v="1509"/>
    <d v="2024-04-16T00:00:00"/>
    <x v="0"/>
    <n v="699"/>
    <n v="4.0999999999999996"/>
    <n v="1"/>
    <n v="5"/>
    <n v="7"/>
    <n v="7"/>
    <x v="0"/>
  </r>
  <r>
    <n v="1510"/>
    <d v="2024-07-17T00:00:00"/>
    <x v="1"/>
    <n v="199"/>
    <n v="1.2"/>
    <n v="8"/>
    <n v="3"/>
    <n v="18"/>
    <n v="22"/>
    <x v="0"/>
  </r>
  <r>
    <n v="1511"/>
    <d v="2023-12-08T00:00:00"/>
    <x v="1"/>
    <n v="199"/>
    <n v="11.1"/>
    <n v="2"/>
    <n v="3"/>
    <n v="23"/>
    <n v="32"/>
    <x v="0"/>
  </r>
  <r>
    <n v="1512"/>
    <d v="2024-03-08T00:00:00"/>
    <x v="1"/>
    <n v="199"/>
    <n v="7.2"/>
    <n v="1"/>
    <n v="0"/>
    <n v="29"/>
    <n v="41"/>
    <x v="1"/>
  </r>
  <r>
    <n v="1513"/>
    <d v="2024-05-20T00:00:00"/>
    <x v="1"/>
    <n v="199"/>
    <n v="5.0999999999999996"/>
    <n v="2"/>
    <n v="4"/>
    <n v="19"/>
    <n v="17"/>
    <x v="1"/>
  </r>
  <r>
    <n v="1514"/>
    <d v="2023-08-13T00:00:00"/>
    <x v="0"/>
    <n v="699"/>
    <n v="3.2"/>
    <n v="0"/>
    <n v="5"/>
    <n v="28"/>
    <n v="15"/>
    <x v="1"/>
  </r>
  <r>
    <n v="1515"/>
    <d v="2023-10-10T00:00:00"/>
    <x v="1"/>
    <n v="199"/>
    <n v="22.4"/>
    <n v="4"/>
    <n v="1"/>
    <n v="4"/>
    <n v="4"/>
    <x v="1"/>
  </r>
  <r>
    <n v="1516"/>
    <d v="2024-12-09T00:00:00"/>
    <x v="1"/>
    <n v="199"/>
    <n v="10.1"/>
    <n v="1"/>
    <n v="1"/>
    <n v="26"/>
    <n v="46"/>
    <x v="1"/>
  </r>
  <r>
    <n v="1517"/>
    <d v="2024-09-02T00:00:00"/>
    <x v="2"/>
    <n v="399"/>
    <n v="5.5"/>
    <n v="3"/>
    <n v="2"/>
    <n v="32"/>
    <n v="40"/>
    <x v="0"/>
  </r>
  <r>
    <n v="1518"/>
    <d v="2023-11-09T00:00:00"/>
    <x v="2"/>
    <n v="399"/>
    <n v="2.8"/>
    <n v="8"/>
    <n v="5"/>
    <n v="1"/>
    <n v="39"/>
    <x v="0"/>
  </r>
  <r>
    <n v="1519"/>
    <d v="2024-04-11T00:00:00"/>
    <x v="0"/>
    <n v="699"/>
    <n v="4.7"/>
    <n v="1"/>
    <n v="1"/>
    <n v="16"/>
    <n v="11"/>
    <x v="0"/>
  </r>
  <r>
    <n v="1520"/>
    <d v="2023-09-28T00:00:00"/>
    <x v="1"/>
    <n v="199"/>
    <n v="16.8"/>
    <n v="6"/>
    <n v="2"/>
    <n v="1"/>
    <n v="1"/>
    <x v="0"/>
  </r>
  <r>
    <n v="1521"/>
    <d v="2024-08-20T00:00:00"/>
    <x v="1"/>
    <n v="199"/>
    <n v="17.100000000000001"/>
    <n v="0"/>
    <n v="4"/>
    <n v="11"/>
    <n v="22"/>
    <x v="1"/>
  </r>
  <r>
    <n v="1522"/>
    <d v="2024-08-03T00:00:00"/>
    <x v="1"/>
    <n v="199"/>
    <n v="21.9"/>
    <n v="7"/>
    <n v="0"/>
    <n v="32"/>
    <n v="2"/>
    <x v="1"/>
  </r>
  <r>
    <n v="1523"/>
    <d v="2023-04-07T00:00:00"/>
    <x v="0"/>
    <n v="699"/>
    <n v="21"/>
    <n v="8"/>
    <n v="4"/>
    <n v="19"/>
    <n v="10"/>
    <x v="1"/>
  </r>
  <r>
    <n v="1524"/>
    <d v="2024-07-12T00:00:00"/>
    <x v="1"/>
    <n v="199"/>
    <n v="20.2"/>
    <n v="5"/>
    <n v="3"/>
    <n v="20"/>
    <n v="31"/>
    <x v="0"/>
  </r>
  <r>
    <n v="1525"/>
    <d v="2024-12-28T00:00:00"/>
    <x v="2"/>
    <n v="399"/>
    <n v="6.7"/>
    <n v="7"/>
    <n v="0"/>
    <n v="32"/>
    <n v="52"/>
    <x v="0"/>
  </r>
  <r>
    <n v="1526"/>
    <d v="2024-10-17T00:00:00"/>
    <x v="2"/>
    <n v="399"/>
    <n v="19.5"/>
    <n v="7"/>
    <n v="0"/>
    <n v="34"/>
    <n v="17"/>
    <x v="1"/>
  </r>
  <r>
    <n v="1527"/>
    <d v="2023-02-01T00:00:00"/>
    <x v="1"/>
    <n v="199"/>
    <n v="24.5"/>
    <n v="3"/>
    <n v="5"/>
    <n v="10"/>
    <n v="9"/>
    <x v="1"/>
  </r>
  <r>
    <n v="1528"/>
    <d v="2024-10-16T00:00:00"/>
    <x v="1"/>
    <n v="199"/>
    <n v="9.3000000000000007"/>
    <n v="1"/>
    <n v="1"/>
    <n v="28"/>
    <n v="58"/>
    <x v="1"/>
  </r>
  <r>
    <n v="1529"/>
    <d v="2023-09-29T00:00:00"/>
    <x v="1"/>
    <n v="199"/>
    <n v="22"/>
    <n v="8"/>
    <n v="3"/>
    <n v="18"/>
    <n v="56"/>
    <x v="0"/>
  </r>
  <r>
    <n v="1530"/>
    <d v="2023-10-10T00:00:00"/>
    <x v="0"/>
    <n v="699"/>
    <n v="22.3"/>
    <n v="6"/>
    <n v="4"/>
    <n v="23"/>
    <n v="26"/>
    <x v="1"/>
  </r>
  <r>
    <n v="1531"/>
    <d v="2023-05-06T00:00:00"/>
    <x v="2"/>
    <n v="399"/>
    <n v="1.5"/>
    <n v="8"/>
    <n v="5"/>
    <n v="13"/>
    <n v="21"/>
    <x v="0"/>
  </r>
  <r>
    <n v="1532"/>
    <d v="2024-05-25T00:00:00"/>
    <x v="2"/>
    <n v="399"/>
    <n v="14.4"/>
    <n v="5"/>
    <n v="2"/>
    <n v="30"/>
    <n v="7"/>
    <x v="1"/>
  </r>
  <r>
    <n v="1533"/>
    <d v="2024-11-11T00:00:00"/>
    <x v="0"/>
    <n v="699"/>
    <n v="11.9"/>
    <n v="2"/>
    <n v="4"/>
    <n v="10"/>
    <n v="18"/>
    <x v="1"/>
  </r>
  <r>
    <n v="1534"/>
    <d v="2023-08-11T00:00:00"/>
    <x v="1"/>
    <n v="199"/>
    <n v="12.4"/>
    <n v="1"/>
    <n v="2"/>
    <n v="20"/>
    <n v="0"/>
    <x v="1"/>
  </r>
  <r>
    <n v="1535"/>
    <d v="2023-01-01T00:00:00"/>
    <x v="2"/>
    <n v="399"/>
    <n v="1.8"/>
    <n v="4"/>
    <n v="0"/>
    <n v="8"/>
    <n v="27"/>
    <x v="0"/>
  </r>
  <r>
    <n v="1536"/>
    <d v="2024-07-28T00:00:00"/>
    <x v="1"/>
    <n v="199"/>
    <n v="3.9"/>
    <n v="4"/>
    <n v="4"/>
    <n v="17"/>
    <n v="42"/>
    <x v="0"/>
  </r>
  <r>
    <n v="1537"/>
    <d v="2023-03-24T00:00:00"/>
    <x v="1"/>
    <n v="199"/>
    <n v="18"/>
    <n v="2"/>
    <n v="5"/>
    <n v="6"/>
    <n v="12"/>
    <x v="1"/>
  </r>
  <r>
    <n v="1538"/>
    <d v="2024-01-31T00:00:00"/>
    <x v="2"/>
    <n v="399"/>
    <n v="1.3"/>
    <n v="5"/>
    <n v="1"/>
    <n v="15"/>
    <n v="51"/>
    <x v="0"/>
  </r>
  <r>
    <n v="1539"/>
    <d v="2023-11-15T00:00:00"/>
    <x v="2"/>
    <n v="399"/>
    <n v="24.2"/>
    <n v="1"/>
    <n v="2"/>
    <n v="26"/>
    <n v="58"/>
    <x v="0"/>
  </r>
  <r>
    <n v="1540"/>
    <d v="2023-07-24T00:00:00"/>
    <x v="1"/>
    <n v="199"/>
    <n v="17.100000000000001"/>
    <n v="5"/>
    <n v="4"/>
    <n v="28"/>
    <n v="8"/>
    <x v="1"/>
  </r>
  <r>
    <n v="1541"/>
    <d v="2024-08-03T00:00:00"/>
    <x v="2"/>
    <n v="399"/>
    <n v="10.7"/>
    <n v="3"/>
    <n v="2"/>
    <n v="9"/>
    <n v="19"/>
    <x v="0"/>
  </r>
  <r>
    <n v="1542"/>
    <d v="2024-03-28T00:00:00"/>
    <x v="0"/>
    <n v="699"/>
    <n v="13.9"/>
    <n v="6"/>
    <n v="3"/>
    <n v="30"/>
    <n v="6"/>
    <x v="0"/>
  </r>
  <r>
    <n v="1543"/>
    <d v="2024-03-06T00:00:00"/>
    <x v="0"/>
    <n v="699"/>
    <n v="12.8"/>
    <n v="5"/>
    <n v="3"/>
    <n v="21"/>
    <n v="22"/>
    <x v="0"/>
  </r>
  <r>
    <n v="1544"/>
    <d v="2023-05-24T00:00:00"/>
    <x v="2"/>
    <n v="399"/>
    <n v="1.2"/>
    <n v="8"/>
    <n v="0"/>
    <n v="30"/>
    <n v="49"/>
    <x v="0"/>
  </r>
  <r>
    <n v="1545"/>
    <d v="2024-08-02T00:00:00"/>
    <x v="0"/>
    <n v="699"/>
    <n v="19.8"/>
    <n v="8"/>
    <n v="2"/>
    <n v="20"/>
    <n v="8"/>
    <x v="1"/>
  </r>
  <r>
    <n v="1546"/>
    <d v="2024-04-18T00:00:00"/>
    <x v="2"/>
    <n v="399"/>
    <n v="19"/>
    <n v="6"/>
    <n v="1"/>
    <n v="4"/>
    <n v="25"/>
    <x v="1"/>
  </r>
  <r>
    <n v="1547"/>
    <d v="2024-10-27T00:00:00"/>
    <x v="0"/>
    <n v="699"/>
    <n v="21.1"/>
    <n v="1"/>
    <n v="0"/>
    <n v="30"/>
    <n v="17"/>
    <x v="1"/>
  </r>
  <r>
    <n v="1548"/>
    <d v="2023-03-04T00:00:00"/>
    <x v="1"/>
    <n v="199"/>
    <n v="15.1"/>
    <n v="4"/>
    <n v="4"/>
    <n v="22"/>
    <n v="30"/>
    <x v="0"/>
  </r>
  <r>
    <n v="1549"/>
    <d v="2024-07-29T00:00:00"/>
    <x v="1"/>
    <n v="199"/>
    <n v="18.600000000000001"/>
    <n v="0"/>
    <n v="5"/>
    <n v="33"/>
    <n v="13"/>
    <x v="1"/>
  </r>
  <r>
    <n v="1550"/>
    <d v="2023-01-07T00:00:00"/>
    <x v="0"/>
    <n v="699"/>
    <n v="3.8"/>
    <n v="2"/>
    <n v="2"/>
    <n v="32"/>
    <n v="40"/>
    <x v="0"/>
  </r>
  <r>
    <n v="1551"/>
    <d v="2024-06-16T00:00:00"/>
    <x v="2"/>
    <n v="399"/>
    <n v="3.3"/>
    <n v="0"/>
    <n v="1"/>
    <n v="13"/>
    <n v="38"/>
    <x v="1"/>
  </r>
  <r>
    <n v="1552"/>
    <d v="2024-02-05T00:00:00"/>
    <x v="1"/>
    <n v="199"/>
    <n v="5.5"/>
    <n v="7"/>
    <n v="0"/>
    <n v="16"/>
    <n v="53"/>
    <x v="1"/>
  </r>
  <r>
    <n v="1553"/>
    <d v="2024-07-13T00:00:00"/>
    <x v="1"/>
    <n v="199"/>
    <n v="7.8"/>
    <n v="7"/>
    <n v="1"/>
    <n v="8"/>
    <n v="52"/>
    <x v="0"/>
  </r>
  <r>
    <n v="1554"/>
    <d v="2023-07-09T00:00:00"/>
    <x v="2"/>
    <n v="399"/>
    <n v="21.6"/>
    <n v="1"/>
    <n v="3"/>
    <n v="29"/>
    <n v="9"/>
    <x v="1"/>
  </r>
  <r>
    <n v="1555"/>
    <d v="2023-10-24T00:00:00"/>
    <x v="1"/>
    <n v="199"/>
    <n v="4.7"/>
    <n v="8"/>
    <n v="1"/>
    <n v="16"/>
    <n v="30"/>
    <x v="0"/>
  </r>
  <r>
    <n v="1556"/>
    <d v="2024-01-31T00:00:00"/>
    <x v="0"/>
    <n v="699"/>
    <n v="24"/>
    <n v="7"/>
    <n v="2"/>
    <n v="7"/>
    <n v="42"/>
    <x v="0"/>
  </r>
  <r>
    <n v="1557"/>
    <d v="2023-05-04T00:00:00"/>
    <x v="0"/>
    <n v="699"/>
    <n v="11.9"/>
    <n v="6"/>
    <n v="1"/>
    <n v="7"/>
    <n v="1"/>
    <x v="1"/>
  </r>
  <r>
    <n v="1558"/>
    <d v="2024-11-03T00:00:00"/>
    <x v="0"/>
    <n v="699"/>
    <n v="0.8"/>
    <n v="4"/>
    <n v="0"/>
    <n v="25"/>
    <n v="41"/>
    <x v="0"/>
  </r>
  <r>
    <n v="1559"/>
    <d v="2024-04-14T00:00:00"/>
    <x v="0"/>
    <n v="699"/>
    <n v="1.5"/>
    <n v="5"/>
    <n v="1"/>
    <n v="29"/>
    <n v="29"/>
    <x v="1"/>
  </r>
  <r>
    <n v="1560"/>
    <d v="2023-08-04T00:00:00"/>
    <x v="2"/>
    <n v="399"/>
    <n v="24.6"/>
    <n v="5"/>
    <n v="4"/>
    <n v="1"/>
    <n v="54"/>
    <x v="1"/>
  </r>
  <r>
    <n v="1561"/>
    <d v="2024-11-02T00:00:00"/>
    <x v="2"/>
    <n v="399"/>
    <n v="10.1"/>
    <n v="1"/>
    <n v="1"/>
    <n v="34"/>
    <n v="41"/>
    <x v="0"/>
  </r>
  <r>
    <n v="1562"/>
    <d v="2023-11-07T00:00:00"/>
    <x v="0"/>
    <n v="699"/>
    <n v="11.8"/>
    <n v="2"/>
    <n v="2"/>
    <n v="22"/>
    <n v="50"/>
    <x v="1"/>
  </r>
  <r>
    <n v="1563"/>
    <d v="2023-07-04T00:00:00"/>
    <x v="2"/>
    <n v="399"/>
    <n v="22.9"/>
    <n v="7"/>
    <n v="3"/>
    <n v="5"/>
    <n v="30"/>
    <x v="0"/>
  </r>
  <r>
    <n v="1564"/>
    <d v="2024-08-25T00:00:00"/>
    <x v="0"/>
    <n v="699"/>
    <n v="19.5"/>
    <n v="8"/>
    <n v="2"/>
    <n v="33"/>
    <n v="8"/>
    <x v="1"/>
  </r>
  <r>
    <n v="1565"/>
    <d v="2023-06-12T00:00:00"/>
    <x v="0"/>
    <n v="699"/>
    <n v="14.8"/>
    <n v="6"/>
    <n v="0"/>
    <n v="23"/>
    <n v="2"/>
    <x v="0"/>
  </r>
  <r>
    <n v="1566"/>
    <d v="2023-08-26T00:00:00"/>
    <x v="1"/>
    <n v="199"/>
    <n v="16.8"/>
    <n v="7"/>
    <n v="5"/>
    <n v="7"/>
    <n v="30"/>
    <x v="0"/>
  </r>
  <r>
    <n v="1567"/>
    <d v="2024-03-06T00:00:00"/>
    <x v="0"/>
    <n v="699"/>
    <n v="3.1"/>
    <n v="2"/>
    <n v="5"/>
    <n v="16"/>
    <n v="57"/>
    <x v="0"/>
  </r>
  <r>
    <n v="1568"/>
    <d v="2024-03-28T00:00:00"/>
    <x v="1"/>
    <n v="199"/>
    <n v="15.5"/>
    <n v="1"/>
    <n v="0"/>
    <n v="4"/>
    <n v="54"/>
    <x v="1"/>
  </r>
  <r>
    <n v="1569"/>
    <d v="2023-05-17T00:00:00"/>
    <x v="2"/>
    <n v="399"/>
    <n v="23.1"/>
    <n v="5"/>
    <n v="0"/>
    <n v="2"/>
    <n v="44"/>
    <x v="0"/>
  </r>
  <r>
    <n v="1570"/>
    <d v="2023-08-19T00:00:00"/>
    <x v="0"/>
    <n v="699"/>
    <n v="5.4"/>
    <n v="4"/>
    <n v="3"/>
    <n v="36"/>
    <n v="28"/>
    <x v="0"/>
  </r>
  <r>
    <n v="1571"/>
    <d v="2024-10-06T00:00:00"/>
    <x v="1"/>
    <n v="199"/>
    <n v="11.1"/>
    <n v="8"/>
    <n v="1"/>
    <n v="11"/>
    <n v="5"/>
    <x v="1"/>
  </r>
  <r>
    <n v="1572"/>
    <d v="2024-08-04T00:00:00"/>
    <x v="0"/>
    <n v="699"/>
    <n v="5.5"/>
    <n v="2"/>
    <n v="0"/>
    <n v="7"/>
    <n v="23"/>
    <x v="1"/>
  </r>
  <r>
    <n v="1573"/>
    <d v="2024-08-07T00:00:00"/>
    <x v="0"/>
    <n v="699"/>
    <n v="8.8000000000000007"/>
    <n v="8"/>
    <n v="3"/>
    <n v="5"/>
    <n v="12"/>
    <x v="1"/>
  </r>
  <r>
    <n v="1574"/>
    <d v="2024-03-13T00:00:00"/>
    <x v="2"/>
    <n v="399"/>
    <n v="9.1"/>
    <n v="8"/>
    <n v="1"/>
    <n v="33"/>
    <n v="51"/>
    <x v="0"/>
  </r>
  <r>
    <n v="1575"/>
    <d v="2023-04-14T00:00:00"/>
    <x v="0"/>
    <n v="699"/>
    <n v="21.9"/>
    <n v="1"/>
    <n v="1"/>
    <n v="25"/>
    <n v="50"/>
    <x v="1"/>
  </r>
  <r>
    <n v="1576"/>
    <d v="2023-10-24T00:00:00"/>
    <x v="1"/>
    <n v="199"/>
    <n v="6.1"/>
    <n v="8"/>
    <n v="2"/>
    <n v="32"/>
    <n v="1"/>
    <x v="0"/>
  </r>
  <r>
    <n v="1577"/>
    <d v="2024-08-12T00:00:00"/>
    <x v="2"/>
    <n v="399"/>
    <n v="17.7"/>
    <n v="1"/>
    <n v="1"/>
    <n v="25"/>
    <n v="18"/>
    <x v="0"/>
  </r>
  <r>
    <n v="1578"/>
    <d v="2024-07-13T00:00:00"/>
    <x v="1"/>
    <n v="199"/>
    <n v="23.3"/>
    <n v="8"/>
    <n v="2"/>
    <n v="34"/>
    <n v="25"/>
    <x v="0"/>
  </r>
  <r>
    <n v="1579"/>
    <d v="2024-03-07T00:00:00"/>
    <x v="0"/>
    <n v="699"/>
    <n v="14.8"/>
    <n v="4"/>
    <n v="5"/>
    <n v="8"/>
    <n v="1"/>
    <x v="0"/>
  </r>
  <r>
    <n v="1580"/>
    <d v="2023-12-04T00:00:00"/>
    <x v="2"/>
    <n v="399"/>
    <n v="8.6999999999999993"/>
    <n v="0"/>
    <n v="1"/>
    <n v="13"/>
    <n v="13"/>
    <x v="1"/>
  </r>
  <r>
    <n v="1581"/>
    <d v="2023-02-06T00:00:00"/>
    <x v="0"/>
    <n v="699"/>
    <n v="6.3"/>
    <n v="1"/>
    <n v="4"/>
    <n v="4"/>
    <n v="57"/>
    <x v="1"/>
  </r>
  <r>
    <n v="1582"/>
    <d v="2023-10-05T00:00:00"/>
    <x v="2"/>
    <n v="399"/>
    <n v="23.8"/>
    <n v="1"/>
    <n v="4"/>
    <n v="5"/>
    <n v="30"/>
    <x v="1"/>
  </r>
  <r>
    <n v="1583"/>
    <d v="2024-03-17T00:00:00"/>
    <x v="0"/>
    <n v="699"/>
    <n v="3"/>
    <n v="7"/>
    <n v="4"/>
    <n v="3"/>
    <n v="14"/>
    <x v="0"/>
  </r>
  <r>
    <n v="1584"/>
    <d v="2023-07-20T00:00:00"/>
    <x v="2"/>
    <n v="399"/>
    <n v="19.600000000000001"/>
    <n v="3"/>
    <n v="0"/>
    <n v="20"/>
    <n v="59"/>
    <x v="0"/>
  </r>
  <r>
    <n v="1585"/>
    <d v="2024-01-22T00:00:00"/>
    <x v="0"/>
    <n v="699"/>
    <n v="17.2"/>
    <n v="0"/>
    <n v="4"/>
    <n v="25"/>
    <n v="30"/>
    <x v="0"/>
  </r>
  <r>
    <n v="1586"/>
    <d v="2023-05-01T00:00:00"/>
    <x v="0"/>
    <n v="699"/>
    <n v="11"/>
    <n v="6"/>
    <n v="4"/>
    <n v="9"/>
    <n v="8"/>
    <x v="0"/>
  </r>
  <r>
    <n v="1587"/>
    <d v="2023-08-26T00:00:00"/>
    <x v="0"/>
    <n v="699"/>
    <n v="9.1"/>
    <n v="5"/>
    <n v="3"/>
    <n v="24"/>
    <n v="58"/>
    <x v="0"/>
  </r>
  <r>
    <n v="1588"/>
    <d v="2023-01-16T00:00:00"/>
    <x v="1"/>
    <n v="199"/>
    <n v="6.1"/>
    <n v="8"/>
    <n v="4"/>
    <n v="1"/>
    <n v="2"/>
    <x v="1"/>
  </r>
  <r>
    <n v="1589"/>
    <d v="2023-10-17T00:00:00"/>
    <x v="0"/>
    <n v="699"/>
    <n v="20.399999999999999"/>
    <n v="1"/>
    <n v="0"/>
    <n v="16"/>
    <n v="8"/>
    <x v="1"/>
  </r>
  <r>
    <n v="1590"/>
    <d v="2024-05-05T00:00:00"/>
    <x v="1"/>
    <n v="199"/>
    <n v="9.1"/>
    <n v="3"/>
    <n v="2"/>
    <n v="21"/>
    <n v="8"/>
    <x v="1"/>
  </r>
  <r>
    <n v="1591"/>
    <d v="2024-05-21T00:00:00"/>
    <x v="0"/>
    <n v="699"/>
    <n v="16.600000000000001"/>
    <n v="1"/>
    <n v="2"/>
    <n v="8"/>
    <n v="60"/>
    <x v="0"/>
  </r>
  <r>
    <n v="1592"/>
    <d v="2024-01-11T00:00:00"/>
    <x v="0"/>
    <n v="699"/>
    <n v="22.5"/>
    <n v="3"/>
    <n v="3"/>
    <n v="23"/>
    <n v="45"/>
    <x v="0"/>
  </r>
  <r>
    <n v="1593"/>
    <d v="2024-12-15T00:00:00"/>
    <x v="0"/>
    <n v="699"/>
    <n v="21.8"/>
    <n v="3"/>
    <n v="4"/>
    <n v="19"/>
    <n v="57"/>
    <x v="0"/>
  </r>
  <r>
    <n v="1594"/>
    <d v="2024-05-12T00:00:00"/>
    <x v="0"/>
    <n v="699"/>
    <n v="3.1"/>
    <n v="5"/>
    <n v="3"/>
    <n v="33"/>
    <n v="45"/>
    <x v="0"/>
  </r>
  <r>
    <n v="1595"/>
    <d v="2024-07-20T00:00:00"/>
    <x v="2"/>
    <n v="399"/>
    <n v="5.5"/>
    <n v="2"/>
    <n v="4"/>
    <n v="6"/>
    <n v="14"/>
    <x v="0"/>
  </r>
  <r>
    <n v="1596"/>
    <d v="2024-10-27T00:00:00"/>
    <x v="1"/>
    <n v="199"/>
    <n v="9.6"/>
    <n v="2"/>
    <n v="0"/>
    <n v="8"/>
    <n v="15"/>
    <x v="1"/>
  </r>
  <r>
    <n v="1597"/>
    <d v="2023-11-04T00:00:00"/>
    <x v="2"/>
    <n v="399"/>
    <n v="1"/>
    <n v="0"/>
    <n v="2"/>
    <n v="8"/>
    <n v="17"/>
    <x v="0"/>
  </r>
  <r>
    <n v="1598"/>
    <d v="2024-01-29T00:00:00"/>
    <x v="1"/>
    <n v="199"/>
    <n v="7.3"/>
    <n v="6"/>
    <n v="3"/>
    <n v="4"/>
    <n v="1"/>
    <x v="1"/>
  </r>
  <r>
    <n v="1599"/>
    <d v="2023-02-23T00:00:00"/>
    <x v="2"/>
    <n v="399"/>
    <n v="6"/>
    <n v="6"/>
    <n v="1"/>
    <n v="3"/>
    <n v="42"/>
    <x v="0"/>
  </r>
  <r>
    <n v="1600"/>
    <d v="2023-12-11T00:00:00"/>
    <x v="0"/>
    <n v="699"/>
    <n v="1.3"/>
    <n v="5"/>
    <n v="0"/>
    <n v="20"/>
    <n v="58"/>
    <x v="0"/>
  </r>
  <r>
    <n v="1601"/>
    <d v="2024-03-13T00:00:00"/>
    <x v="2"/>
    <n v="399"/>
    <n v="19.100000000000001"/>
    <n v="5"/>
    <n v="5"/>
    <n v="14"/>
    <n v="53"/>
    <x v="0"/>
  </r>
  <r>
    <n v="1602"/>
    <d v="2024-11-25T00:00:00"/>
    <x v="0"/>
    <n v="699"/>
    <n v="20.3"/>
    <n v="8"/>
    <n v="3"/>
    <n v="4"/>
    <n v="60"/>
    <x v="0"/>
  </r>
  <r>
    <n v="1603"/>
    <d v="2024-04-23T00:00:00"/>
    <x v="2"/>
    <n v="399"/>
    <n v="11.9"/>
    <n v="8"/>
    <n v="2"/>
    <n v="35"/>
    <n v="10"/>
    <x v="1"/>
  </r>
  <r>
    <n v="1604"/>
    <d v="2023-10-08T00:00:00"/>
    <x v="0"/>
    <n v="699"/>
    <n v="3.7"/>
    <n v="0"/>
    <n v="2"/>
    <n v="16"/>
    <n v="51"/>
    <x v="0"/>
  </r>
  <r>
    <n v="1605"/>
    <d v="2024-09-22T00:00:00"/>
    <x v="1"/>
    <n v="199"/>
    <n v="19.399999999999999"/>
    <n v="4"/>
    <n v="2"/>
    <n v="16"/>
    <n v="36"/>
    <x v="0"/>
  </r>
  <r>
    <n v="1606"/>
    <d v="2023-01-13T00:00:00"/>
    <x v="2"/>
    <n v="399"/>
    <n v="7.1"/>
    <n v="4"/>
    <n v="5"/>
    <n v="24"/>
    <n v="51"/>
    <x v="1"/>
  </r>
  <r>
    <n v="1607"/>
    <d v="2024-04-18T00:00:00"/>
    <x v="1"/>
    <n v="199"/>
    <n v="14.4"/>
    <n v="5"/>
    <n v="2"/>
    <n v="20"/>
    <n v="54"/>
    <x v="0"/>
  </r>
  <r>
    <n v="1608"/>
    <d v="2024-07-23T00:00:00"/>
    <x v="1"/>
    <n v="199"/>
    <n v="0.7"/>
    <n v="0"/>
    <n v="2"/>
    <n v="29"/>
    <n v="30"/>
    <x v="0"/>
  </r>
  <r>
    <n v="1609"/>
    <d v="2023-11-18T00:00:00"/>
    <x v="1"/>
    <n v="199"/>
    <n v="1.9"/>
    <n v="1"/>
    <n v="2"/>
    <n v="27"/>
    <n v="57"/>
    <x v="0"/>
  </r>
  <r>
    <n v="1610"/>
    <d v="2023-08-21T00:00:00"/>
    <x v="1"/>
    <n v="199"/>
    <n v="4.9000000000000004"/>
    <n v="4"/>
    <n v="2"/>
    <n v="29"/>
    <n v="55"/>
    <x v="0"/>
  </r>
  <r>
    <n v="1611"/>
    <d v="2023-07-08T00:00:00"/>
    <x v="0"/>
    <n v="699"/>
    <n v="4.0999999999999996"/>
    <n v="0"/>
    <n v="1"/>
    <n v="12"/>
    <n v="7"/>
    <x v="1"/>
  </r>
  <r>
    <n v="1612"/>
    <d v="2023-03-04T00:00:00"/>
    <x v="0"/>
    <n v="699"/>
    <n v="21.6"/>
    <n v="5"/>
    <n v="0"/>
    <n v="33"/>
    <n v="35"/>
    <x v="1"/>
  </r>
  <r>
    <n v="1613"/>
    <d v="2023-12-28T00:00:00"/>
    <x v="0"/>
    <n v="699"/>
    <n v="24.4"/>
    <n v="0"/>
    <n v="5"/>
    <n v="17"/>
    <n v="54"/>
    <x v="1"/>
  </r>
  <r>
    <n v="1614"/>
    <d v="2023-04-26T00:00:00"/>
    <x v="0"/>
    <n v="699"/>
    <n v="15.2"/>
    <n v="5"/>
    <n v="0"/>
    <n v="3"/>
    <n v="4"/>
    <x v="1"/>
  </r>
  <r>
    <n v="1615"/>
    <d v="2024-11-28T00:00:00"/>
    <x v="0"/>
    <n v="699"/>
    <n v="6.3"/>
    <n v="5"/>
    <n v="4"/>
    <n v="5"/>
    <n v="23"/>
    <x v="1"/>
  </r>
  <r>
    <n v="1616"/>
    <d v="2024-01-04T00:00:00"/>
    <x v="2"/>
    <n v="399"/>
    <n v="16.2"/>
    <n v="4"/>
    <n v="1"/>
    <n v="5"/>
    <n v="1"/>
    <x v="1"/>
  </r>
  <r>
    <n v="1617"/>
    <d v="2024-09-28T00:00:00"/>
    <x v="2"/>
    <n v="399"/>
    <n v="22.5"/>
    <n v="5"/>
    <n v="3"/>
    <n v="27"/>
    <n v="60"/>
    <x v="1"/>
  </r>
  <r>
    <n v="1618"/>
    <d v="2023-04-19T00:00:00"/>
    <x v="1"/>
    <n v="199"/>
    <n v="9.5"/>
    <n v="4"/>
    <n v="1"/>
    <n v="11"/>
    <n v="58"/>
    <x v="1"/>
  </r>
  <r>
    <n v="1619"/>
    <d v="2024-08-18T00:00:00"/>
    <x v="0"/>
    <n v="699"/>
    <n v="20.3"/>
    <n v="8"/>
    <n v="5"/>
    <n v="14"/>
    <n v="49"/>
    <x v="0"/>
  </r>
  <r>
    <n v="1620"/>
    <d v="2023-06-03T00:00:00"/>
    <x v="0"/>
    <n v="699"/>
    <n v="23.5"/>
    <n v="6"/>
    <n v="4"/>
    <n v="23"/>
    <n v="2"/>
    <x v="1"/>
  </r>
  <r>
    <n v="1621"/>
    <d v="2024-10-07T00:00:00"/>
    <x v="2"/>
    <n v="399"/>
    <n v="23.9"/>
    <n v="3"/>
    <n v="4"/>
    <n v="6"/>
    <n v="32"/>
    <x v="1"/>
  </r>
  <r>
    <n v="1622"/>
    <d v="2024-04-28T00:00:00"/>
    <x v="0"/>
    <n v="699"/>
    <n v="13.7"/>
    <n v="1"/>
    <n v="4"/>
    <n v="27"/>
    <n v="51"/>
    <x v="0"/>
  </r>
  <r>
    <n v="1623"/>
    <d v="2023-10-28T00:00:00"/>
    <x v="0"/>
    <n v="699"/>
    <n v="13.2"/>
    <n v="5"/>
    <n v="2"/>
    <n v="34"/>
    <n v="12"/>
    <x v="1"/>
  </r>
  <r>
    <n v="1624"/>
    <d v="2023-04-29T00:00:00"/>
    <x v="1"/>
    <n v="199"/>
    <n v="6.5"/>
    <n v="5"/>
    <n v="1"/>
    <n v="22"/>
    <n v="29"/>
    <x v="0"/>
  </r>
  <r>
    <n v="1625"/>
    <d v="2024-06-01T00:00:00"/>
    <x v="0"/>
    <n v="699"/>
    <n v="11.4"/>
    <n v="6"/>
    <n v="2"/>
    <n v="16"/>
    <n v="5"/>
    <x v="0"/>
  </r>
  <r>
    <n v="1626"/>
    <d v="2024-08-06T00:00:00"/>
    <x v="1"/>
    <n v="199"/>
    <n v="16.5"/>
    <n v="3"/>
    <n v="3"/>
    <n v="24"/>
    <n v="50"/>
    <x v="0"/>
  </r>
  <r>
    <n v="1627"/>
    <d v="2024-09-12T00:00:00"/>
    <x v="1"/>
    <n v="199"/>
    <n v="6.5"/>
    <n v="6"/>
    <n v="5"/>
    <n v="35"/>
    <n v="37"/>
    <x v="0"/>
  </r>
  <r>
    <n v="1628"/>
    <d v="2023-06-01T00:00:00"/>
    <x v="2"/>
    <n v="399"/>
    <n v="8.9"/>
    <n v="1"/>
    <n v="0"/>
    <n v="19"/>
    <n v="26"/>
    <x v="1"/>
  </r>
  <r>
    <n v="1629"/>
    <d v="2023-06-20T00:00:00"/>
    <x v="0"/>
    <n v="699"/>
    <n v="16"/>
    <n v="3"/>
    <n v="1"/>
    <n v="32"/>
    <n v="56"/>
    <x v="1"/>
  </r>
  <r>
    <n v="1630"/>
    <d v="2023-04-14T00:00:00"/>
    <x v="1"/>
    <n v="199"/>
    <n v="7"/>
    <n v="8"/>
    <n v="5"/>
    <n v="27"/>
    <n v="59"/>
    <x v="0"/>
  </r>
  <r>
    <n v="1631"/>
    <d v="2023-05-16T00:00:00"/>
    <x v="1"/>
    <n v="199"/>
    <n v="20.9"/>
    <n v="0"/>
    <n v="5"/>
    <n v="3"/>
    <n v="10"/>
    <x v="1"/>
  </r>
  <r>
    <n v="1632"/>
    <d v="2024-07-24T00:00:00"/>
    <x v="0"/>
    <n v="699"/>
    <n v="23"/>
    <n v="6"/>
    <n v="2"/>
    <n v="34"/>
    <n v="8"/>
    <x v="0"/>
  </r>
  <r>
    <n v="1633"/>
    <d v="2023-02-16T00:00:00"/>
    <x v="1"/>
    <n v="199"/>
    <n v="3.4"/>
    <n v="5"/>
    <n v="4"/>
    <n v="19"/>
    <n v="38"/>
    <x v="0"/>
  </r>
  <r>
    <n v="1634"/>
    <d v="2024-03-22T00:00:00"/>
    <x v="1"/>
    <n v="199"/>
    <n v="23.8"/>
    <n v="6"/>
    <n v="5"/>
    <n v="23"/>
    <n v="28"/>
    <x v="0"/>
  </r>
  <r>
    <n v="1635"/>
    <d v="2024-06-05T00:00:00"/>
    <x v="2"/>
    <n v="399"/>
    <n v="17.7"/>
    <n v="2"/>
    <n v="5"/>
    <n v="31"/>
    <n v="49"/>
    <x v="0"/>
  </r>
  <r>
    <n v="1636"/>
    <d v="2023-11-25T00:00:00"/>
    <x v="1"/>
    <n v="199"/>
    <n v="22.4"/>
    <n v="5"/>
    <n v="5"/>
    <n v="10"/>
    <n v="41"/>
    <x v="0"/>
  </r>
  <r>
    <n v="1637"/>
    <d v="2023-12-16T00:00:00"/>
    <x v="2"/>
    <n v="399"/>
    <n v="13"/>
    <n v="4"/>
    <n v="0"/>
    <n v="12"/>
    <n v="14"/>
    <x v="1"/>
  </r>
  <r>
    <n v="1638"/>
    <d v="2023-11-23T00:00:00"/>
    <x v="1"/>
    <n v="199"/>
    <n v="22.5"/>
    <n v="8"/>
    <n v="3"/>
    <n v="34"/>
    <n v="18"/>
    <x v="0"/>
  </r>
  <r>
    <n v="1639"/>
    <d v="2024-09-22T00:00:00"/>
    <x v="1"/>
    <n v="199"/>
    <n v="1.5"/>
    <n v="3"/>
    <n v="3"/>
    <n v="10"/>
    <n v="33"/>
    <x v="0"/>
  </r>
  <r>
    <n v="1640"/>
    <d v="2024-03-25T00:00:00"/>
    <x v="2"/>
    <n v="399"/>
    <n v="9"/>
    <n v="2"/>
    <n v="0"/>
    <n v="7"/>
    <n v="18"/>
    <x v="1"/>
  </r>
  <r>
    <n v="1641"/>
    <d v="2023-08-26T00:00:00"/>
    <x v="1"/>
    <n v="199"/>
    <n v="7.6"/>
    <n v="4"/>
    <n v="4"/>
    <n v="11"/>
    <n v="48"/>
    <x v="0"/>
  </r>
  <r>
    <n v="1642"/>
    <d v="2023-06-22T00:00:00"/>
    <x v="0"/>
    <n v="699"/>
    <n v="4"/>
    <n v="3"/>
    <n v="4"/>
    <n v="18"/>
    <n v="53"/>
    <x v="0"/>
  </r>
  <r>
    <n v="1643"/>
    <d v="2024-05-15T00:00:00"/>
    <x v="1"/>
    <n v="199"/>
    <n v="24"/>
    <n v="8"/>
    <n v="4"/>
    <n v="3"/>
    <n v="51"/>
    <x v="0"/>
  </r>
  <r>
    <n v="1644"/>
    <d v="2024-04-09T00:00:00"/>
    <x v="1"/>
    <n v="199"/>
    <n v="5.5"/>
    <n v="6"/>
    <n v="5"/>
    <n v="24"/>
    <n v="28"/>
    <x v="0"/>
  </r>
  <r>
    <n v="1645"/>
    <d v="2023-09-27T00:00:00"/>
    <x v="2"/>
    <n v="399"/>
    <n v="18"/>
    <n v="1"/>
    <n v="3"/>
    <n v="8"/>
    <n v="56"/>
    <x v="0"/>
  </r>
  <r>
    <n v="1646"/>
    <d v="2023-08-16T00:00:00"/>
    <x v="1"/>
    <n v="199"/>
    <n v="24.8"/>
    <n v="1"/>
    <n v="2"/>
    <n v="9"/>
    <n v="51"/>
    <x v="0"/>
  </r>
  <r>
    <n v="1647"/>
    <d v="2024-06-09T00:00:00"/>
    <x v="0"/>
    <n v="699"/>
    <n v="8.5"/>
    <n v="8"/>
    <n v="2"/>
    <n v="5"/>
    <n v="17"/>
    <x v="0"/>
  </r>
  <r>
    <n v="1648"/>
    <d v="2024-12-23T00:00:00"/>
    <x v="0"/>
    <n v="699"/>
    <n v="17.8"/>
    <n v="5"/>
    <n v="0"/>
    <n v="5"/>
    <n v="27"/>
    <x v="0"/>
  </r>
  <r>
    <n v="1649"/>
    <d v="2023-02-06T00:00:00"/>
    <x v="0"/>
    <n v="699"/>
    <n v="5.2"/>
    <n v="8"/>
    <n v="5"/>
    <n v="21"/>
    <n v="53"/>
    <x v="1"/>
  </r>
  <r>
    <n v="1650"/>
    <d v="2024-04-26T00:00:00"/>
    <x v="0"/>
    <n v="699"/>
    <n v="6.5"/>
    <n v="6"/>
    <n v="1"/>
    <n v="1"/>
    <n v="43"/>
    <x v="0"/>
  </r>
  <r>
    <n v="1651"/>
    <d v="2023-04-01T00:00:00"/>
    <x v="1"/>
    <n v="199"/>
    <n v="20.399999999999999"/>
    <n v="7"/>
    <n v="2"/>
    <n v="32"/>
    <n v="8"/>
    <x v="0"/>
  </r>
  <r>
    <n v="1652"/>
    <d v="2024-12-28T00:00:00"/>
    <x v="0"/>
    <n v="699"/>
    <n v="0.6"/>
    <n v="1"/>
    <n v="3"/>
    <n v="14"/>
    <n v="35"/>
    <x v="0"/>
  </r>
  <r>
    <n v="1653"/>
    <d v="2023-08-29T00:00:00"/>
    <x v="1"/>
    <n v="199"/>
    <n v="10.7"/>
    <n v="4"/>
    <n v="4"/>
    <n v="3"/>
    <n v="24"/>
    <x v="0"/>
  </r>
  <r>
    <n v="1654"/>
    <d v="2023-10-27T00:00:00"/>
    <x v="0"/>
    <n v="699"/>
    <n v="12.4"/>
    <n v="2"/>
    <n v="2"/>
    <n v="23"/>
    <n v="53"/>
    <x v="0"/>
  </r>
  <r>
    <n v="1655"/>
    <d v="2023-10-30T00:00:00"/>
    <x v="0"/>
    <n v="699"/>
    <n v="12.5"/>
    <n v="6"/>
    <n v="4"/>
    <n v="32"/>
    <n v="22"/>
    <x v="0"/>
  </r>
  <r>
    <n v="1656"/>
    <d v="2024-11-09T00:00:00"/>
    <x v="1"/>
    <n v="199"/>
    <n v="3.3"/>
    <n v="4"/>
    <n v="3"/>
    <n v="15"/>
    <n v="28"/>
    <x v="0"/>
  </r>
  <r>
    <n v="1657"/>
    <d v="2024-02-12T00:00:00"/>
    <x v="2"/>
    <n v="399"/>
    <n v="4.8"/>
    <n v="5"/>
    <n v="5"/>
    <n v="8"/>
    <n v="7"/>
    <x v="0"/>
  </r>
  <r>
    <n v="1658"/>
    <d v="2023-08-29T00:00:00"/>
    <x v="0"/>
    <n v="699"/>
    <n v="19.5"/>
    <n v="7"/>
    <n v="3"/>
    <n v="9"/>
    <n v="38"/>
    <x v="0"/>
  </r>
  <r>
    <n v="1659"/>
    <d v="2023-11-27T00:00:00"/>
    <x v="1"/>
    <n v="199"/>
    <n v="7.1"/>
    <n v="3"/>
    <n v="3"/>
    <n v="19"/>
    <n v="3"/>
    <x v="1"/>
  </r>
  <r>
    <n v="1660"/>
    <d v="2023-02-25T00:00:00"/>
    <x v="2"/>
    <n v="399"/>
    <n v="10.6"/>
    <n v="7"/>
    <n v="3"/>
    <n v="21"/>
    <n v="25"/>
    <x v="0"/>
  </r>
  <r>
    <n v="1661"/>
    <d v="2024-04-03T00:00:00"/>
    <x v="2"/>
    <n v="399"/>
    <n v="18.3"/>
    <n v="5"/>
    <n v="5"/>
    <n v="32"/>
    <n v="52"/>
    <x v="0"/>
  </r>
  <r>
    <n v="1662"/>
    <d v="2023-04-23T00:00:00"/>
    <x v="2"/>
    <n v="399"/>
    <n v="14.5"/>
    <n v="2"/>
    <n v="4"/>
    <n v="15"/>
    <n v="13"/>
    <x v="1"/>
  </r>
  <r>
    <n v="1663"/>
    <d v="2024-01-24T00:00:00"/>
    <x v="0"/>
    <n v="699"/>
    <n v="3.7"/>
    <n v="8"/>
    <n v="0"/>
    <n v="22"/>
    <n v="60"/>
    <x v="0"/>
  </r>
  <r>
    <n v="1664"/>
    <d v="2023-08-04T00:00:00"/>
    <x v="1"/>
    <n v="199"/>
    <n v="22.8"/>
    <n v="8"/>
    <n v="0"/>
    <n v="22"/>
    <n v="41"/>
    <x v="0"/>
  </r>
  <r>
    <n v="1665"/>
    <d v="2023-08-23T00:00:00"/>
    <x v="2"/>
    <n v="399"/>
    <n v="5.4"/>
    <n v="2"/>
    <n v="4"/>
    <n v="35"/>
    <n v="25"/>
    <x v="1"/>
  </r>
  <r>
    <n v="1666"/>
    <d v="2023-09-12T00:00:00"/>
    <x v="2"/>
    <n v="399"/>
    <n v="22.8"/>
    <n v="5"/>
    <n v="3"/>
    <n v="11"/>
    <n v="13"/>
    <x v="1"/>
  </r>
  <r>
    <n v="1667"/>
    <d v="2024-05-11T00:00:00"/>
    <x v="1"/>
    <n v="199"/>
    <n v="21.2"/>
    <n v="8"/>
    <n v="0"/>
    <n v="3"/>
    <n v="32"/>
    <x v="0"/>
  </r>
  <r>
    <n v="1668"/>
    <d v="2023-09-11T00:00:00"/>
    <x v="1"/>
    <n v="199"/>
    <n v="7.4"/>
    <n v="0"/>
    <n v="1"/>
    <n v="11"/>
    <n v="40"/>
    <x v="1"/>
  </r>
  <r>
    <n v="1669"/>
    <d v="2023-10-04T00:00:00"/>
    <x v="1"/>
    <n v="199"/>
    <n v="18.899999999999999"/>
    <n v="6"/>
    <n v="5"/>
    <n v="18"/>
    <n v="25"/>
    <x v="0"/>
  </r>
  <r>
    <n v="1670"/>
    <d v="2024-07-08T00:00:00"/>
    <x v="1"/>
    <n v="199"/>
    <n v="2.2999999999999998"/>
    <n v="6"/>
    <n v="0"/>
    <n v="5"/>
    <n v="0"/>
    <x v="1"/>
  </r>
  <r>
    <n v="1671"/>
    <d v="2023-11-16T00:00:00"/>
    <x v="0"/>
    <n v="699"/>
    <n v="2.8"/>
    <n v="6"/>
    <n v="1"/>
    <n v="10"/>
    <n v="53"/>
    <x v="0"/>
  </r>
  <r>
    <n v="1672"/>
    <d v="2023-04-13T00:00:00"/>
    <x v="2"/>
    <n v="399"/>
    <n v="13.1"/>
    <n v="0"/>
    <n v="2"/>
    <n v="28"/>
    <n v="17"/>
    <x v="1"/>
  </r>
  <r>
    <n v="1673"/>
    <d v="2024-07-28T00:00:00"/>
    <x v="2"/>
    <n v="399"/>
    <n v="9.6999999999999993"/>
    <n v="6"/>
    <n v="0"/>
    <n v="31"/>
    <n v="14"/>
    <x v="1"/>
  </r>
  <r>
    <n v="1674"/>
    <d v="2024-05-23T00:00:00"/>
    <x v="2"/>
    <n v="399"/>
    <n v="7.5"/>
    <n v="8"/>
    <n v="4"/>
    <n v="31"/>
    <n v="15"/>
    <x v="0"/>
  </r>
  <r>
    <n v="1675"/>
    <d v="2024-08-14T00:00:00"/>
    <x v="0"/>
    <n v="699"/>
    <n v="23.8"/>
    <n v="8"/>
    <n v="5"/>
    <n v="26"/>
    <n v="6"/>
    <x v="0"/>
  </r>
  <r>
    <n v="1676"/>
    <d v="2024-10-20T00:00:00"/>
    <x v="1"/>
    <n v="199"/>
    <n v="19.399999999999999"/>
    <n v="7"/>
    <n v="2"/>
    <n v="26"/>
    <n v="30"/>
    <x v="0"/>
  </r>
  <r>
    <n v="1677"/>
    <d v="2024-05-16T00:00:00"/>
    <x v="2"/>
    <n v="399"/>
    <n v="4"/>
    <n v="1"/>
    <n v="0"/>
    <n v="22"/>
    <n v="35"/>
    <x v="0"/>
  </r>
  <r>
    <n v="1678"/>
    <d v="2024-08-03T00:00:00"/>
    <x v="0"/>
    <n v="699"/>
    <n v="2.6"/>
    <n v="6"/>
    <n v="4"/>
    <n v="16"/>
    <n v="53"/>
    <x v="0"/>
  </r>
  <r>
    <n v="1679"/>
    <d v="2023-06-04T00:00:00"/>
    <x v="1"/>
    <n v="199"/>
    <n v="19.3"/>
    <n v="4"/>
    <n v="3"/>
    <n v="4"/>
    <n v="19"/>
    <x v="1"/>
  </r>
  <r>
    <n v="1680"/>
    <d v="2024-07-29T00:00:00"/>
    <x v="1"/>
    <n v="199"/>
    <n v="17.399999999999999"/>
    <n v="6"/>
    <n v="0"/>
    <n v="21"/>
    <n v="17"/>
    <x v="1"/>
  </r>
  <r>
    <n v="1681"/>
    <d v="2024-06-10T00:00:00"/>
    <x v="2"/>
    <n v="399"/>
    <n v="12.7"/>
    <n v="3"/>
    <n v="2"/>
    <n v="35"/>
    <n v="29"/>
    <x v="1"/>
  </r>
  <r>
    <n v="1682"/>
    <d v="2023-01-14T00:00:00"/>
    <x v="0"/>
    <n v="699"/>
    <n v="23.1"/>
    <n v="6"/>
    <n v="5"/>
    <n v="6"/>
    <n v="4"/>
    <x v="0"/>
  </r>
  <r>
    <n v="1683"/>
    <d v="2023-04-27T00:00:00"/>
    <x v="1"/>
    <n v="199"/>
    <n v="18.8"/>
    <n v="2"/>
    <n v="1"/>
    <n v="34"/>
    <n v="28"/>
    <x v="1"/>
  </r>
  <r>
    <n v="1684"/>
    <d v="2024-07-14T00:00:00"/>
    <x v="1"/>
    <n v="199"/>
    <n v="12.6"/>
    <n v="8"/>
    <n v="3"/>
    <n v="28"/>
    <n v="8"/>
    <x v="1"/>
  </r>
  <r>
    <n v="1685"/>
    <d v="2024-11-23T00:00:00"/>
    <x v="2"/>
    <n v="399"/>
    <n v="0.7"/>
    <n v="1"/>
    <n v="3"/>
    <n v="26"/>
    <n v="18"/>
    <x v="1"/>
  </r>
  <r>
    <n v="1686"/>
    <d v="2023-10-25T00:00:00"/>
    <x v="2"/>
    <n v="399"/>
    <n v="8.4"/>
    <n v="5"/>
    <n v="4"/>
    <n v="34"/>
    <n v="41"/>
    <x v="0"/>
  </r>
  <r>
    <n v="1687"/>
    <d v="2024-04-18T00:00:00"/>
    <x v="0"/>
    <n v="699"/>
    <n v="20.2"/>
    <n v="5"/>
    <n v="4"/>
    <n v="14"/>
    <n v="38"/>
    <x v="0"/>
  </r>
  <r>
    <n v="1688"/>
    <d v="2024-04-30T00:00:00"/>
    <x v="1"/>
    <n v="199"/>
    <n v="23.2"/>
    <n v="2"/>
    <n v="1"/>
    <n v="22"/>
    <n v="33"/>
    <x v="1"/>
  </r>
  <r>
    <n v="1689"/>
    <d v="2023-01-06T00:00:00"/>
    <x v="1"/>
    <n v="199"/>
    <n v="10.7"/>
    <n v="2"/>
    <n v="3"/>
    <n v="21"/>
    <n v="4"/>
    <x v="1"/>
  </r>
  <r>
    <n v="1690"/>
    <d v="2023-03-04T00:00:00"/>
    <x v="2"/>
    <n v="399"/>
    <n v="5.4"/>
    <n v="1"/>
    <n v="4"/>
    <n v="13"/>
    <n v="29"/>
    <x v="0"/>
  </r>
  <r>
    <n v="1691"/>
    <d v="2023-08-20T00:00:00"/>
    <x v="0"/>
    <n v="699"/>
    <n v="15.1"/>
    <n v="1"/>
    <n v="2"/>
    <n v="30"/>
    <n v="40"/>
    <x v="0"/>
  </r>
  <r>
    <n v="1692"/>
    <d v="2024-03-12T00:00:00"/>
    <x v="2"/>
    <n v="399"/>
    <n v="23.2"/>
    <n v="4"/>
    <n v="2"/>
    <n v="1"/>
    <n v="52"/>
    <x v="1"/>
  </r>
  <r>
    <n v="1693"/>
    <d v="2024-11-06T00:00:00"/>
    <x v="0"/>
    <n v="699"/>
    <n v="9.5"/>
    <n v="6"/>
    <n v="2"/>
    <n v="20"/>
    <n v="35"/>
    <x v="0"/>
  </r>
  <r>
    <n v="1694"/>
    <d v="2023-09-27T00:00:00"/>
    <x v="1"/>
    <n v="199"/>
    <n v="15"/>
    <n v="1"/>
    <n v="5"/>
    <n v="5"/>
    <n v="13"/>
    <x v="0"/>
  </r>
  <r>
    <n v="1695"/>
    <d v="2023-12-05T00:00:00"/>
    <x v="0"/>
    <n v="699"/>
    <n v="3.6"/>
    <n v="8"/>
    <n v="4"/>
    <n v="7"/>
    <n v="41"/>
    <x v="0"/>
  </r>
  <r>
    <n v="1696"/>
    <d v="2023-08-26T00:00:00"/>
    <x v="0"/>
    <n v="699"/>
    <n v="24.2"/>
    <n v="7"/>
    <n v="1"/>
    <n v="18"/>
    <n v="10"/>
    <x v="0"/>
  </r>
  <r>
    <n v="1697"/>
    <d v="2023-01-01T00:00:00"/>
    <x v="1"/>
    <n v="199"/>
    <n v="23.3"/>
    <n v="2"/>
    <n v="1"/>
    <n v="6"/>
    <n v="10"/>
    <x v="1"/>
  </r>
  <r>
    <n v="1698"/>
    <d v="2024-03-11T00:00:00"/>
    <x v="2"/>
    <n v="399"/>
    <n v="22.5"/>
    <n v="0"/>
    <n v="1"/>
    <n v="5"/>
    <n v="32"/>
    <x v="1"/>
  </r>
  <r>
    <n v="1699"/>
    <d v="2024-01-22T00:00:00"/>
    <x v="0"/>
    <n v="699"/>
    <n v="8.5"/>
    <n v="8"/>
    <n v="0"/>
    <n v="31"/>
    <n v="15"/>
    <x v="1"/>
  </r>
  <r>
    <n v="1700"/>
    <d v="2024-09-11T00:00:00"/>
    <x v="2"/>
    <n v="399"/>
    <n v="9.1999999999999993"/>
    <n v="8"/>
    <n v="2"/>
    <n v="31"/>
    <n v="33"/>
    <x v="0"/>
  </r>
  <r>
    <n v="1701"/>
    <d v="2024-07-27T00:00:00"/>
    <x v="1"/>
    <n v="199"/>
    <n v="23.7"/>
    <n v="4"/>
    <n v="5"/>
    <n v="11"/>
    <n v="9"/>
    <x v="1"/>
  </r>
  <r>
    <n v="1702"/>
    <d v="2024-03-21T00:00:00"/>
    <x v="2"/>
    <n v="399"/>
    <n v="17.5"/>
    <n v="4"/>
    <n v="5"/>
    <n v="32"/>
    <n v="7"/>
    <x v="1"/>
  </r>
  <r>
    <n v="1703"/>
    <d v="2024-03-10T00:00:00"/>
    <x v="0"/>
    <n v="699"/>
    <n v="4.9000000000000004"/>
    <n v="5"/>
    <n v="3"/>
    <n v="23"/>
    <n v="49"/>
    <x v="0"/>
  </r>
  <r>
    <n v="1704"/>
    <d v="2023-01-11T00:00:00"/>
    <x v="1"/>
    <n v="199"/>
    <n v="22"/>
    <n v="3"/>
    <n v="3"/>
    <n v="36"/>
    <n v="23"/>
    <x v="0"/>
  </r>
  <r>
    <n v="1705"/>
    <d v="2023-04-07T00:00:00"/>
    <x v="1"/>
    <n v="199"/>
    <n v="9.3000000000000007"/>
    <n v="3"/>
    <n v="0"/>
    <n v="29"/>
    <n v="37"/>
    <x v="0"/>
  </r>
  <r>
    <n v="1706"/>
    <d v="2023-10-09T00:00:00"/>
    <x v="2"/>
    <n v="399"/>
    <n v="12.8"/>
    <n v="0"/>
    <n v="4"/>
    <n v="17"/>
    <n v="17"/>
    <x v="0"/>
  </r>
  <r>
    <n v="1707"/>
    <d v="2024-08-08T00:00:00"/>
    <x v="0"/>
    <n v="699"/>
    <n v="10.3"/>
    <n v="4"/>
    <n v="2"/>
    <n v="31"/>
    <n v="40"/>
    <x v="0"/>
  </r>
  <r>
    <n v="1708"/>
    <d v="2024-10-25T00:00:00"/>
    <x v="1"/>
    <n v="199"/>
    <n v="24.9"/>
    <n v="7"/>
    <n v="3"/>
    <n v="31"/>
    <n v="11"/>
    <x v="0"/>
  </r>
  <r>
    <n v="1709"/>
    <d v="2024-12-23T00:00:00"/>
    <x v="0"/>
    <n v="699"/>
    <n v="1.4"/>
    <n v="0"/>
    <n v="4"/>
    <n v="7"/>
    <n v="57"/>
    <x v="0"/>
  </r>
  <r>
    <n v="1710"/>
    <d v="2023-05-03T00:00:00"/>
    <x v="0"/>
    <n v="699"/>
    <n v="21.8"/>
    <n v="2"/>
    <n v="0"/>
    <n v="12"/>
    <n v="26"/>
    <x v="1"/>
  </r>
  <r>
    <n v="1711"/>
    <d v="2023-10-12T00:00:00"/>
    <x v="1"/>
    <n v="199"/>
    <n v="16.100000000000001"/>
    <n v="0"/>
    <n v="2"/>
    <n v="29"/>
    <n v="6"/>
    <x v="1"/>
  </r>
  <r>
    <n v="1712"/>
    <d v="2024-08-23T00:00:00"/>
    <x v="1"/>
    <n v="199"/>
    <n v="8.6999999999999993"/>
    <n v="5"/>
    <n v="5"/>
    <n v="2"/>
    <n v="10"/>
    <x v="1"/>
  </r>
  <r>
    <n v="1713"/>
    <d v="2023-03-04T00:00:00"/>
    <x v="0"/>
    <n v="699"/>
    <n v="13.2"/>
    <n v="6"/>
    <n v="3"/>
    <n v="24"/>
    <n v="53"/>
    <x v="0"/>
  </r>
  <r>
    <n v="1714"/>
    <d v="2023-06-26T00:00:00"/>
    <x v="1"/>
    <n v="199"/>
    <n v="20.7"/>
    <n v="8"/>
    <n v="1"/>
    <n v="13"/>
    <n v="46"/>
    <x v="0"/>
  </r>
  <r>
    <n v="1715"/>
    <d v="2024-10-12T00:00:00"/>
    <x v="2"/>
    <n v="399"/>
    <n v="7.3"/>
    <n v="3"/>
    <n v="5"/>
    <n v="3"/>
    <n v="32"/>
    <x v="0"/>
  </r>
  <r>
    <n v="1716"/>
    <d v="2024-08-04T00:00:00"/>
    <x v="0"/>
    <n v="699"/>
    <n v="8.1"/>
    <n v="8"/>
    <n v="2"/>
    <n v="1"/>
    <n v="7"/>
    <x v="0"/>
  </r>
  <r>
    <n v="1717"/>
    <d v="2023-07-06T00:00:00"/>
    <x v="0"/>
    <n v="699"/>
    <n v="14.4"/>
    <n v="7"/>
    <n v="0"/>
    <n v="6"/>
    <n v="7"/>
    <x v="1"/>
  </r>
  <r>
    <n v="1718"/>
    <d v="2024-10-15T00:00:00"/>
    <x v="0"/>
    <n v="699"/>
    <n v="5"/>
    <n v="0"/>
    <n v="1"/>
    <n v="6"/>
    <n v="50"/>
    <x v="0"/>
  </r>
  <r>
    <n v="1719"/>
    <d v="2023-07-15T00:00:00"/>
    <x v="2"/>
    <n v="399"/>
    <n v="2.5"/>
    <n v="3"/>
    <n v="2"/>
    <n v="30"/>
    <n v="53"/>
    <x v="0"/>
  </r>
  <r>
    <n v="1720"/>
    <d v="2023-05-24T00:00:00"/>
    <x v="0"/>
    <n v="699"/>
    <n v="8.1"/>
    <n v="6"/>
    <n v="5"/>
    <n v="9"/>
    <n v="18"/>
    <x v="0"/>
  </r>
  <r>
    <n v="1721"/>
    <d v="2023-10-30T00:00:00"/>
    <x v="0"/>
    <n v="699"/>
    <n v="10.6"/>
    <n v="3"/>
    <n v="2"/>
    <n v="21"/>
    <n v="56"/>
    <x v="0"/>
  </r>
  <r>
    <n v="1722"/>
    <d v="2024-10-19T00:00:00"/>
    <x v="2"/>
    <n v="399"/>
    <n v="7"/>
    <n v="7"/>
    <n v="2"/>
    <n v="29"/>
    <n v="37"/>
    <x v="0"/>
  </r>
  <r>
    <n v="1723"/>
    <d v="2024-01-30T00:00:00"/>
    <x v="0"/>
    <n v="699"/>
    <n v="20.8"/>
    <n v="2"/>
    <n v="0"/>
    <n v="29"/>
    <n v="60"/>
    <x v="1"/>
  </r>
  <r>
    <n v="1724"/>
    <d v="2023-10-23T00:00:00"/>
    <x v="1"/>
    <n v="199"/>
    <n v="14.4"/>
    <n v="6"/>
    <n v="2"/>
    <n v="35"/>
    <n v="41"/>
    <x v="1"/>
  </r>
  <r>
    <n v="1725"/>
    <d v="2023-10-03T00:00:00"/>
    <x v="1"/>
    <n v="199"/>
    <n v="17.600000000000001"/>
    <n v="8"/>
    <n v="4"/>
    <n v="22"/>
    <n v="53"/>
    <x v="0"/>
  </r>
  <r>
    <n v="1726"/>
    <d v="2023-04-29T00:00:00"/>
    <x v="1"/>
    <n v="199"/>
    <n v="19.399999999999999"/>
    <n v="4"/>
    <n v="1"/>
    <n v="33"/>
    <n v="29"/>
    <x v="0"/>
  </r>
  <r>
    <n v="1727"/>
    <d v="2024-01-22T00:00:00"/>
    <x v="0"/>
    <n v="699"/>
    <n v="12.1"/>
    <n v="7"/>
    <n v="4"/>
    <n v="12"/>
    <n v="20"/>
    <x v="0"/>
  </r>
  <r>
    <n v="1728"/>
    <d v="2023-01-09T00:00:00"/>
    <x v="0"/>
    <n v="699"/>
    <n v="8.4"/>
    <n v="1"/>
    <n v="5"/>
    <n v="3"/>
    <n v="22"/>
    <x v="1"/>
  </r>
  <r>
    <n v="1729"/>
    <d v="2024-01-02T00:00:00"/>
    <x v="1"/>
    <n v="199"/>
    <n v="12.1"/>
    <n v="5"/>
    <n v="5"/>
    <n v="27"/>
    <n v="57"/>
    <x v="0"/>
  </r>
  <r>
    <n v="1730"/>
    <d v="2024-04-12T00:00:00"/>
    <x v="2"/>
    <n v="399"/>
    <n v="11.9"/>
    <n v="2"/>
    <n v="0"/>
    <n v="11"/>
    <n v="28"/>
    <x v="1"/>
  </r>
  <r>
    <n v="1731"/>
    <d v="2024-09-07T00:00:00"/>
    <x v="0"/>
    <n v="699"/>
    <n v="18.399999999999999"/>
    <n v="7"/>
    <n v="1"/>
    <n v="28"/>
    <n v="16"/>
    <x v="1"/>
  </r>
  <r>
    <n v="1732"/>
    <d v="2024-06-03T00:00:00"/>
    <x v="2"/>
    <n v="399"/>
    <n v="17.100000000000001"/>
    <n v="4"/>
    <n v="0"/>
    <n v="31"/>
    <n v="59"/>
    <x v="1"/>
  </r>
  <r>
    <n v="1733"/>
    <d v="2023-06-17T00:00:00"/>
    <x v="1"/>
    <n v="199"/>
    <n v="10.9"/>
    <n v="4"/>
    <n v="4"/>
    <n v="27"/>
    <n v="25"/>
    <x v="0"/>
  </r>
  <r>
    <n v="1734"/>
    <d v="2023-05-23T00:00:00"/>
    <x v="0"/>
    <n v="699"/>
    <n v="23.1"/>
    <n v="8"/>
    <n v="1"/>
    <n v="11"/>
    <n v="60"/>
    <x v="1"/>
  </r>
  <r>
    <n v="1735"/>
    <d v="2023-05-25T00:00:00"/>
    <x v="1"/>
    <n v="199"/>
    <n v="19.8"/>
    <n v="0"/>
    <n v="0"/>
    <n v="22"/>
    <n v="19"/>
    <x v="1"/>
  </r>
  <r>
    <n v="1736"/>
    <d v="2023-06-26T00:00:00"/>
    <x v="2"/>
    <n v="399"/>
    <n v="10.199999999999999"/>
    <n v="7"/>
    <n v="0"/>
    <n v="30"/>
    <n v="42"/>
    <x v="0"/>
  </r>
  <r>
    <n v="1737"/>
    <d v="2023-09-08T00:00:00"/>
    <x v="2"/>
    <n v="399"/>
    <n v="2.5"/>
    <n v="3"/>
    <n v="1"/>
    <n v="20"/>
    <n v="27"/>
    <x v="0"/>
  </r>
  <r>
    <n v="1738"/>
    <d v="2023-04-13T00:00:00"/>
    <x v="1"/>
    <n v="199"/>
    <n v="21.2"/>
    <n v="5"/>
    <n v="0"/>
    <n v="36"/>
    <n v="30"/>
    <x v="0"/>
  </r>
  <r>
    <n v="1739"/>
    <d v="2024-04-19T00:00:00"/>
    <x v="2"/>
    <n v="399"/>
    <n v="17.3"/>
    <n v="3"/>
    <n v="3"/>
    <n v="36"/>
    <n v="42"/>
    <x v="0"/>
  </r>
  <r>
    <n v="1740"/>
    <d v="2023-05-17T00:00:00"/>
    <x v="0"/>
    <n v="699"/>
    <n v="19.2"/>
    <n v="1"/>
    <n v="3"/>
    <n v="16"/>
    <n v="8"/>
    <x v="0"/>
  </r>
  <r>
    <n v="1741"/>
    <d v="2023-12-22T00:00:00"/>
    <x v="2"/>
    <n v="399"/>
    <n v="22.5"/>
    <n v="6"/>
    <n v="4"/>
    <n v="21"/>
    <n v="25"/>
    <x v="0"/>
  </r>
  <r>
    <n v="1742"/>
    <d v="2024-05-28T00:00:00"/>
    <x v="2"/>
    <n v="399"/>
    <n v="5.9"/>
    <n v="2"/>
    <n v="1"/>
    <n v="2"/>
    <n v="23"/>
    <x v="1"/>
  </r>
  <r>
    <n v="1743"/>
    <d v="2023-08-05T00:00:00"/>
    <x v="1"/>
    <n v="199"/>
    <n v="22.9"/>
    <n v="3"/>
    <n v="1"/>
    <n v="26"/>
    <n v="31"/>
    <x v="0"/>
  </r>
  <r>
    <n v="1744"/>
    <d v="2023-10-19T00:00:00"/>
    <x v="2"/>
    <n v="399"/>
    <n v="2.8"/>
    <n v="6"/>
    <n v="5"/>
    <n v="28"/>
    <n v="11"/>
    <x v="0"/>
  </r>
  <r>
    <n v="1745"/>
    <d v="2024-03-07T00:00:00"/>
    <x v="2"/>
    <n v="399"/>
    <n v="17"/>
    <n v="7"/>
    <n v="0"/>
    <n v="25"/>
    <n v="16"/>
    <x v="1"/>
  </r>
  <r>
    <n v="1746"/>
    <d v="2023-12-21T00:00:00"/>
    <x v="1"/>
    <n v="199"/>
    <n v="10.3"/>
    <n v="8"/>
    <n v="0"/>
    <n v="11"/>
    <n v="29"/>
    <x v="1"/>
  </r>
  <r>
    <n v="1747"/>
    <d v="2024-08-11T00:00:00"/>
    <x v="0"/>
    <n v="699"/>
    <n v="16.600000000000001"/>
    <n v="6"/>
    <n v="0"/>
    <n v="7"/>
    <n v="10"/>
    <x v="1"/>
  </r>
  <r>
    <n v="1748"/>
    <d v="2024-02-16T00:00:00"/>
    <x v="0"/>
    <n v="699"/>
    <n v="17.3"/>
    <n v="0"/>
    <n v="3"/>
    <n v="25"/>
    <n v="41"/>
    <x v="1"/>
  </r>
  <r>
    <n v="1749"/>
    <d v="2024-04-06T00:00:00"/>
    <x v="2"/>
    <n v="399"/>
    <n v="7.9"/>
    <n v="4"/>
    <n v="5"/>
    <n v="4"/>
    <n v="40"/>
    <x v="0"/>
  </r>
  <r>
    <n v="1750"/>
    <d v="2023-07-03T00:00:00"/>
    <x v="0"/>
    <n v="699"/>
    <n v="19.600000000000001"/>
    <n v="5"/>
    <n v="4"/>
    <n v="24"/>
    <n v="23"/>
    <x v="0"/>
  </r>
  <r>
    <n v="1751"/>
    <d v="2024-12-25T00:00:00"/>
    <x v="2"/>
    <n v="399"/>
    <n v="19.100000000000001"/>
    <n v="1"/>
    <n v="1"/>
    <n v="35"/>
    <n v="0"/>
    <x v="1"/>
  </r>
  <r>
    <n v="1752"/>
    <d v="2023-02-10T00:00:00"/>
    <x v="0"/>
    <n v="699"/>
    <n v="5.3"/>
    <n v="7"/>
    <n v="3"/>
    <n v="17"/>
    <n v="3"/>
    <x v="0"/>
  </r>
  <r>
    <n v="1753"/>
    <d v="2024-03-11T00:00:00"/>
    <x v="1"/>
    <n v="199"/>
    <n v="11.8"/>
    <n v="0"/>
    <n v="4"/>
    <n v="32"/>
    <n v="43"/>
    <x v="0"/>
  </r>
  <r>
    <n v="1754"/>
    <d v="2024-01-01T00:00:00"/>
    <x v="2"/>
    <n v="399"/>
    <n v="19.3"/>
    <n v="0"/>
    <n v="4"/>
    <n v="19"/>
    <n v="17"/>
    <x v="0"/>
  </r>
  <r>
    <n v="1755"/>
    <d v="2024-01-01T00:00:00"/>
    <x v="2"/>
    <n v="399"/>
    <n v="11.4"/>
    <n v="4"/>
    <n v="5"/>
    <n v="2"/>
    <n v="2"/>
    <x v="1"/>
  </r>
  <r>
    <n v="1756"/>
    <d v="2023-04-07T00:00:00"/>
    <x v="0"/>
    <n v="699"/>
    <n v="13.5"/>
    <n v="6"/>
    <n v="1"/>
    <n v="3"/>
    <n v="11"/>
    <x v="0"/>
  </r>
  <r>
    <n v="1757"/>
    <d v="2024-12-06T00:00:00"/>
    <x v="1"/>
    <n v="199"/>
    <n v="16"/>
    <n v="6"/>
    <n v="2"/>
    <n v="10"/>
    <n v="22"/>
    <x v="1"/>
  </r>
  <r>
    <n v="1758"/>
    <d v="2023-12-01T00:00:00"/>
    <x v="0"/>
    <n v="699"/>
    <n v="23"/>
    <n v="8"/>
    <n v="4"/>
    <n v="16"/>
    <n v="29"/>
    <x v="0"/>
  </r>
  <r>
    <n v="1759"/>
    <d v="2023-03-22T00:00:00"/>
    <x v="2"/>
    <n v="399"/>
    <n v="4.0999999999999996"/>
    <n v="1"/>
    <n v="3"/>
    <n v="3"/>
    <n v="32"/>
    <x v="1"/>
  </r>
  <r>
    <n v="1760"/>
    <d v="2024-10-30T00:00:00"/>
    <x v="2"/>
    <n v="399"/>
    <n v="10.9"/>
    <n v="0"/>
    <n v="1"/>
    <n v="20"/>
    <n v="60"/>
    <x v="1"/>
  </r>
  <r>
    <n v="1761"/>
    <d v="2023-09-25T00:00:00"/>
    <x v="0"/>
    <n v="699"/>
    <n v="21"/>
    <n v="6"/>
    <n v="0"/>
    <n v="6"/>
    <n v="50"/>
    <x v="0"/>
  </r>
  <r>
    <n v="1762"/>
    <d v="2024-08-10T00:00:00"/>
    <x v="2"/>
    <n v="399"/>
    <n v="13.7"/>
    <n v="3"/>
    <n v="5"/>
    <n v="33"/>
    <n v="51"/>
    <x v="0"/>
  </r>
  <r>
    <n v="1763"/>
    <d v="2023-07-10T00:00:00"/>
    <x v="2"/>
    <n v="399"/>
    <n v="19.100000000000001"/>
    <n v="6"/>
    <n v="2"/>
    <n v="14"/>
    <n v="47"/>
    <x v="0"/>
  </r>
  <r>
    <n v="1764"/>
    <d v="2023-01-06T00:00:00"/>
    <x v="2"/>
    <n v="399"/>
    <n v="17"/>
    <n v="6"/>
    <n v="1"/>
    <n v="33"/>
    <n v="43"/>
    <x v="0"/>
  </r>
  <r>
    <n v="1765"/>
    <d v="2024-04-18T00:00:00"/>
    <x v="2"/>
    <n v="399"/>
    <n v="1"/>
    <n v="6"/>
    <n v="5"/>
    <n v="14"/>
    <n v="8"/>
    <x v="0"/>
  </r>
  <r>
    <n v="1766"/>
    <d v="2023-03-07T00:00:00"/>
    <x v="0"/>
    <n v="699"/>
    <n v="2.9"/>
    <n v="3"/>
    <n v="0"/>
    <n v="21"/>
    <n v="45"/>
    <x v="0"/>
  </r>
  <r>
    <n v="1767"/>
    <d v="2023-12-03T00:00:00"/>
    <x v="0"/>
    <n v="699"/>
    <n v="18.3"/>
    <n v="7"/>
    <n v="4"/>
    <n v="19"/>
    <n v="26"/>
    <x v="0"/>
  </r>
  <r>
    <n v="1768"/>
    <d v="2023-12-21T00:00:00"/>
    <x v="0"/>
    <n v="699"/>
    <n v="12.2"/>
    <n v="8"/>
    <n v="0"/>
    <n v="25"/>
    <n v="21"/>
    <x v="0"/>
  </r>
  <r>
    <n v="1769"/>
    <d v="2024-11-20T00:00:00"/>
    <x v="2"/>
    <n v="399"/>
    <n v="11.8"/>
    <n v="7"/>
    <n v="1"/>
    <n v="10"/>
    <n v="34"/>
    <x v="1"/>
  </r>
  <r>
    <n v="1770"/>
    <d v="2023-12-20T00:00:00"/>
    <x v="2"/>
    <n v="399"/>
    <n v="10.4"/>
    <n v="1"/>
    <n v="5"/>
    <n v="17"/>
    <n v="31"/>
    <x v="0"/>
  </r>
  <r>
    <n v="1771"/>
    <d v="2023-11-19T00:00:00"/>
    <x v="1"/>
    <n v="199"/>
    <n v="18.8"/>
    <n v="8"/>
    <n v="2"/>
    <n v="14"/>
    <n v="19"/>
    <x v="0"/>
  </r>
  <r>
    <n v="1772"/>
    <d v="2024-03-01T00:00:00"/>
    <x v="2"/>
    <n v="399"/>
    <n v="1.2"/>
    <n v="2"/>
    <n v="4"/>
    <n v="30"/>
    <n v="22"/>
    <x v="0"/>
  </r>
  <r>
    <n v="1773"/>
    <d v="2023-05-15T00:00:00"/>
    <x v="1"/>
    <n v="199"/>
    <n v="14.1"/>
    <n v="7"/>
    <n v="1"/>
    <n v="19"/>
    <n v="24"/>
    <x v="1"/>
  </r>
  <r>
    <n v="1774"/>
    <d v="2023-07-02T00:00:00"/>
    <x v="2"/>
    <n v="399"/>
    <n v="2.9"/>
    <n v="3"/>
    <n v="1"/>
    <n v="8"/>
    <n v="7"/>
    <x v="1"/>
  </r>
  <r>
    <n v="1775"/>
    <d v="2023-10-13T00:00:00"/>
    <x v="1"/>
    <n v="199"/>
    <n v="14"/>
    <n v="5"/>
    <n v="1"/>
    <n v="26"/>
    <n v="26"/>
    <x v="1"/>
  </r>
  <r>
    <n v="1776"/>
    <d v="2023-08-19T00:00:00"/>
    <x v="2"/>
    <n v="399"/>
    <n v="15.9"/>
    <n v="5"/>
    <n v="4"/>
    <n v="24"/>
    <n v="34"/>
    <x v="0"/>
  </r>
  <r>
    <n v="1777"/>
    <d v="2023-07-01T00:00:00"/>
    <x v="2"/>
    <n v="399"/>
    <n v="19"/>
    <n v="4"/>
    <n v="3"/>
    <n v="32"/>
    <n v="10"/>
    <x v="1"/>
  </r>
  <r>
    <n v="1778"/>
    <d v="2023-04-11T00:00:00"/>
    <x v="2"/>
    <n v="399"/>
    <n v="0.6"/>
    <n v="5"/>
    <n v="3"/>
    <n v="19"/>
    <n v="41"/>
    <x v="0"/>
  </r>
  <r>
    <n v="1779"/>
    <d v="2023-08-18T00:00:00"/>
    <x v="2"/>
    <n v="399"/>
    <n v="24.4"/>
    <n v="6"/>
    <n v="1"/>
    <n v="27"/>
    <n v="40"/>
    <x v="0"/>
  </r>
  <r>
    <n v="1780"/>
    <d v="2023-06-20T00:00:00"/>
    <x v="1"/>
    <n v="199"/>
    <n v="25"/>
    <n v="6"/>
    <n v="0"/>
    <n v="33"/>
    <n v="20"/>
    <x v="1"/>
  </r>
  <r>
    <n v="1781"/>
    <d v="2024-10-31T00:00:00"/>
    <x v="0"/>
    <n v="699"/>
    <n v="17.3"/>
    <n v="5"/>
    <n v="0"/>
    <n v="31"/>
    <n v="47"/>
    <x v="1"/>
  </r>
  <r>
    <n v="1782"/>
    <d v="2023-09-03T00:00:00"/>
    <x v="2"/>
    <n v="399"/>
    <n v="13"/>
    <n v="3"/>
    <n v="1"/>
    <n v="36"/>
    <n v="29"/>
    <x v="1"/>
  </r>
  <r>
    <n v="1783"/>
    <d v="2023-02-01T00:00:00"/>
    <x v="1"/>
    <n v="199"/>
    <n v="23.5"/>
    <n v="3"/>
    <n v="2"/>
    <n v="31"/>
    <n v="8"/>
    <x v="0"/>
  </r>
  <r>
    <n v="1784"/>
    <d v="2024-04-17T00:00:00"/>
    <x v="1"/>
    <n v="199"/>
    <n v="11.8"/>
    <n v="7"/>
    <n v="1"/>
    <n v="30"/>
    <n v="50"/>
    <x v="0"/>
  </r>
  <r>
    <n v="1785"/>
    <d v="2023-03-13T00:00:00"/>
    <x v="0"/>
    <n v="699"/>
    <n v="20.2"/>
    <n v="5"/>
    <n v="1"/>
    <n v="8"/>
    <n v="15"/>
    <x v="1"/>
  </r>
  <r>
    <n v="1786"/>
    <d v="2023-03-14T00:00:00"/>
    <x v="1"/>
    <n v="199"/>
    <n v="17.2"/>
    <n v="6"/>
    <n v="4"/>
    <n v="3"/>
    <n v="30"/>
    <x v="1"/>
  </r>
  <r>
    <n v="1787"/>
    <d v="2024-10-24T00:00:00"/>
    <x v="2"/>
    <n v="399"/>
    <n v="22.1"/>
    <n v="8"/>
    <n v="0"/>
    <n v="17"/>
    <n v="45"/>
    <x v="1"/>
  </r>
  <r>
    <n v="1788"/>
    <d v="2023-02-10T00:00:00"/>
    <x v="0"/>
    <n v="699"/>
    <n v="11.2"/>
    <n v="0"/>
    <n v="2"/>
    <n v="2"/>
    <n v="51"/>
    <x v="0"/>
  </r>
  <r>
    <n v="1789"/>
    <d v="2023-05-08T00:00:00"/>
    <x v="2"/>
    <n v="399"/>
    <n v="18.100000000000001"/>
    <n v="8"/>
    <n v="5"/>
    <n v="26"/>
    <n v="41"/>
    <x v="0"/>
  </r>
  <r>
    <n v="1790"/>
    <d v="2024-11-03T00:00:00"/>
    <x v="1"/>
    <n v="199"/>
    <n v="21.3"/>
    <n v="1"/>
    <n v="5"/>
    <n v="10"/>
    <n v="10"/>
    <x v="1"/>
  </r>
  <r>
    <n v="1791"/>
    <d v="2024-10-19T00:00:00"/>
    <x v="2"/>
    <n v="399"/>
    <n v="22.9"/>
    <n v="7"/>
    <n v="1"/>
    <n v="10"/>
    <n v="16"/>
    <x v="0"/>
  </r>
  <r>
    <n v="1792"/>
    <d v="2023-10-30T00:00:00"/>
    <x v="0"/>
    <n v="699"/>
    <n v="11.7"/>
    <n v="7"/>
    <n v="1"/>
    <n v="5"/>
    <n v="48"/>
    <x v="0"/>
  </r>
  <r>
    <n v="1793"/>
    <d v="2024-08-31T00:00:00"/>
    <x v="0"/>
    <n v="699"/>
    <n v="8.6"/>
    <n v="7"/>
    <n v="5"/>
    <n v="29"/>
    <n v="16"/>
    <x v="1"/>
  </r>
  <r>
    <n v="1794"/>
    <d v="2024-07-31T00:00:00"/>
    <x v="1"/>
    <n v="199"/>
    <n v="4.0999999999999996"/>
    <n v="4"/>
    <n v="0"/>
    <n v="9"/>
    <n v="14"/>
    <x v="1"/>
  </r>
  <r>
    <n v="1795"/>
    <d v="2024-12-31T00:00:00"/>
    <x v="2"/>
    <n v="399"/>
    <n v="8"/>
    <n v="2"/>
    <n v="4"/>
    <n v="19"/>
    <n v="40"/>
    <x v="0"/>
  </r>
  <r>
    <n v="1796"/>
    <d v="2024-01-29T00:00:00"/>
    <x v="2"/>
    <n v="399"/>
    <n v="4.3"/>
    <n v="2"/>
    <n v="1"/>
    <n v="19"/>
    <n v="38"/>
    <x v="0"/>
  </r>
  <r>
    <n v="1797"/>
    <d v="2023-01-13T00:00:00"/>
    <x v="2"/>
    <n v="399"/>
    <n v="1.2"/>
    <n v="3"/>
    <n v="4"/>
    <n v="15"/>
    <n v="19"/>
    <x v="0"/>
  </r>
  <r>
    <n v="1798"/>
    <d v="2023-06-24T00:00:00"/>
    <x v="2"/>
    <n v="399"/>
    <n v="18.2"/>
    <n v="8"/>
    <n v="3"/>
    <n v="24"/>
    <n v="30"/>
    <x v="0"/>
  </r>
  <r>
    <n v="1799"/>
    <d v="2024-05-11T00:00:00"/>
    <x v="2"/>
    <n v="399"/>
    <n v="14.9"/>
    <n v="8"/>
    <n v="2"/>
    <n v="10"/>
    <n v="33"/>
    <x v="0"/>
  </r>
  <r>
    <n v="1800"/>
    <d v="2023-01-15T00:00:00"/>
    <x v="0"/>
    <n v="699"/>
    <n v="21.8"/>
    <n v="7"/>
    <n v="1"/>
    <n v="11"/>
    <n v="30"/>
    <x v="1"/>
  </r>
  <r>
    <n v="1801"/>
    <d v="2024-09-15T00:00:00"/>
    <x v="0"/>
    <n v="699"/>
    <n v="8.9"/>
    <n v="4"/>
    <n v="1"/>
    <n v="5"/>
    <n v="14"/>
    <x v="0"/>
  </r>
  <r>
    <n v="1802"/>
    <d v="2024-10-15T00:00:00"/>
    <x v="0"/>
    <n v="699"/>
    <n v="16.399999999999999"/>
    <n v="5"/>
    <n v="3"/>
    <n v="8"/>
    <n v="29"/>
    <x v="0"/>
  </r>
  <r>
    <n v="1803"/>
    <d v="2024-10-03T00:00:00"/>
    <x v="1"/>
    <n v="199"/>
    <n v="22.5"/>
    <n v="3"/>
    <n v="2"/>
    <n v="34"/>
    <n v="42"/>
    <x v="0"/>
  </r>
  <r>
    <n v="1804"/>
    <d v="2024-07-04T00:00:00"/>
    <x v="1"/>
    <n v="199"/>
    <n v="12.9"/>
    <n v="4"/>
    <n v="4"/>
    <n v="22"/>
    <n v="34"/>
    <x v="1"/>
  </r>
  <r>
    <n v="1805"/>
    <d v="2023-07-07T00:00:00"/>
    <x v="1"/>
    <n v="199"/>
    <n v="11.4"/>
    <n v="8"/>
    <n v="1"/>
    <n v="4"/>
    <n v="15"/>
    <x v="1"/>
  </r>
  <r>
    <n v="1806"/>
    <d v="2023-09-30T00:00:00"/>
    <x v="0"/>
    <n v="699"/>
    <n v="6.1"/>
    <n v="7"/>
    <n v="1"/>
    <n v="16"/>
    <n v="2"/>
    <x v="1"/>
  </r>
  <r>
    <n v="1807"/>
    <d v="2023-05-16T00:00:00"/>
    <x v="0"/>
    <n v="699"/>
    <n v="2.7"/>
    <n v="3"/>
    <n v="5"/>
    <n v="18"/>
    <n v="53"/>
    <x v="1"/>
  </r>
  <r>
    <n v="1808"/>
    <d v="2024-05-03T00:00:00"/>
    <x v="0"/>
    <n v="699"/>
    <n v="2"/>
    <n v="3"/>
    <n v="1"/>
    <n v="20"/>
    <n v="37"/>
    <x v="1"/>
  </r>
  <r>
    <n v="1809"/>
    <d v="2023-07-21T00:00:00"/>
    <x v="2"/>
    <n v="399"/>
    <n v="13.7"/>
    <n v="0"/>
    <n v="2"/>
    <n v="7"/>
    <n v="50"/>
    <x v="1"/>
  </r>
  <r>
    <n v="1810"/>
    <d v="2023-08-09T00:00:00"/>
    <x v="2"/>
    <n v="399"/>
    <n v="11.3"/>
    <n v="7"/>
    <n v="1"/>
    <n v="8"/>
    <n v="6"/>
    <x v="1"/>
  </r>
  <r>
    <n v="1811"/>
    <d v="2023-04-25T00:00:00"/>
    <x v="0"/>
    <n v="699"/>
    <n v="7.8"/>
    <n v="0"/>
    <n v="4"/>
    <n v="32"/>
    <n v="27"/>
    <x v="1"/>
  </r>
  <r>
    <n v="1812"/>
    <d v="2024-04-12T00:00:00"/>
    <x v="0"/>
    <n v="699"/>
    <n v="19.5"/>
    <n v="3"/>
    <n v="4"/>
    <n v="29"/>
    <n v="51"/>
    <x v="1"/>
  </r>
  <r>
    <n v="1813"/>
    <d v="2024-06-03T00:00:00"/>
    <x v="1"/>
    <n v="199"/>
    <n v="19"/>
    <n v="4"/>
    <n v="3"/>
    <n v="17"/>
    <n v="40"/>
    <x v="0"/>
  </r>
  <r>
    <n v="1814"/>
    <d v="2023-12-16T00:00:00"/>
    <x v="2"/>
    <n v="399"/>
    <n v="7.5"/>
    <n v="4"/>
    <n v="2"/>
    <n v="33"/>
    <n v="55"/>
    <x v="0"/>
  </r>
  <r>
    <n v="1815"/>
    <d v="2024-05-14T00:00:00"/>
    <x v="2"/>
    <n v="399"/>
    <n v="12.8"/>
    <n v="7"/>
    <n v="0"/>
    <n v="36"/>
    <n v="48"/>
    <x v="1"/>
  </r>
  <r>
    <n v="1816"/>
    <d v="2023-03-09T00:00:00"/>
    <x v="1"/>
    <n v="199"/>
    <n v="22.4"/>
    <n v="8"/>
    <n v="3"/>
    <n v="21"/>
    <n v="31"/>
    <x v="0"/>
  </r>
  <r>
    <n v="1817"/>
    <d v="2023-07-07T00:00:00"/>
    <x v="2"/>
    <n v="399"/>
    <n v="2.8"/>
    <n v="7"/>
    <n v="2"/>
    <n v="20"/>
    <n v="40"/>
    <x v="0"/>
  </r>
  <r>
    <n v="1818"/>
    <d v="2024-06-27T00:00:00"/>
    <x v="1"/>
    <n v="199"/>
    <n v="19.2"/>
    <n v="3"/>
    <n v="2"/>
    <n v="7"/>
    <n v="32"/>
    <x v="0"/>
  </r>
  <r>
    <n v="1819"/>
    <d v="2023-06-10T00:00:00"/>
    <x v="2"/>
    <n v="399"/>
    <n v="17.3"/>
    <n v="3"/>
    <n v="4"/>
    <n v="7"/>
    <n v="43"/>
    <x v="0"/>
  </r>
  <r>
    <n v="1820"/>
    <d v="2024-06-12T00:00:00"/>
    <x v="1"/>
    <n v="199"/>
    <n v="19.8"/>
    <n v="2"/>
    <n v="4"/>
    <n v="26"/>
    <n v="42"/>
    <x v="0"/>
  </r>
  <r>
    <n v="1821"/>
    <d v="2023-11-07T00:00:00"/>
    <x v="2"/>
    <n v="399"/>
    <n v="19.600000000000001"/>
    <n v="4"/>
    <n v="1"/>
    <n v="27"/>
    <n v="59"/>
    <x v="0"/>
  </r>
  <r>
    <n v="1822"/>
    <d v="2024-03-11T00:00:00"/>
    <x v="2"/>
    <n v="399"/>
    <n v="8"/>
    <n v="5"/>
    <n v="5"/>
    <n v="10"/>
    <n v="20"/>
    <x v="0"/>
  </r>
  <r>
    <n v="1823"/>
    <d v="2023-12-29T00:00:00"/>
    <x v="0"/>
    <n v="699"/>
    <n v="19.2"/>
    <n v="0"/>
    <n v="3"/>
    <n v="26"/>
    <n v="3"/>
    <x v="1"/>
  </r>
  <r>
    <n v="1824"/>
    <d v="2023-08-02T00:00:00"/>
    <x v="0"/>
    <n v="699"/>
    <n v="24.4"/>
    <n v="4"/>
    <n v="0"/>
    <n v="9"/>
    <n v="52"/>
    <x v="1"/>
  </r>
  <r>
    <n v="1825"/>
    <d v="2024-01-27T00:00:00"/>
    <x v="0"/>
    <n v="699"/>
    <n v="7.7"/>
    <n v="5"/>
    <n v="0"/>
    <n v="17"/>
    <n v="20"/>
    <x v="1"/>
  </r>
  <r>
    <n v="1826"/>
    <d v="2023-10-08T00:00:00"/>
    <x v="2"/>
    <n v="399"/>
    <n v="14.2"/>
    <n v="3"/>
    <n v="1"/>
    <n v="36"/>
    <n v="39"/>
    <x v="1"/>
  </r>
  <r>
    <n v="1827"/>
    <d v="2024-08-30T00:00:00"/>
    <x v="1"/>
    <n v="199"/>
    <n v="6.5"/>
    <n v="5"/>
    <n v="5"/>
    <n v="5"/>
    <n v="30"/>
    <x v="1"/>
  </r>
  <r>
    <n v="1828"/>
    <d v="2023-09-13T00:00:00"/>
    <x v="2"/>
    <n v="399"/>
    <n v="19.600000000000001"/>
    <n v="6"/>
    <n v="5"/>
    <n v="3"/>
    <n v="58"/>
    <x v="0"/>
  </r>
  <r>
    <n v="1829"/>
    <d v="2024-01-14T00:00:00"/>
    <x v="2"/>
    <n v="399"/>
    <n v="2"/>
    <n v="0"/>
    <n v="5"/>
    <n v="25"/>
    <n v="21"/>
    <x v="0"/>
  </r>
  <r>
    <n v="1830"/>
    <d v="2024-02-28T00:00:00"/>
    <x v="2"/>
    <n v="399"/>
    <n v="3.2"/>
    <n v="2"/>
    <n v="5"/>
    <n v="19"/>
    <n v="4"/>
    <x v="0"/>
  </r>
  <r>
    <n v="1831"/>
    <d v="2023-12-02T00:00:00"/>
    <x v="1"/>
    <n v="199"/>
    <n v="15"/>
    <n v="3"/>
    <n v="4"/>
    <n v="10"/>
    <n v="5"/>
    <x v="1"/>
  </r>
  <r>
    <n v="1832"/>
    <d v="2024-12-07T00:00:00"/>
    <x v="0"/>
    <n v="699"/>
    <n v="19.2"/>
    <n v="4"/>
    <n v="4"/>
    <n v="35"/>
    <n v="33"/>
    <x v="1"/>
  </r>
  <r>
    <n v="1833"/>
    <d v="2024-01-05T00:00:00"/>
    <x v="1"/>
    <n v="199"/>
    <n v="19.399999999999999"/>
    <n v="1"/>
    <n v="5"/>
    <n v="9"/>
    <n v="45"/>
    <x v="1"/>
  </r>
  <r>
    <n v="1834"/>
    <d v="2023-07-23T00:00:00"/>
    <x v="2"/>
    <n v="399"/>
    <n v="5"/>
    <n v="7"/>
    <n v="1"/>
    <n v="14"/>
    <n v="29"/>
    <x v="0"/>
  </r>
  <r>
    <n v="1835"/>
    <d v="2024-03-13T00:00:00"/>
    <x v="0"/>
    <n v="699"/>
    <n v="6.8"/>
    <n v="0"/>
    <n v="1"/>
    <n v="17"/>
    <n v="7"/>
    <x v="1"/>
  </r>
  <r>
    <n v="1836"/>
    <d v="2024-01-18T00:00:00"/>
    <x v="2"/>
    <n v="399"/>
    <n v="20.100000000000001"/>
    <n v="8"/>
    <n v="0"/>
    <n v="32"/>
    <n v="58"/>
    <x v="1"/>
  </r>
  <r>
    <n v="1837"/>
    <d v="2023-10-17T00:00:00"/>
    <x v="1"/>
    <n v="199"/>
    <n v="24.9"/>
    <n v="8"/>
    <n v="2"/>
    <n v="28"/>
    <n v="50"/>
    <x v="0"/>
  </r>
  <r>
    <n v="1838"/>
    <d v="2023-04-26T00:00:00"/>
    <x v="0"/>
    <n v="699"/>
    <n v="16"/>
    <n v="1"/>
    <n v="4"/>
    <n v="22"/>
    <n v="5"/>
    <x v="1"/>
  </r>
  <r>
    <n v="1839"/>
    <d v="2024-10-27T00:00:00"/>
    <x v="0"/>
    <n v="699"/>
    <n v="20.100000000000001"/>
    <n v="1"/>
    <n v="4"/>
    <n v="11"/>
    <n v="59"/>
    <x v="0"/>
  </r>
  <r>
    <n v="1840"/>
    <d v="2023-06-05T00:00:00"/>
    <x v="1"/>
    <n v="199"/>
    <n v="19.3"/>
    <n v="6"/>
    <n v="2"/>
    <n v="5"/>
    <n v="29"/>
    <x v="0"/>
  </r>
  <r>
    <n v="1841"/>
    <d v="2024-03-18T00:00:00"/>
    <x v="0"/>
    <n v="699"/>
    <n v="2.2999999999999998"/>
    <n v="5"/>
    <n v="3"/>
    <n v="22"/>
    <n v="33"/>
    <x v="0"/>
  </r>
  <r>
    <n v="1842"/>
    <d v="2023-01-09T00:00:00"/>
    <x v="1"/>
    <n v="199"/>
    <n v="14.6"/>
    <n v="0"/>
    <n v="4"/>
    <n v="26"/>
    <n v="53"/>
    <x v="0"/>
  </r>
  <r>
    <n v="1843"/>
    <d v="2023-12-01T00:00:00"/>
    <x v="1"/>
    <n v="199"/>
    <n v="11"/>
    <n v="4"/>
    <n v="1"/>
    <n v="21"/>
    <n v="37"/>
    <x v="1"/>
  </r>
  <r>
    <n v="1844"/>
    <d v="2024-08-13T00:00:00"/>
    <x v="0"/>
    <n v="699"/>
    <n v="16.5"/>
    <n v="3"/>
    <n v="4"/>
    <n v="30"/>
    <n v="59"/>
    <x v="0"/>
  </r>
  <r>
    <n v="1845"/>
    <d v="2024-06-30T00:00:00"/>
    <x v="1"/>
    <n v="199"/>
    <n v="19.399999999999999"/>
    <n v="3"/>
    <n v="2"/>
    <n v="13"/>
    <n v="11"/>
    <x v="0"/>
  </r>
  <r>
    <n v="1846"/>
    <d v="2023-11-19T00:00:00"/>
    <x v="0"/>
    <n v="699"/>
    <n v="19.600000000000001"/>
    <n v="8"/>
    <n v="2"/>
    <n v="3"/>
    <n v="4"/>
    <x v="0"/>
  </r>
  <r>
    <n v="1847"/>
    <d v="2023-08-11T00:00:00"/>
    <x v="1"/>
    <n v="199"/>
    <n v="5.4"/>
    <n v="2"/>
    <n v="3"/>
    <n v="14"/>
    <n v="17"/>
    <x v="0"/>
  </r>
  <r>
    <n v="1848"/>
    <d v="2023-01-27T00:00:00"/>
    <x v="2"/>
    <n v="399"/>
    <n v="3.9"/>
    <n v="7"/>
    <n v="0"/>
    <n v="2"/>
    <n v="53"/>
    <x v="1"/>
  </r>
  <r>
    <n v="1849"/>
    <d v="2024-01-25T00:00:00"/>
    <x v="2"/>
    <n v="399"/>
    <n v="9.8000000000000007"/>
    <n v="7"/>
    <n v="3"/>
    <n v="14"/>
    <n v="25"/>
    <x v="0"/>
  </r>
  <r>
    <n v="1850"/>
    <d v="2024-06-12T00:00:00"/>
    <x v="0"/>
    <n v="699"/>
    <n v="2.8"/>
    <n v="2"/>
    <n v="4"/>
    <n v="8"/>
    <n v="58"/>
    <x v="0"/>
  </r>
  <r>
    <n v="1851"/>
    <d v="2023-11-21T00:00:00"/>
    <x v="1"/>
    <n v="199"/>
    <n v="19"/>
    <n v="1"/>
    <n v="3"/>
    <n v="11"/>
    <n v="47"/>
    <x v="1"/>
  </r>
  <r>
    <n v="1852"/>
    <d v="2024-06-04T00:00:00"/>
    <x v="2"/>
    <n v="399"/>
    <n v="5.7"/>
    <n v="1"/>
    <n v="4"/>
    <n v="13"/>
    <n v="23"/>
    <x v="0"/>
  </r>
  <r>
    <n v="1853"/>
    <d v="2023-04-13T00:00:00"/>
    <x v="1"/>
    <n v="199"/>
    <n v="0.9"/>
    <n v="6"/>
    <n v="3"/>
    <n v="30"/>
    <n v="25"/>
    <x v="0"/>
  </r>
  <r>
    <n v="1854"/>
    <d v="2023-11-04T00:00:00"/>
    <x v="2"/>
    <n v="399"/>
    <n v="23.7"/>
    <n v="1"/>
    <n v="3"/>
    <n v="24"/>
    <n v="60"/>
    <x v="1"/>
  </r>
  <r>
    <n v="1855"/>
    <d v="2023-10-09T00:00:00"/>
    <x v="1"/>
    <n v="199"/>
    <n v="16.399999999999999"/>
    <n v="6"/>
    <n v="3"/>
    <n v="6"/>
    <n v="1"/>
    <x v="1"/>
  </r>
  <r>
    <n v="1856"/>
    <d v="2024-06-15T00:00:00"/>
    <x v="0"/>
    <n v="699"/>
    <n v="1.6"/>
    <n v="3"/>
    <n v="1"/>
    <n v="21"/>
    <n v="36"/>
    <x v="0"/>
  </r>
  <r>
    <n v="1857"/>
    <d v="2024-11-07T00:00:00"/>
    <x v="1"/>
    <n v="199"/>
    <n v="17.5"/>
    <n v="0"/>
    <n v="0"/>
    <n v="9"/>
    <n v="38"/>
    <x v="1"/>
  </r>
  <r>
    <n v="1858"/>
    <d v="2024-06-15T00:00:00"/>
    <x v="2"/>
    <n v="399"/>
    <n v="15.6"/>
    <n v="2"/>
    <n v="3"/>
    <n v="24"/>
    <n v="11"/>
    <x v="0"/>
  </r>
  <r>
    <n v="1859"/>
    <d v="2023-11-10T00:00:00"/>
    <x v="1"/>
    <n v="199"/>
    <n v="9.4"/>
    <n v="1"/>
    <n v="1"/>
    <n v="12"/>
    <n v="1"/>
    <x v="1"/>
  </r>
  <r>
    <n v="1860"/>
    <d v="2023-01-27T00:00:00"/>
    <x v="2"/>
    <n v="399"/>
    <n v="22.8"/>
    <n v="4"/>
    <n v="4"/>
    <n v="24"/>
    <n v="20"/>
    <x v="0"/>
  </r>
  <r>
    <n v="1861"/>
    <d v="2024-02-22T00:00:00"/>
    <x v="2"/>
    <n v="399"/>
    <n v="22.3"/>
    <n v="0"/>
    <n v="5"/>
    <n v="2"/>
    <n v="55"/>
    <x v="0"/>
  </r>
  <r>
    <n v="1862"/>
    <d v="2023-12-24T00:00:00"/>
    <x v="1"/>
    <n v="199"/>
    <n v="9.6999999999999993"/>
    <n v="8"/>
    <n v="1"/>
    <n v="35"/>
    <n v="10"/>
    <x v="0"/>
  </r>
  <r>
    <n v="1863"/>
    <d v="2024-03-01T00:00:00"/>
    <x v="1"/>
    <n v="199"/>
    <n v="10.8"/>
    <n v="1"/>
    <n v="0"/>
    <n v="6"/>
    <n v="30"/>
    <x v="1"/>
  </r>
  <r>
    <n v="1864"/>
    <d v="2023-09-21T00:00:00"/>
    <x v="0"/>
    <n v="699"/>
    <n v="3.8"/>
    <n v="0"/>
    <n v="2"/>
    <n v="29"/>
    <n v="30"/>
    <x v="0"/>
  </r>
  <r>
    <n v="1865"/>
    <d v="2024-05-04T00:00:00"/>
    <x v="1"/>
    <n v="199"/>
    <n v="16.600000000000001"/>
    <n v="5"/>
    <n v="4"/>
    <n v="21"/>
    <n v="42"/>
    <x v="0"/>
  </r>
  <r>
    <n v="1866"/>
    <d v="2023-08-19T00:00:00"/>
    <x v="2"/>
    <n v="399"/>
    <n v="3.6"/>
    <n v="8"/>
    <n v="1"/>
    <n v="13"/>
    <n v="51"/>
    <x v="1"/>
  </r>
  <r>
    <n v="1867"/>
    <d v="2023-09-13T00:00:00"/>
    <x v="0"/>
    <n v="699"/>
    <n v="18.7"/>
    <n v="6"/>
    <n v="2"/>
    <n v="6"/>
    <n v="56"/>
    <x v="0"/>
  </r>
  <r>
    <n v="1868"/>
    <d v="2024-11-15T00:00:00"/>
    <x v="1"/>
    <n v="199"/>
    <n v="5"/>
    <n v="4"/>
    <n v="2"/>
    <n v="17"/>
    <n v="45"/>
    <x v="1"/>
  </r>
  <r>
    <n v="1869"/>
    <d v="2024-11-08T00:00:00"/>
    <x v="0"/>
    <n v="699"/>
    <n v="13.2"/>
    <n v="4"/>
    <n v="1"/>
    <n v="34"/>
    <n v="20"/>
    <x v="1"/>
  </r>
  <r>
    <n v="1870"/>
    <d v="2023-07-06T00:00:00"/>
    <x v="1"/>
    <n v="199"/>
    <n v="18.8"/>
    <n v="6"/>
    <n v="5"/>
    <n v="3"/>
    <n v="3"/>
    <x v="1"/>
  </r>
  <r>
    <n v="1871"/>
    <d v="2024-08-08T00:00:00"/>
    <x v="1"/>
    <n v="199"/>
    <n v="16"/>
    <n v="3"/>
    <n v="1"/>
    <n v="10"/>
    <n v="25"/>
    <x v="0"/>
  </r>
  <r>
    <n v="1872"/>
    <d v="2024-08-14T00:00:00"/>
    <x v="2"/>
    <n v="399"/>
    <n v="21.5"/>
    <n v="3"/>
    <n v="5"/>
    <n v="31"/>
    <n v="55"/>
    <x v="1"/>
  </r>
  <r>
    <n v="1873"/>
    <d v="2023-05-01T00:00:00"/>
    <x v="2"/>
    <n v="399"/>
    <n v="24.8"/>
    <n v="7"/>
    <n v="4"/>
    <n v="29"/>
    <n v="16"/>
    <x v="1"/>
  </r>
  <r>
    <n v="1874"/>
    <d v="2023-07-10T00:00:00"/>
    <x v="0"/>
    <n v="699"/>
    <n v="16.600000000000001"/>
    <n v="8"/>
    <n v="2"/>
    <n v="18"/>
    <n v="21"/>
    <x v="1"/>
  </r>
  <r>
    <n v="1875"/>
    <d v="2024-11-15T00:00:00"/>
    <x v="2"/>
    <n v="399"/>
    <n v="20.3"/>
    <n v="7"/>
    <n v="4"/>
    <n v="22"/>
    <n v="29"/>
    <x v="0"/>
  </r>
  <r>
    <n v="1876"/>
    <d v="2024-07-10T00:00:00"/>
    <x v="2"/>
    <n v="399"/>
    <n v="6.9"/>
    <n v="5"/>
    <n v="3"/>
    <n v="34"/>
    <n v="41"/>
    <x v="0"/>
  </r>
  <r>
    <n v="1877"/>
    <d v="2023-10-30T00:00:00"/>
    <x v="1"/>
    <n v="199"/>
    <n v="6.1"/>
    <n v="7"/>
    <n v="0"/>
    <n v="7"/>
    <n v="7"/>
    <x v="1"/>
  </r>
  <r>
    <n v="1878"/>
    <d v="2024-05-31T00:00:00"/>
    <x v="1"/>
    <n v="199"/>
    <n v="8"/>
    <n v="6"/>
    <n v="4"/>
    <n v="23"/>
    <n v="60"/>
    <x v="0"/>
  </r>
  <r>
    <n v="1879"/>
    <d v="2023-08-16T00:00:00"/>
    <x v="1"/>
    <n v="199"/>
    <n v="20.6"/>
    <n v="8"/>
    <n v="1"/>
    <n v="26"/>
    <n v="9"/>
    <x v="1"/>
  </r>
  <r>
    <n v="1880"/>
    <d v="2024-07-30T00:00:00"/>
    <x v="1"/>
    <n v="199"/>
    <n v="18.5"/>
    <n v="5"/>
    <n v="4"/>
    <n v="13"/>
    <n v="38"/>
    <x v="1"/>
  </r>
  <r>
    <n v="1881"/>
    <d v="2024-06-27T00:00:00"/>
    <x v="0"/>
    <n v="699"/>
    <n v="1.7"/>
    <n v="8"/>
    <n v="2"/>
    <n v="34"/>
    <n v="34"/>
    <x v="0"/>
  </r>
  <r>
    <n v="1882"/>
    <d v="2023-08-20T00:00:00"/>
    <x v="1"/>
    <n v="199"/>
    <n v="4.4000000000000004"/>
    <n v="2"/>
    <n v="5"/>
    <n v="24"/>
    <n v="40"/>
    <x v="1"/>
  </r>
  <r>
    <n v="1883"/>
    <d v="2024-02-15T00:00:00"/>
    <x v="0"/>
    <n v="699"/>
    <n v="13.8"/>
    <n v="6"/>
    <n v="1"/>
    <n v="10"/>
    <n v="17"/>
    <x v="0"/>
  </r>
  <r>
    <n v="1884"/>
    <d v="2023-11-04T00:00:00"/>
    <x v="2"/>
    <n v="399"/>
    <n v="22.6"/>
    <n v="6"/>
    <n v="3"/>
    <n v="25"/>
    <n v="29"/>
    <x v="0"/>
  </r>
  <r>
    <n v="1885"/>
    <d v="2024-09-19T00:00:00"/>
    <x v="1"/>
    <n v="199"/>
    <n v="6.7"/>
    <n v="8"/>
    <n v="5"/>
    <n v="5"/>
    <n v="19"/>
    <x v="0"/>
  </r>
  <r>
    <n v="1886"/>
    <d v="2023-06-14T00:00:00"/>
    <x v="0"/>
    <n v="699"/>
    <n v="2"/>
    <n v="6"/>
    <n v="1"/>
    <n v="5"/>
    <n v="9"/>
    <x v="0"/>
  </r>
  <r>
    <n v="1887"/>
    <d v="2023-12-25T00:00:00"/>
    <x v="1"/>
    <n v="199"/>
    <n v="19.8"/>
    <n v="6"/>
    <n v="3"/>
    <n v="26"/>
    <n v="37"/>
    <x v="0"/>
  </r>
  <r>
    <n v="1888"/>
    <d v="2024-08-22T00:00:00"/>
    <x v="1"/>
    <n v="199"/>
    <n v="24.1"/>
    <n v="4"/>
    <n v="1"/>
    <n v="15"/>
    <n v="57"/>
    <x v="0"/>
  </r>
  <r>
    <n v="1889"/>
    <d v="2023-01-12T00:00:00"/>
    <x v="0"/>
    <n v="699"/>
    <n v="5.5"/>
    <n v="2"/>
    <n v="5"/>
    <n v="10"/>
    <n v="17"/>
    <x v="1"/>
  </r>
  <r>
    <n v="1890"/>
    <d v="2024-04-27T00:00:00"/>
    <x v="0"/>
    <n v="699"/>
    <n v="13.3"/>
    <n v="8"/>
    <n v="0"/>
    <n v="8"/>
    <n v="49"/>
    <x v="1"/>
  </r>
  <r>
    <n v="1891"/>
    <d v="2023-06-07T00:00:00"/>
    <x v="1"/>
    <n v="199"/>
    <n v="7.8"/>
    <n v="1"/>
    <n v="4"/>
    <n v="29"/>
    <n v="47"/>
    <x v="1"/>
  </r>
  <r>
    <n v="1892"/>
    <d v="2023-04-26T00:00:00"/>
    <x v="1"/>
    <n v="199"/>
    <n v="21.9"/>
    <n v="0"/>
    <n v="3"/>
    <n v="22"/>
    <n v="53"/>
    <x v="1"/>
  </r>
  <r>
    <n v="1893"/>
    <d v="2024-05-13T00:00:00"/>
    <x v="0"/>
    <n v="699"/>
    <n v="10.9"/>
    <n v="2"/>
    <n v="5"/>
    <n v="30"/>
    <n v="44"/>
    <x v="1"/>
  </r>
  <r>
    <n v="1894"/>
    <d v="2024-01-07T00:00:00"/>
    <x v="2"/>
    <n v="399"/>
    <n v="13.3"/>
    <n v="1"/>
    <n v="5"/>
    <n v="15"/>
    <n v="38"/>
    <x v="1"/>
  </r>
  <r>
    <n v="1895"/>
    <d v="2023-10-14T00:00:00"/>
    <x v="1"/>
    <n v="199"/>
    <n v="21"/>
    <n v="6"/>
    <n v="3"/>
    <n v="32"/>
    <n v="3"/>
    <x v="1"/>
  </r>
  <r>
    <n v="1896"/>
    <d v="2023-09-15T00:00:00"/>
    <x v="0"/>
    <n v="699"/>
    <n v="22.7"/>
    <n v="8"/>
    <n v="2"/>
    <n v="18"/>
    <n v="26"/>
    <x v="0"/>
  </r>
  <r>
    <n v="1897"/>
    <d v="2024-08-28T00:00:00"/>
    <x v="2"/>
    <n v="399"/>
    <n v="0.8"/>
    <n v="7"/>
    <n v="1"/>
    <n v="6"/>
    <n v="37"/>
    <x v="0"/>
  </r>
  <r>
    <n v="1898"/>
    <d v="2024-01-20T00:00:00"/>
    <x v="2"/>
    <n v="399"/>
    <n v="3"/>
    <n v="7"/>
    <n v="4"/>
    <n v="18"/>
    <n v="38"/>
    <x v="0"/>
  </r>
  <r>
    <n v="1899"/>
    <d v="2024-10-20T00:00:00"/>
    <x v="0"/>
    <n v="699"/>
    <n v="21.8"/>
    <n v="6"/>
    <n v="0"/>
    <n v="34"/>
    <n v="38"/>
    <x v="0"/>
  </r>
  <r>
    <n v="1900"/>
    <d v="2024-09-10T00:00:00"/>
    <x v="1"/>
    <n v="199"/>
    <n v="3.4"/>
    <n v="3"/>
    <n v="2"/>
    <n v="7"/>
    <n v="37"/>
    <x v="0"/>
  </r>
  <r>
    <n v="1901"/>
    <d v="2024-04-16T00:00:00"/>
    <x v="2"/>
    <n v="399"/>
    <n v="18.100000000000001"/>
    <n v="0"/>
    <n v="2"/>
    <n v="26"/>
    <n v="41"/>
    <x v="1"/>
  </r>
  <r>
    <n v="1902"/>
    <d v="2024-11-16T00:00:00"/>
    <x v="0"/>
    <n v="699"/>
    <n v="1.4"/>
    <n v="6"/>
    <n v="5"/>
    <n v="34"/>
    <n v="47"/>
    <x v="0"/>
  </r>
  <r>
    <n v="1903"/>
    <d v="2023-10-27T00:00:00"/>
    <x v="1"/>
    <n v="199"/>
    <n v="14.4"/>
    <n v="0"/>
    <n v="5"/>
    <n v="14"/>
    <n v="60"/>
    <x v="0"/>
  </r>
  <r>
    <n v="1904"/>
    <d v="2023-12-27T00:00:00"/>
    <x v="2"/>
    <n v="399"/>
    <n v="18.399999999999999"/>
    <n v="4"/>
    <n v="2"/>
    <n v="2"/>
    <n v="52"/>
    <x v="0"/>
  </r>
  <r>
    <n v="1905"/>
    <d v="2024-10-12T00:00:00"/>
    <x v="1"/>
    <n v="199"/>
    <n v="11.4"/>
    <n v="0"/>
    <n v="2"/>
    <n v="18"/>
    <n v="29"/>
    <x v="1"/>
  </r>
  <r>
    <n v="1906"/>
    <d v="2023-12-23T00:00:00"/>
    <x v="2"/>
    <n v="399"/>
    <n v="5.6"/>
    <n v="8"/>
    <n v="5"/>
    <n v="11"/>
    <n v="20"/>
    <x v="1"/>
  </r>
  <r>
    <n v="1907"/>
    <d v="2023-08-22T00:00:00"/>
    <x v="1"/>
    <n v="199"/>
    <n v="21.5"/>
    <n v="5"/>
    <n v="2"/>
    <n v="32"/>
    <n v="39"/>
    <x v="0"/>
  </r>
  <r>
    <n v="1908"/>
    <d v="2024-05-24T00:00:00"/>
    <x v="2"/>
    <n v="399"/>
    <n v="3"/>
    <n v="1"/>
    <n v="5"/>
    <n v="20"/>
    <n v="25"/>
    <x v="0"/>
  </r>
  <r>
    <n v="1909"/>
    <d v="2023-12-26T00:00:00"/>
    <x v="0"/>
    <n v="699"/>
    <n v="19"/>
    <n v="3"/>
    <n v="2"/>
    <n v="12"/>
    <n v="54"/>
    <x v="1"/>
  </r>
  <r>
    <n v="1910"/>
    <d v="2023-07-14T00:00:00"/>
    <x v="2"/>
    <n v="399"/>
    <n v="22.4"/>
    <n v="2"/>
    <n v="1"/>
    <n v="29"/>
    <n v="20"/>
    <x v="0"/>
  </r>
  <r>
    <n v="1911"/>
    <d v="2023-07-02T00:00:00"/>
    <x v="0"/>
    <n v="699"/>
    <n v="22.8"/>
    <n v="8"/>
    <n v="2"/>
    <n v="20"/>
    <n v="48"/>
    <x v="0"/>
  </r>
  <r>
    <n v="1912"/>
    <d v="2024-11-10T00:00:00"/>
    <x v="2"/>
    <n v="399"/>
    <n v="5.4"/>
    <n v="1"/>
    <n v="5"/>
    <n v="5"/>
    <n v="38"/>
    <x v="1"/>
  </r>
  <r>
    <n v="1913"/>
    <d v="2024-01-30T00:00:00"/>
    <x v="2"/>
    <n v="399"/>
    <n v="4.0999999999999996"/>
    <n v="5"/>
    <n v="4"/>
    <n v="17"/>
    <n v="22"/>
    <x v="0"/>
  </r>
  <r>
    <n v="1914"/>
    <d v="2023-02-11T00:00:00"/>
    <x v="1"/>
    <n v="199"/>
    <n v="15.5"/>
    <n v="1"/>
    <n v="2"/>
    <n v="19"/>
    <n v="14"/>
    <x v="1"/>
  </r>
  <r>
    <n v="1915"/>
    <d v="2024-12-12T00:00:00"/>
    <x v="1"/>
    <n v="199"/>
    <n v="4.3"/>
    <n v="4"/>
    <n v="0"/>
    <n v="36"/>
    <n v="31"/>
    <x v="0"/>
  </r>
  <r>
    <n v="1916"/>
    <d v="2023-01-13T00:00:00"/>
    <x v="1"/>
    <n v="199"/>
    <n v="21.9"/>
    <n v="7"/>
    <n v="5"/>
    <n v="16"/>
    <n v="51"/>
    <x v="0"/>
  </r>
  <r>
    <n v="1917"/>
    <d v="2024-08-04T00:00:00"/>
    <x v="2"/>
    <n v="399"/>
    <n v="24.1"/>
    <n v="7"/>
    <n v="3"/>
    <n v="16"/>
    <n v="26"/>
    <x v="0"/>
  </r>
  <r>
    <n v="1918"/>
    <d v="2024-02-01T00:00:00"/>
    <x v="1"/>
    <n v="199"/>
    <n v="5.0999999999999996"/>
    <n v="8"/>
    <n v="4"/>
    <n v="27"/>
    <n v="25"/>
    <x v="0"/>
  </r>
  <r>
    <n v="1919"/>
    <d v="2023-08-29T00:00:00"/>
    <x v="0"/>
    <n v="699"/>
    <n v="17.8"/>
    <n v="5"/>
    <n v="2"/>
    <n v="17"/>
    <n v="27"/>
    <x v="0"/>
  </r>
  <r>
    <n v="1920"/>
    <d v="2024-12-20T00:00:00"/>
    <x v="2"/>
    <n v="399"/>
    <n v="9.1999999999999993"/>
    <n v="2"/>
    <n v="2"/>
    <n v="35"/>
    <n v="55"/>
    <x v="1"/>
  </r>
  <r>
    <n v="1921"/>
    <d v="2023-11-18T00:00:00"/>
    <x v="1"/>
    <n v="199"/>
    <n v="14.7"/>
    <n v="1"/>
    <n v="4"/>
    <n v="35"/>
    <n v="45"/>
    <x v="0"/>
  </r>
  <r>
    <n v="1922"/>
    <d v="2023-02-24T00:00:00"/>
    <x v="1"/>
    <n v="199"/>
    <n v="18.100000000000001"/>
    <n v="8"/>
    <n v="1"/>
    <n v="15"/>
    <n v="29"/>
    <x v="0"/>
  </r>
  <r>
    <n v="1923"/>
    <d v="2024-04-04T00:00:00"/>
    <x v="2"/>
    <n v="399"/>
    <n v="12.7"/>
    <n v="6"/>
    <n v="0"/>
    <n v="29"/>
    <n v="10"/>
    <x v="0"/>
  </r>
  <r>
    <n v="1924"/>
    <d v="2023-12-29T00:00:00"/>
    <x v="0"/>
    <n v="699"/>
    <n v="22.4"/>
    <n v="7"/>
    <n v="5"/>
    <n v="4"/>
    <n v="9"/>
    <x v="0"/>
  </r>
  <r>
    <n v="1925"/>
    <d v="2024-12-22T00:00:00"/>
    <x v="1"/>
    <n v="199"/>
    <n v="14.5"/>
    <n v="0"/>
    <n v="5"/>
    <n v="18"/>
    <n v="38"/>
    <x v="0"/>
  </r>
  <r>
    <n v="1926"/>
    <d v="2023-11-08T00:00:00"/>
    <x v="1"/>
    <n v="199"/>
    <n v="5.8"/>
    <n v="7"/>
    <n v="2"/>
    <n v="26"/>
    <n v="34"/>
    <x v="0"/>
  </r>
  <r>
    <n v="1927"/>
    <d v="2024-11-28T00:00:00"/>
    <x v="2"/>
    <n v="399"/>
    <n v="14.5"/>
    <n v="8"/>
    <n v="3"/>
    <n v="15"/>
    <n v="9"/>
    <x v="1"/>
  </r>
  <r>
    <n v="1928"/>
    <d v="2023-05-03T00:00:00"/>
    <x v="0"/>
    <n v="699"/>
    <n v="21.6"/>
    <n v="0"/>
    <n v="5"/>
    <n v="21"/>
    <n v="48"/>
    <x v="0"/>
  </r>
  <r>
    <n v="1929"/>
    <d v="2024-09-07T00:00:00"/>
    <x v="1"/>
    <n v="199"/>
    <n v="13.5"/>
    <n v="2"/>
    <n v="5"/>
    <n v="5"/>
    <n v="12"/>
    <x v="0"/>
  </r>
  <r>
    <n v="1930"/>
    <d v="2023-04-07T00:00:00"/>
    <x v="1"/>
    <n v="199"/>
    <n v="1.2"/>
    <n v="7"/>
    <n v="5"/>
    <n v="12"/>
    <n v="7"/>
    <x v="0"/>
  </r>
  <r>
    <n v="1931"/>
    <d v="2023-12-18T00:00:00"/>
    <x v="2"/>
    <n v="399"/>
    <n v="20.2"/>
    <n v="6"/>
    <n v="5"/>
    <n v="25"/>
    <n v="30"/>
    <x v="0"/>
  </r>
  <r>
    <n v="1932"/>
    <d v="2024-05-26T00:00:00"/>
    <x v="1"/>
    <n v="199"/>
    <n v="8.1"/>
    <n v="2"/>
    <n v="5"/>
    <n v="7"/>
    <n v="27"/>
    <x v="1"/>
  </r>
  <r>
    <n v="1933"/>
    <d v="2024-10-10T00:00:00"/>
    <x v="1"/>
    <n v="199"/>
    <n v="6.9"/>
    <n v="3"/>
    <n v="1"/>
    <n v="12"/>
    <n v="22"/>
    <x v="1"/>
  </r>
  <r>
    <n v="1934"/>
    <d v="2024-09-12T00:00:00"/>
    <x v="1"/>
    <n v="199"/>
    <n v="11.6"/>
    <n v="1"/>
    <n v="4"/>
    <n v="22"/>
    <n v="16"/>
    <x v="0"/>
  </r>
  <r>
    <n v="1935"/>
    <d v="2024-06-25T00:00:00"/>
    <x v="1"/>
    <n v="199"/>
    <n v="1.9"/>
    <n v="5"/>
    <n v="0"/>
    <n v="36"/>
    <n v="10"/>
    <x v="0"/>
  </r>
  <r>
    <n v="1936"/>
    <d v="2024-07-30T00:00:00"/>
    <x v="1"/>
    <n v="199"/>
    <n v="8.5"/>
    <n v="4"/>
    <n v="0"/>
    <n v="1"/>
    <n v="51"/>
    <x v="1"/>
  </r>
  <r>
    <n v="1937"/>
    <d v="2024-07-02T00:00:00"/>
    <x v="2"/>
    <n v="399"/>
    <n v="23.9"/>
    <n v="3"/>
    <n v="5"/>
    <n v="5"/>
    <n v="39"/>
    <x v="0"/>
  </r>
  <r>
    <n v="1938"/>
    <d v="2024-03-27T00:00:00"/>
    <x v="1"/>
    <n v="199"/>
    <n v="2.9"/>
    <n v="2"/>
    <n v="4"/>
    <n v="23"/>
    <n v="23"/>
    <x v="0"/>
  </r>
  <r>
    <n v="1939"/>
    <d v="2024-07-04T00:00:00"/>
    <x v="0"/>
    <n v="699"/>
    <n v="12.9"/>
    <n v="7"/>
    <n v="0"/>
    <n v="12"/>
    <n v="39"/>
    <x v="0"/>
  </r>
  <r>
    <n v="1940"/>
    <d v="2024-06-14T00:00:00"/>
    <x v="1"/>
    <n v="199"/>
    <n v="23.4"/>
    <n v="1"/>
    <n v="2"/>
    <n v="20"/>
    <n v="43"/>
    <x v="0"/>
  </r>
  <r>
    <n v="1941"/>
    <d v="2024-04-10T00:00:00"/>
    <x v="1"/>
    <n v="199"/>
    <n v="12.7"/>
    <n v="2"/>
    <n v="4"/>
    <n v="7"/>
    <n v="58"/>
    <x v="0"/>
  </r>
  <r>
    <n v="1942"/>
    <d v="2023-12-13T00:00:00"/>
    <x v="0"/>
    <n v="699"/>
    <n v="20.9"/>
    <n v="7"/>
    <n v="0"/>
    <n v="36"/>
    <n v="42"/>
    <x v="1"/>
  </r>
  <r>
    <n v="1943"/>
    <d v="2024-01-02T00:00:00"/>
    <x v="1"/>
    <n v="199"/>
    <n v="4"/>
    <n v="7"/>
    <n v="1"/>
    <n v="24"/>
    <n v="50"/>
    <x v="0"/>
  </r>
  <r>
    <n v="1944"/>
    <d v="2023-11-25T00:00:00"/>
    <x v="1"/>
    <n v="199"/>
    <n v="20.399999999999999"/>
    <n v="1"/>
    <n v="4"/>
    <n v="31"/>
    <n v="5"/>
    <x v="1"/>
  </r>
  <r>
    <n v="1945"/>
    <d v="2023-05-19T00:00:00"/>
    <x v="0"/>
    <n v="699"/>
    <n v="13.3"/>
    <n v="8"/>
    <n v="5"/>
    <n v="35"/>
    <n v="12"/>
    <x v="0"/>
  </r>
  <r>
    <n v="1946"/>
    <d v="2024-05-17T00:00:00"/>
    <x v="2"/>
    <n v="399"/>
    <n v="7.7"/>
    <n v="6"/>
    <n v="3"/>
    <n v="13"/>
    <n v="27"/>
    <x v="0"/>
  </r>
  <r>
    <n v="1947"/>
    <d v="2024-05-24T00:00:00"/>
    <x v="1"/>
    <n v="199"/>
    <n v="3.1"/>
    <n v="8"/>
    <n v="3"/>
    <n v="32"/>
    <n v="39"/>
    <x v="0"/>
  </r>
  <r>
    <n v="1948"/>
    <d v="2024-08-24T00:00:00"/>
    <x v="2"/>
    <n v="399"/>
    <n v="13.4"/>
    <n v="0"/>
    <n v="1"/>
    <n v="4"/>
    <n v="60"/>
    <x v="0"/>
  </r>
  <r>
    <n v="1949"/>
    <d v="2023-02-18T00:00:00"/>
    <x v="0"/>
    <n v="699"/>
    <n v="4.7"/>
    <n v="5"/>
    <n v="5"/>
    <n v="35"/>
    <n v="3"/>
    <x v="0"/>
  </r>
  <r>
    <n v="1950"/>
    <d v="2024-03-20T00:00:00"/>
    <x v="2"/>
    <n v="399"/>
    <n v="5.0999999999999996"/>
    <n v="8"/>
    <n v="0"/>
    <n v="25"/>
    <n v="52"/>
    <x v="1"/>
  </r>
  <r>
    <n v="1951"/>
    <d v="2023-02-15T00:00:00"/>
    <x v="0"/>
    <n v="699"/>
    <n v="13.3"/>
    <n v="2"/>
    <n v="4"/>
    <n v="33"/>
    <n v="23"/>
    <x v="1"/>
  </r>
  <r>
    <n v="1952"/>
    <d v="2023-07-28T00:00:00"/>
    <x v="1"/>
    <n v="199"/>
    <n v="11.7"/>
    <n v="2"/>
    <n v="1"/>
    <n v="7"/>
    <n v="45"/>
    <x v="0"/>
  </r>
  <r>
    <n v="1953"/>
    <d v="2024-12-06T00:00:00"/>
    <x v="2"/>
    <n v="399"/>
    <n v="14.5"/>
    <n v="0"/>
    <n v="0"/>
    <n v="14"/>
    <n v="59"/>
    <x v="1"/>
  </r>
  <r>
    <n v="1954"/>
    <d v="2023-12-05T00:00:00"/>
    <x v="1"/>
    <n v="199"/>
    <n v="0.6"/>
    <n v="3"/>
    <n v="5"/>
    <n v="19"/>
    <n v="52"/>
    <x v="1"/>
  </r>
  <r>
    <n v="1955"/>
    <d v="2024-09-05T00:00:00"/>
    <x v="1"/>
    <n v="199"/>
    <n v="20.8"/>
    <n v="5"/>
    <n v="3"/>
    <n v="25"/>
    <n v="2"/>
    <x v="0"/>
  </r>
  <r>
    <n v="1956"/>
    <d v="2024-10-03T00:00:00"/>
    <x v="1"/>
    <n v="199"/>
    <n v="22.1"/>
    <n v="6"/>
    <n v="5"/>
    <n v="17"/>
    <n v="36"/>
    <x v="0"/>
  </r>
  <r>
    <n v="1957"/>
    <d v="2024-02-28T00:00:00"/>
    <x v="2"/>
    <n v="399"/>
    <n v="23.5"/>
    <n v="4"/>
    <n v="3"/>
    <n v="14"/>
    <n v="44"/>
    <x v="0"/>
  </r>
  <r>
    <n v="1958"/>
    <d v="2024-10-03T00:00:00"/>
    <x v="2"/>
    <n v="399"/>
    <n v="21.1"/>
    <n v="3"/>
    <n v="3"/>
    <n v="18"/>
    <n v="16"/>
    <x v="1"/>
  </r>
  <r>
    <n v="1959"/>
    <d v="2023-03-14T00:00:00"/>
    <x v="0"/>
    <n v="699"/>
    <n v="1.5"/>
    <n v="7"/>
    <n v="1"/>
    <n v="26"/>
    <n v="42"/>
    <x v="0"/>
  </r>
  <r>
    <n v="1960"/>
    <d v="2023-06-21T00:00:00"/>
    <x v="0"/>
    <n v="699"/>
    <n v="3.3"/>
    <n v="7"/>
    <n v="0"/>
    <n v="8"/>
    <n v="11"/>
    <x v="1"/>
  </r>
  <r>
    <n v="1961"/>
    <d v="2024-08-06T00:00:00"/>
    <x v="0"/>
    <n v="699"/>
    <n v="23.9"/>
    <n v="6"/>
    <n v="2"/>
    <n v="17"/>
    <n v="34"/>
    <x v="0"/>
  </r>
  <r>
    <n v="1962"/>
    <d v="2024-05-24T00:00:00"/>
    <x v="2"/>
    <n v="399"/>
    <n v="19.100000000000001"/>
    <n v="6"/>
    <n v="1"/>
    <n v="7"/>
    <n v="60"/>
    <x v="0"/>
  </r>
  <r>
    <n v="1963"/>
    <d v="2023-08-23T00:00:00"/>
    <x v="1"/>
    <n v="199"/>
    <n v="13.2"/>
    <n v="0"/>
    <n v="3"/>
    <n v="9"/>
    <n v="30"/>
    <x v="0"/>
  </r>
  <r>
    <n v="1964"/>
    <d v="2024-03-24T00:00:00"/>
    <x v="1"/>
    <n v="199"/>
    <n v="5"/>
    <n v="1"/>
    <n v="1"/>
    <n v="25"/>
    <n v="27"/>
    <x v="1"/>
  </r>
  <r>
    <n v="1965"/>
    <d v="2023-07-13T00:00:00"/>
    <x v="0"/>
    <n v="699"/>
    <n v="11.3"/>
    <n v="0"/>
    <n v="5"/>
    <n v="10"/>
    <n v="59"/>
    <x v="0"/>
  </r>
  <r>
    <n v="1966"/>
    <d v="2023-09-14T00:00:00"/>
    <x v="1"/>
    <n v="199"/>
    <n v="1.6"/>
    <n v="0"/>
    <n v="1"/>
    <n v="21"/>
    <n v="21"/>
    <x v="1"/>
  </r>
  <r>
    <n v="1967"/>
    <d v="2023-10-26T00:00:00"/>
    <x v="1"/>
    <n v="199"/>
    <n v="11.8"/>
    <n v="0"/>
    <n v="3"/>
    <n v="23"/>
    <n v="24"/>
    <x v="0"/>
  </r>
  <r>
    <n v="1968"/>
    <d v="2023-01-26T00:00:00"/>
    <x v="0"/>
    <n v="699"/>
    <n v="6"/>
    <n v="3"/>
    <n v="2"/>
    <n v="5"/>
    <n v="42"/>
    <x v="1"/>
  </r>
  <r>
    <n v="1969"/>
    <d v="2024-07-14T00:00:00"/>
    <x v="2"/>
    <n v="399"/>
    <n v="21.2"/>
    <n v="8"/>
    <n v="2"/>
    <n v="5"/>
    <n v="35"/>
    <x v="0"/>
  </r>
  <r>
    <n v="1970"/>
    <d v="2024-09-25T00:00:00"/>
    <x v="2"/>
    <n v="399"/>
    <n v="3.2"/>
    <n v="1"/>
    <n v="3"/>
    <n v="4"/>
    <n v="33"/>
    <x v="0"/>
  </r>
  <r>
    <n v="1971"/>
    <d v="2023-04-17T00:00:00"/>
    <x v="0"/>
    <n v="699"/>
    <n v="18.2"/>
    <n v="5"/>
    <n v="2"/>
    <n v="11"/>
    <n v="2"/>
    <x v="0"/>
  </r>
  <r>
    <n v="1972"/>
    <d v="2024-08-03T00:00:00"/>
    <x v="0"/>
    <n v="699"/>
    <n v="0.6"/>
    <n v="0"/>
    <n v="4"/>
    <n v="15"/>
    <n v="3"/>
    <x v="1"/>
  </r>
  <r>
    <n v="1973"/>
    <d v="2024-10-26T00:00:00"/>
    <x v="1"/>
    <n v="199"/>
    <n v="19.2"/>
    <n v="0"/>
    <n v="4"/>
    <n v="15"/>
    <n v="34"/>
    <x v="0"/>
  </r>
  <r>
    <n v="1974"/>
    <d v="2024-11-30T00:00:00"/>
    <x v="2"/>
    <n v="399"/>
    <n v="7.4"/>
    <n v="6"/>
    <n v="3"/>
    <n v="25"/>
    <n v="58"/>
    <x v="0"/>
  </r>
  <r>
    <n v="1975"/>
    <d v="2024-04-10T00:00:00"/>
    <x v="2"/>
    <n v="399"/>
    <n v="9"/>
    <n v="7"/>
    <n v="3"/>
    <n v="17"/>
    <n v="58"/>
    <x v="1"/>
  </r>
  <r>
    <n v="1976"/>
    <d v="2024-02-02T00:00:00"/>
    <x v="0"/>
    <n v="699"/>
    <n v="6"/>
    <n v="4"/>
    <n v="5"/>
    <n v="24"/>
    <n v="46"/>
    <x v="0"/>
  </r>
  <r>
    <n v="1977"/>
    <d v="2023-02-13T00:00:00"/>
    <x v="2"/>
    <n v="399"/>
    <n v="9.5"/>
    <n v="0"/>
    <n v="3"/>
    <n v="11"/>
    <n v="51"/>
    <x v="0"/>
  </r>
  <r>
    <n v="1978"/>
    <d v="2024-10-03T00:00:00"/>
    <x v="2"/>
    <n v="399"/>
    <n v="17.899999999999999"/>
    <n v="8"/>
    <n v="1"/>
    <n v="27"/>
    <n v="25"/>
    <x v="0"/>
  </r>
  <r>
    <n v="1979"/>
    <d v="2024-03-30T00:00:00"/>
    <x v="2"/>
    <n v="399"/>
    <n v="23.6"/>
    <n v="6"/>
    <n v="3"/>
    <n v="14"/>
    <n v="29"/>
    <x v="0"/>
  </r>
  <r>
    <n v="1980"/>
    <d v="2024-06-26T00:00:00"/>
    <x v="2"/>
    <n v="399"/>
    <n v="9.4"/>
    <n v="5"/>
    <n v="5"/>
    <n v="30"/>
    <n v="25"/>
    <x v="0"/>
  </r>
  <r>
    <n v="1981"/>
    <d v="2024-11-06T00:00:00"/>
    <x v="1"/>
    <n v="199"/>
    <n v="5.8"/>
    <n v="3"/>
    <n v="4"/>
    <n v="16"/>
    <n v="12"/>
    <x v="1"/>
  </r>
  <r>
    <n v="1982"/>
    <d v="2023-08-07T00:00:00"/>
    <x v="0"/>
    <n v="699"/>
    <n v="22.6"/>
    <n v="8"/>
    <n v="3"/>
    <n v="24"/>
    <n v="23"/>
    <x v="0"/>
  </r>
  <r>
    <n v="1983"/>
    <d v="2024-09-30T00:00:00"/>
    <x v="2"/>
    <n v="399"/>
    <n v="12"/>
    <n v="8"/>
    <n v="5"/>
    <n v="10"/>
    <n v="28"/>
    <x v="0"/>
  </r>
  <r>
    <n v="1984"/>
    <d v="2024-01-29T00:00:00"/>
    <x v="2"/>
    <n v="399"/>
    <n v="5.4"/>
    <n v="5"/>
    <n v="4"/>
    <n v="4"/>
    <n v="56"/>
    <x v="0"/>
  </r>
  <r>
    <n v="1985"/>
    <d v="2024-08-04T00:00:00"/>
    <x v="0"/>
    <n v="699"/>
    <n v="4.9000000000000004"/>
    <n v="7"/>
    <n v="0"/>
    <n v="28"/>
    <n v="44"/>
    <x v="0"/>
  </r>
  <r>
    <n v="1986"/>
    <d v="2023-07-22T00:00:00"/>
    <x v="0"/>
    <n v="699"/>
    <n v="7.2"/>
    <n v="2"/>
    <n v="5"/>
    <n v="12"/>
    <n v="25"/>
    <x v="0"/>
  </r>
  <r>
    <n v="1987"/>
    <d v="2024-05-13T00:00:00"/>
    <x v="1"/>
    <n v="199"/>
    <n v="8.3000000000000007"/>
    <n v="3"/>
    <n v="5"/>
    <n v="27"/>
    <n v="8"/>
    <x v="1"/>
  </r>
  <r>
    <n v="1988"/>
    <d v="2023-03-29T00:00:00"/>
    <x v="2"/>
    <n v="399"/>
    <n v="18.5"/>
    <n v="0"/>
    <n v="5"/>
    <n v="34"/>
    <n v="6"/>
    <x v="1"/>
  </r>
  <r>
    <n v="1989"/>
    <d v="2024-01-01T00:00:00"/>
    <x v="1"/>
    <n v="199"/>
    <n v="23"/>
    <n v="0"/>
    <n v="2"/>
    <n v="1"/>
    <n v="54"/>
    <x v="0"/>
  </r>
  <r>
    <n v="1990"/>
    <d v="2023-11-20T00:00:00"/>
    <x v="1"/>
    <n v="199"/>
    <n v="24"/>
    <n v="4"/>
    <n v="0"/>
    <n v="10"/>
    <n v="23"/>
    <x v="1"/>
  </r>
  <r>
    <n v="1991"/>
    <d v="2024-07-29T00:00:00"/>
    <x v="0"/>
    <n v="699"/>
    <n v="12.1"/>
    <n v="2"/>
    <n v="2"/>
    <n v="29"/>
    <n v="19"/>
    <x v="0"/>
  </r>
  <r>
    <n v="1992"/>
    <d v="2023-06-12T00:00:00"/>
    <x v="1"/>
    <n v="199"/>
    <n v="4.5"/>
    <n v="1"/>
    <n v="4"/>
    <n v="10"/>
    <n v="58"/>
    <x v="0"/>
  </r>
  <r>
    <n v="1993"/>
    <d v="2023-04-27T00:00:00"/>
    <x v="0"/>
    <n v="699"/>
    <n v="15.9"/>
    <n v="4"/>
    <n v="5"/>
    <n v="36"/>
    <n v="54"/>
    <x v="1"/>
  </r>
  <r>
    <n v="1994"/>
    <d v="2024-04-29T00:00:00"/>
    <x v="0"/>
    <n v="699"/>
    <n v="22.8"/>
    <n v="1"/>
    <n v="0"/>
    <n v="10"/>
    <n v="8"/>
    <x v="1"/>
  </r>
  <r>
    <n v="1995"/>
    <d v="2024-01-07T00:00:00"/>
    <x v="2"/>
    <n v="399"/>
    <n v="4.7"/>
    <n v="0"/>
    <n v="4"/>
    <n v="31"/>
    <n v="44"/>
    <x v="1"/>
  </r>
  <r>
    <n v="1996"/>
    <d v="2023-12-19T00:00:00"/>
    <x v="2"/>
    <n v="399"/>
    <n v="11.5"/>
    <n v="0"/>
    <n v="3"/>
    <n v="12"/>
    <n v="60"/>
    <x v="1"/>
  </r>
  <r>
    <n v="1997"/>
    <d v="2024-11-24T00:00:00"/>
    <x v="2"/>
    <n v="399"/>
    <n v="22.2"/>
    <n v="1"/>
    <n v="1"/>
    <n v="6"/>
    <n v="8"/>
    <x v="1"/>
  </r>
  <r>
    <n v="1998"/>
    <d v="2023-03-27T00:00:00"/>
    <x v="2"/>
    <n v="399"/>
    <n v="3.2"/>
    <n v="3"/>
    <n v="5"/>
    <n v="10"/>
    <n v="20"/>
    <x v="0"/>
  </r>
  <r>
    <n v="1999"/>
    <d v="2023-07-16T00:00:00"/>
    <x v="2"/>
    <n v="399"/>
    <n v="0.9"/>
    <n v="6"/>
    <n v="1"/>
    <n v="32"/>
    <n v="23"/>
    <x v="1"/>
  </r>
  <r>
    <n v="2000"/>
    <d v="2023-02-23T00:00:00"/>
    <x v="0"/>
    <n v="699"/>
    <n v="24.6"/>
    <n v="0"/>
    <n v="3"/>
    <n v="18"/>
    <n v="20"/>
    <x v="1"/>
  </r>
  <r>
    <n v="2001"/>
    <d v="2023-10-07T00:00:00"/>
    <x v="0"/>
    <n v="699"/>
    <n v="17.7"/>
    <n v="4"/>
    <n v="3"/>
    <n v="16"/>
    <n v="27"/>
    <x v="0"/>
  </r>
  <r>
    <n v="2002"/>
    <d v="2024-10-01T00:00:00"/>
    <x v="0"/>
    <n v="699"/>
    <n v="16.7"/>
    <n v="5"/>
    <n v="4"/>
    <n v="30"/>
    <n v="2"/>
    <x v="0"/>
  </r>
  <r>
    <n v="2003"/>
    <d v="2024-12-12T00:00:00"/>
    <x v="1"/>
    <n v="199"/>
    <n v="7.9"/>
    <n v="3"/>
    <n v="3"/>
    <n v="2"/>
    <n v="24"/>
    <x v="0"/>
  </r>
  <r>
    <n v="2004"/>
    <d v="2024-03-10T00:00:00"/>
    <x v="0"/>
    <n v="699"/>
    <n v="17.600000000000001"/>
    <n v="5"/>
    <n v="2"/>
    <n v="18"/>
    <n v="51"/>
    <x v="0"/>
  </r>
  <r>
    <n v="2005"/>
    <d v="2024-05-15T00:00:00"/>
    <x v="2"/>
    <n v="399"/>
    <n v="3.7"/>
    <n v="5"/>
    <n v="5"/>
    <n v="22"/>
    <n v="16"/>
    <x v="0"/>
  </r>
  <r>
    <n v="2006"/>
    <d v="2023-11-23T00:00:00"/>
    <x v="2"/>
    <n v="399"/>
    <n v="2.5"/>
    <n v="7"/>
    <n v="5"/>
    <n v="18"/>
    <n v="5"/>
    <x v="1"/>
  </r>
  <r>
    <n v="2007"/>
    <d v="2024-01-18T00:00:00"/>
    <x v="0"/>
    <n v="699"/>
    <n v="1.1000000000000001"/>
    <n v="2"/>
    <n v="0"/>
    <n v="8"/>
    <n v="15"/>
    <x v="0"/>
  </r>
  <r>
    <n v="2008"/>
    <d v="2023-01-14T00:00:00"/>
    <x v="1"/>
    <n v="199"/>
    <n v="14.5"/>
    <n v="3"/>
    <n v="0"/>
    <n v="10"/>
    <n v="55"/>
    <x v="0"/>
  </r>
  <r>
    <n v="2009"/>
    <d v="2024-04-16T00:00:00"/>
    <x v="0"/>
    <n v="699"/>
    <n v="21.8"/>
    <n v="1"/>
    <n v="1"/>
    <n v="22"/>
    <n v="37"/>
    <x v="1"/>
  </r>
  <r>
    <n v="2010"/>
    <d v="2023-05-23T00:00:00"/>
    <x v="0"/>
    <n v="699"/>
    <n v="19.8"/>
    <n v="1"/>
    <n v="4"/>
    <n v="22"/>
    <n v="7"/>
    <x v="0"/>
  </r>
  <r>
    <n v="2011"/>
    <d v="2023-08-27T00:00:00"/>
    <x v="1"/>
    <n v="199"/>
    <n v="5"/>
    <n v="1"/>
    <n v="0"/>
    <n v="6"/>
    <n v="27"/>
    <x v="1"/>
  </r>
  <r>
    <n v="2012"/>
    <d v="2024-05-02T00:00:00"/>
    <x v="1"/>
    <n v="199"/>
    <n v="18.100000000000001"/>
    <n v="6"/>
    <n v="2"/>
    <n v="4"/>
    <n v="40"/>
    <x v="0"/>
  </r>
  <r>
    <n v="2013"/>
    <d v="2024-08-29T00:00:00"/>
    <x v="1"/>
    <n v="199"/>
    <n v="15.3"/>
    <n v="2"/>
    <n v="3"/>
    <n v="32"/>
    <n v="18"/>
    <x v="1"/>
  </r>
  <r>
    <n v="2014"/>
    <d v="2023-09-27T00:00:00"/>
    <x v="1"/>
    <n v="199"/>
    <n v="5"/>
    <n v="0"/>
    <n v="0"/>
    <n v="29"/>
    <n v="11"/>
    <x v="1"/>
  </r>
  <r>
    <n v="2015"/>
    <d v="2023-03-19T00:00:00"/>
    <x v="1"/>
    <n v="199"/>
    <n v="14.6"/>
    <n v="3"/>
    <n v="5"/>
    <n v="35"/>
    <n v="7"/>
    <x v="1"/>
  </r>
  <r>
    <n v="2016"/>
    <d v="2024-08-29T00:00:00"/>
    <x v="1"/>
    <n v="199"/>
    <n v="21.3"/>
    <n v="3"/>
    <n v="1"/>
    <n v="12"/>
    <n v="25"/>
    <x v="1"/>
  </r>
  <r>
    <n v="2017"/>
    <d v="2023-12-20T00:00:00"/>
    <x v="2"/>
    <n v="399"/>
    <n v="12.9"/>
    <n v="4"/>
    <n v="1"/>
    <n v="27"/>
    <n v="27"/>
    <x v="0"/>
  </r>
  <r>
    <n v="2018"/>
    <d v="2023-03-05T00:00:00"/>
    <x v="0"/>
    <n v="699"/>
    <n v="13.5"/>
    <n v="4"/>
    <n v="2"/>
    <n v="16"/>
    <n v="48"/>
    <x v="0"/>
  </r>
  <r>
    <n v="2019"/>
    <d v="2023-03-23T00:00:00"/>
    <x v="1"/>
    <n v="199"/>
    <n v="8.9"/>
    <n v="0"/>
    <n v="4"/>
    <n v="32"/>
    <n v="48"/>
    <x v="1"/>
  </r>
  <r>
    <n v="2020"/>
    <d v="2024-01-06T00:00:00"/>
    <x v="0"/>
    <n v="699"/>
    <n v="0.8"/>
    <n v="1"/>
    <n v="2"/>
    <n v="29"/>
    <n v="37"/>
    <x v="0"/>
  </r>
  <r>
    <n v="2021"/>
    <d v="2024-05-06T00:00:00"/>
    <x v="0"/>
    <n v="699"/>
    <n v="14.4"/>
    <n v="5"/>
    <n v="3"/>
    <n v="5"/>
    <n v="22"/>
    <x v="0"/>
  </r>
  <r>
    <n v="2022"/>
    <d v="2023-07-14T00:00:00"/>
    <x v="2"/>
    <n v="399"/>
    <n v="7.9"/>
    <n v="7"/>
    <n v="2"/>
    <n v="32"/>
    <n v="34"/>
    <x v="1"/>
  </r>
  <r>
    <n v="2023"/>
    <d v="2023-11-29T00:00:00"/>
    <x v="1"/>
    <n v="199"/>
    <n v="1.5"/>
    <n v="5"/>
    <n v="3"/>
    <n v="11"/>
    <n v="29"/>
    <x v="0"/>
  </r>
  <r>
    <n v="2024"/>
    <d v="2024-01-30T00:00:00"/>
    <x v="2"/>
    <n v="399"/>
    <n v="21.8"/>
    <n v="7"/>
    <n v="3"/>
    <n v="30"/>
    <n v="9"/>
    <x v="0"/>
  </r>
  <r>
    <n v="2025"/>
    <d v="2024-02-14T00:00:00"/>
    <x v="2"/>
    <n v="399"/>
    <n v="21.9"/>
    <n v="5"/>
    <n v="3"/>
    <n v="2"/>
    <n v="55"/>
    <x v="0"/>
  </r>
  <r>
    <n v="2026"/>
    <d v="2023-08-11T00:00:00"/>
    <x v="2"/>
    <n v="399"/>
    <n v="11.1"/>
    <n v="2"/>
    <n v="1"/>
    <n v="1"/>
    <n v="37"/>
    <x v="1"/>
  </r>
  <r>
    <n v="2027"/>
    <d v="2024-05-24T00:00:00"/>
    <x v="1"/>
    <n v="199"/>
    <n v="10.1"/>
    <n v="2"/>
    <n v="2"/>
    <n v="2"/>
    <n v="21"/>
    <x v="0"/>
  </r>
  <r>
    <n v="2028"/>
    <d v="2024-09-13T00:00:00"/>
    <x v="2"/>
    <n v="399"/>
    <n v="7.9"/>
    <n v="8"/>
    <n v="2"/>
    <n v="11"/>
    <n v="14"/>
    <x v="0"/>
  </r>
  <r>
    <n v="2029"/>
    <d v="2023-04-19T00:00:00"/>
    <x v="0"/>
    <n v="699"/>
    <n v="11.1"/>
    <n v="2"/>
    <n v="3"/>
    <n v="32"/>
    <n v="42"/>
    <x v="0"/>
  </r>
  <r>
    <n v="2030"/>
    <d v="2024-05-21T00:00:00"/>
    <x v="1"/>
    <n v="199"/>
    <n v="17.8"/>
    <n v="4"/>
    <n v="1"/>
    <n v="21"/>
    <n v="15"/>
    <x v="1"/>
  </r>
  <r>
    <n v="2031"/>
    <d v="2023-11-15T00:00:00"/>
    <x v="1"/>
    <n v="199"/>
    <n v="12.5"/>
    <n v="4"/>
    <n v="5"/>
    <n v="27"/>
    <n v="10"/>
    <x v="0"/>
  </r>
  <r>
    <n v="2032"/>
    <d v="2024-01-18T00:00:00"/>
    <x v="0"/>
    <n v="699"/>
    <n v="15.5"/>
    <n v="2"/>
    <n v="4"/>
    <n v="28"/>
    <n v="18"/>
    <x v="0"/>
  </r>
  <r>
    <n v="2033"/>
    <d v="2024-03-03T00:00:00"/>
    <x v="0"/>
    <n v="699"/>
    <n v="9.6"/>
    <n v="7"/>
    <n v="0"/>
    <n v="9"/>
    <n v="1"/>
    <x v="1"/>
  </r>
  <r>
    <n v="2034"/>
    <d v="2024-05-02T00:00:00"/>
    <x v="1"/>
    <n v="199"/>
    <n v="23.6"/>
    <n v="3"/>
    <n v="2"/>
    <n v="14"/>
    <n v="40"/>
    <x v="1"/>
  </r>
  <r>
    <n v="2035"/>
    <d v="2023-11-26T00:00:00"/>
    <x v="2"/>
    <n v="399"/>
    <n v="8.8000000000000007"/>
    <n v="5"/>
    <n v="5"/>
    <n v="36"/>
    <n v="12"/>
    <x v="1"/>
  </r>
  <r>
    <n v="2036"/>
    <d v="2023-01-20T00:00:00"/>
    <x v="0"/>
    <n v="699"/>
    <n v="17.8"/>
    <n v="3"/>
    <n v="1"/>
    <n v="15"/>
    <n v="31"/>
    <x v="1"/>
  </r>
  <r>
    <n v="2037"/>
    <d v="2024-06-25T00:00:00"/>
    <x v="2"/>
    <n v="399"/>
    <n v="22.1"/>
    <n v="6"/>
    <n v="1"/>
    <n v="33"/>
    <n v="39"/>
    <x v="0"/>
  </r>
  <r>
    <n v="2038"/>
    <d v="2023-07-17T00:00:00"/>
    <x v="2"/>
    <n v="399"/>
    <n v="15.3"/>
    <n v="4"/>
    <n v="0"/>
    <n v="30"/>
    <n v="28"/>
    <x v="0"/>
  </r>
  <r>
    <n v="2039"/>
    <d v="2023-01-04T00:00:00"/>
    <x v="2"/>
    <n v="399"/>
    <n v="9.4"/>
    <n v="0"/>
    <n v="3"/>
    <n v="10"/>
    <n v="15"/>
    <x v="0"/>
  </r>
  <r>
    <n v="2040"/>
    <d v="2023-11-24T00:00:00"/>
    <x v="2"/>
    <n v="399"/>
    <n v="20.7"/>
    <n v="7"/>
    <n v="4"/>
    <n v="23"/>
    <n v="9"/>
    <x v="1"/>
  </r>
  <r>
    <n v="2041"/>
    <d v="2023-07-12T00:00:00"/>
    <x v="2"/>
    <n v="399"/>
    <n v="15.3"/>
    <n v="8"/>
    <n v="1"/>
    <n v="21"/>
    <n v="52"/>
    <x v="1"/>
  </r>
  <r>
    <n v="2042"/>
    <d v="2024-05-31T00:00:00"/>
    <x v="0"/>
    <n v="699"/>
    <n v="7.7"/>
    <n v="0"/>
    <n v="5"/>
    <n v="8"/>
    <n v="56"/>
    <x v="0"/>
  </r>
  <r>
    <n v="2043"/>
    <d v="2023-11-02T00:00:00"/>
    <x v="2"/>
    <n v="399"/>
    <n v="19.899999999999999"/>
    <n v="6"/>
    <n v="5"/>
    <n v="16"/>
    <n v="52"/>
    <x v="1"/>
  </r>
  <r>
    <n v="2044"/>
    <d v="2024-03-07T00:00:00"/>
    <x v="2"/>
    <n v="399"/>
    <n v="4"/>
    <n v="0"/>
    <n v="0"/>
    <n v="14"/>
    <n v="41"/>
    <x v="1"/>
  </r>
  <r>
    <n v="2045"/>
    <d v="2023-06-10T00:00:00"/>
    <x v="1"/>
    <n v="199"/>
    <n v="11.9"/>
    <n v="2"/>
    <n v="3"/>
    <n v="24"/>
    <n v="40"/>
    <x v="0"/>
  </r>
  <r>
    <n v="2046"/>
    <d v="2024-12-24T00:00:00"/>
    <x v="0"/>
    <n v="699"/>
    <n v="19.100000000000001"/>
    <n v="1"/>
    <n v="2"/>
    <n v="29"/>
    <n v="29"/>
    <x v="0"/>
  </r>
  <r>
    <n v="2047"/>
    <d v="2023-12-01T00:00:00"/>
    <x v="0"/>
    <n v="699"/>
    <n v="7.5"/>
    <n v="2"/>
    <n v="2"/>
    <n v="30"/>
    <n v="1"/>
    <x v="0"/>
  </r>
  <r>
    <n v="2048"/>
    <d v="2024-10-05T00:00:00"/>
    <x v="0"/>
    <n v="699"/>
    <n v="9.5"/>
    <n v="5"/>
    <n v="5"/>
    <n v="31"/>
    <n v="24"/>
    <x v="0"/>
  </r>
  <r>
    <n v="2049"/>
    <d v="2024-10-21T00:00:00"/>
    <x v="2"/>
    <n v="399"/>
    <n v="10.199999999999999"/>
    <n v="5"/>
    <n v="4"/>
    <n v="21"/>
    <n v="53"/>
    <x v="1"/>
  </r>
  <r>
    <n v="2050"/>
    <d v="2024-12-31T00:00:00"/>
    <x v="2"/>
    <n v="399"/>
    <n v="14.4"/>
    <n v="0"/>
    <n v="4"/>
    <n v="21"/>
    <n v="3"/>
    <x v="1"/>
  </r>
  <r>
    <n v="2051"/>
    <d v="2023-06-17T00:00:00"/>
    <x v="1"/>
    <n v="199"/>
    <n v="2.1"/>
    <n v="1"/>
    <n v="1"/>
    <n v="32"/>
    <n v="9"/>
    <x v="0"/>
  </r>
  <r>
    <n v="2052"/>
    <d v="2023-12-18T00:00:00"/>
    <x v="0"/>
    <n v="699"/>
    <n v="2.8"/>
    <n v="5"/>
    <n v="2"/>
    <n v="16"/>
    <n v="21"/>
    <x v="0"/>
  </r>
  <r>
    <n v="2053"/>
    <d v="2024-02-10T00:00:00"/>
    <x v="1"/>
    <n v="199"/>
    <n v="10.3"/>
    <n v="0"/>
    <n v="4"/>
    <n v="32"/>
    <n v="26"/>
    <x v="1"/>
  </r>
  <r>
    <n v="2054"/>
    <d v="2023-09-25T00:00:00"/>
    <x v="0"/>
    <n v="699"/>
    <n v="13.9"/>
    <n v="1"/>
    <n v="1"/>
    <n v="10"/>
    <n v="28"/>
    <x v="0"/>
  </r>
  <r>
    <n v="2055"/>
    <d v="2024-12-15T00:00:00"/>
    <x v="1"/>
    <n v="199"/>
    <n v="1.9"/>
    <n v="8"/>
    <n v="0"/>
    <n v="16"/>
    <n v="3"/>
    <x v="1"/>
  </r>
  <r>
    <n v="2056"/>
    <d v="2023-05-21T00:00:00"/>
    <x v="1"/>
    <n v="199"/>
    <n v="1.5"/>
    <n v="3"/>
    <n v="1"/>
    <n v="31"/>
    <n v="60"/>
    <x v="0"/>
  </r>
  <r>
    <n v="2057"/>
    <d v="2024-05-19T00:00:00"/>
    <x v="0"/>
    <n v="699"/>
    <n v="8.4"/>
    <n v="6"/>
    <n v="0"/>
    <n v="21"/>
    <n v="32"/>
    <x v="1"/>
  </r>
  <r>
    <n v="2058"/>
    <d v="2023-08-24T00:00:00"/>
    <x v="1"/>
    <n v="199"/>
    <n v="14"/>
    <n v="0"/>
    <n v="1"/>
    <n v="27"/>
    <n v="37"/>
    <x v="0"/>
  </r>
  <r>
    <n v="2059"/>
    <d v="2023-06-18T00:00:00"/>
    <x v="0"/>
    <n v="699"/>
    <n v="0.7"/>
    <n v="1"/>
    <n v="4"/>
    <n v="32"/>
    <n v="56"/>
    <x v="0"/>
  </r>
  <r>
    <n v="2060"/>
    <d v="2023-09-30T00:00:00"/>
    <x v="2"/>
    <n v="399"/>
    <n v="4.2"/>
    <n v="0"/>
    <n v="5"/>
    <n v="14"/>
    <n v="47"/>
    <x v="0"/>
  </r>
  <r>
    <n v="2061"/>
    <d v="2023-12-09T00:00:00"/>
    <x v="0"/>
    <n v="699"/>
    <n v="13"/>
    <n v="2"/>
    <n v="1"/>
    <n v="24"/>
    <n v="48"/>
    <x v="1"/>
  </r>
  <r>
    <n v="2062"/>
    <d v="2023-01-30T00:00:00"/>
    <x v="1"/>
    <n v="199"/>
    <n v="22.5"/>
    <n v="6"/>
    <n v="0"/>
    <n v="21"/>
    <n v="41"/>
    <x v="0"/>
  </r>
  <r>
    <n v="2063"/>
    <d v="2023-04-20T00:00:00"/>
    <x v="2"/>
    <n v="399"/>
    <n v="19.399999999999999"/>
    <n v="3"/>
    <n v="1"/>
    <n v="33"/>
    <n v="7"/>
    <x v="0"/>
  </r>
  <r>
    <n v="2064"/>
    <d v="2024-08-30T00:00:00"/>
    <x v="0"/>
    <n v="699"/>
    <n v="5.4"/>
    <n v="4"/>
    <n v="5"/>
    <n v="14"/>
    <n v="43"/>
    <x v="0"/>
  </r>
  <r>
    <n v="2065"/>
    <d v="2023-09-16T00:00:00"/>
    <x v="2"/>
    <n v="399"/>
    <n v="11.9"/>
    <n v="3"/>
    <n v="4"/>
    <n v="24"/>
    <n v="56"/>
    <x v="1"/>
  </r>
  <r>
    <n v="2066"/>
    <d v="2023-12-08T00:00:00"/>
    <x v="1"/>
    <n v="199"/>
    <n v="1.1000000000000001"/>
    <n v="0"/>
    <n v="1"/>
    <n v="33"/>
    <n v="53"/>
    <x v="0"/>
  </r>
  <r>
    <n v="2067"/>
    <d v="2024-02-05T00:00:00"/>
    <x v="1"/>
    <n v="199"/>
    <n v="23.7"/>
    <n v="6"/>
    <n v="5"/>
    <n v="32"/>
    <n v="20"/>
    <x v="0"/>
  </r>
  <r>
    <n v="2068"/>
    <d v="2024-11-14T00:00:00"/>
    <x v="0"/>
    <n v="699"/>
    <n v="23.1"/>
    <n v="7"/>
    <n v="4"/>
    <n v="11"/>
    <n v="38"/>
    <x v="0"/>
  </r>
  <r>
    <n v="2069"/>
    <d v="2023-01-12T00:00:00"/>
    <x v="1"/>
    <n v="199"/>
    <n v="15.6"/>
    <n v="0"/>
    <n v="0"/>
    <n v="5"/>
    <n v="39"/>
    <x v="0"/>
  </r>
  <r>
    <n v="2070"/>
    <d v="2023-04-10T00:00:00"/>
    <x v="2"/>
    <n v="399"/>
    <n v="7.9"/>
    <n v="6"/>
    <n v="5"/>
    <n v="1"/>
    <n v="36"/>
    <x v="1"/>
  </r>
  <r>
    <n v="2071"/>
    <d v="2023-03-19T00:00:00"/>
    <x v="1"/>
    <n v="199"/>
    <n v="5.8"/>
    <n v="3"/>
    <n v="3"/>
    <n v="24"/>
    <n v="47"/>
    <x v="1"/>
  </r>
  <r>
    <n v="2072"/>
    <d v="2023-05-26T00:00:00"/>
    <x v="2"/>
    <n v="399"/>
    <n v="16.5"/>
    <n v="4"/>
    <n v="0"/>
    <n v="27"/>
    <n v="57"/>
    <x v="0"/>
  </r>
  <r>
    <n v="2073"/>
    <d v="2024-11-29T00:00:00"/>
    <x v="2"/>
    <n v="399"/>
    <n v="23.3"/>
    <n v="3"/>
    <n v="0"/>
    <n v="30"/>
    <n v="58"/>
    <x v="1"/>
  </r>
  <r>
    <n v="2074"/>
    <d v="2024-08-16T00:00:00"/>
    <x v="1"/>
    <n v="199"/>
    <n v="4.8"/>
    <n v="1"/>
    <n v="0"/>
    <n v="31"/>
    <n v="46"/>
    <x v="0"/>
  </r>
  <r>
    <n v="2075"/>
    <d v="2024-12-09T00:00:00"/>
    <x v="0"/>
    <n v="699"/>
    <n v="7.2"/>
    <n v="0"/>
    <n v="5"/>
    <n v="36"/>
    <n v="36"/>
    <x v="0"/>
  </r>
  <r>
    <n v="2076"/>
    <d v="2024-04-21T00:00:00"/>
    <x v="1"/>
    <n v="199"/>
    <n v="2.1"/>
    <n v="6"/>
    <n v="0"/>
    <n v="14"/>
    <n v="2"/>
    <x v="0"/>
  </r>
  <r>
    <n v="2077"/>
    <d v="2023-10-15T00:00:00"/>
    <x v="2"/>
    <n v="399"/>
    <n v="24.3"/>
    <n v="0"/>
    <n v="5"/>
    <n v="12"/>
    <n v="4"/>
    <x v="1"/>
  </r>
  <r>
    <n v="2078"/>
    <d v="2023-07-12T00:00:00"/>
    <x v="0"/>
    <n v="699"/>
    <n v="18.100000000000001"/>
    <n v="3"/>
    <n v="2"/>
    <n v="19"/>
    <n v="1"/>
    <x v="1"/>
  </r>
  <r>
    <n v="2079"/>
    <d v="2024-07-26T00:00:00"/>
    <x v="1"/>
    <n v="199"/>
    <n v="20.399999999999999"/>
    <n v="0"/>
    <n v="4"/>
    <n v="29"/>
    <n v="53"/>
    <x v="1"/>
  </r>
  <r>
    <n v="2080"/>
    <d v="2024-01-12T00:00:00"/>
    <x v="0"/>
    <n v="699"/>
    <n v="19.899999999999999"/>
    <n v="0"/>
    <n v="2"/>
    <n v="32"/>
    <n v="23"/>
    <x v="0"/>
  </r>
  <r>
    <n v="2081"/>
    <d v="2024-07-18T00:00:00"/>
    <x v="2"/>
    <n v="399"/>
    <n v="13.8"/>
    <n v="5"/>
    <n v="5"/>
    <n v="31"/>
    <n v="57"/>
    <x v="0"/>
  </r>
  <r>
    <n v="2082"/>
    <d v="2024-01-17T00:00:00"/>
    <x v="0"/>
    <n v="699"/>
    <n v="8.4"/>
    <n v="5"/>
    <n v="3"/>
    <n v="10"/>
    <n v="11"/>
    <x v="1"/>
  </r>
  <r>
    <n v="2083"/>
    <d v="2024-11-22T00:00:00"/>
    <x v="2"/>
    <n v="399"/>
    <n v="19.3"/>
    <n v="2"/>
    <n v="5"/>
    <n v="23"/>
    <n v="48"/>
    <x v="1"/>
  </r>
  <r>
    <n v="2084"/>
    <d v="2023-05-21T00:00:00"/>
    <x v="0"/>
    <n v="699"/>
    <n v="9.3000000000000007"/>
    <n v="6"/>
    <n v="0"/>
    <n v="27"/>
    <n v="38"/>
    <x v="0"/>
  </r>
  <r>
    <n v="2085"/>
    <d v="2023-02-13T00:00:00"/>
    <x v="2"/>
    <n v="399"/>
    <n v="16.3"/>
    <n v="7"/>
    <n v="4"/>
    <n v="23"/>
    <n v="55"/>
    <x v="0"/>
  </r>
  <r>
    <n v="2086"/>
    <d v="2023-06-13T00:00:00"/>
    <x v="2"/>
    <n v="399"/>
    <n v="23"/>
    <n v="2"/>
    <n v="4"/>
    <n v="33"/>
    <n v="21"/>
    <x v="0"/>
  </r>
  <r>
    <n v="2087"/>
    <d v="2024-03-05T00:00:00"/>
    <x v="0"/>
    <n v="699"/>
    <n v="24.4"/>
    <n v="3"/>
    <n v="5"/>
    <n v="9"/>
    <n v="25"/>
    <x v="0"/>
  </r>
  <r>
    <n v="2088"/>
    <d v="2024-07-17T00:00:00"/>
    <x v="1"/>
    <n v="199"/>
    <n v="13.8"/>
    <n v="8"/>
    <n v="0"/>
    <n v="33"/>
    <n v="36"/>
    <x v="0"/>
  </r>
  <r>
    <n v="2089"/>
    <d v="2024-01-18T00:00:00"/>
    <x v="0"/>
    <n v="699"/>
    <n v="18.600000000000001"/>
    <n v="5"/>
    <n v="3"/>
    <n v="11"/>
    <n v="7"/>
    <x v="0"/>
  </r>
  <r>
    <n v="2090"/>
    <d v="2024-02-22T00:00:00"/>
    <x v="0"/>
    <n v="699"/>
    <n v="13.3"/>
    <n v="6"/>
    <n v="1"/>
    <n v="26"/>
    <n v="36"/>
    <x v="0"/>
  </r>
  <r>
    <n v="2091"/>
    <d v="2023-07-12T00:00:00"/>
    <x v="0"/>
    <n v="699"/>
    <n v="6"/>
    <n v="7"/>
    <n v="1"/>
    <n v="7"/>
    <n v="53"/>
    <x v="1"/>
  </r>
  <r>
    <n v="2092"/>
    <d v="2023-03-15T00:00:00"/>
    <x v="0"/>
    <n v="699"/>
    <n v="22.4"/>
    <n v="8"/>
    <n v="0"/>
    <n v="1"/>
    <n v="31"/>
    <x v="0"/>
  </r>
  <r>
    <n v="2093"/>
    <d v="2024-10-15T00:00:00"/>
    <x v="0"/>
    <n v="699"/>
    <n v="6.4"/>
    <n v="6"/>
    <n v="2"/>
    <n v="20"/>
    <n v="52"/>
    <x v="0"/>
  </r>
  <r>
    <n v="2094"/>
    <d v="2024-11-27T00:00:00"/>
    <x v="1"/>
    <n v="199"/>
    <n v="1.1000000000000001"/>
    <n v="0"/>
    <n v="2"/>
    <n v="13"/>
    <n v="7"/>
    <x v="0"/>
  </r>
  <r>
    <n v="2095"/>
    <d v="2024-02-17T00:00:00"/>
    <x v="1"/>
    <n v="199"/>
    <n v="6.7"/>
    <n v="1"/>
    <n v="3"/>
    <n v="5"/>
    <n v="60"/>
    <x v="0"/>
  </r>
  <r>
    <n v="2096"/>
    <d v="2024-08-26T00:00:00"/>
    <x v="1"/>
    <n v="199"/>
    <n v="8.9"/>
    <n v="5"/>
    <n v="1"/>
    <n v="20"/>
    <n v="19"/>
    <x v="1"/>
  </r>
  <r>
    <n v="2097"/>
    <d v="2023-09-19T00:00:00"/>
    <x v="2"/>
    <n v="399"/>
    <n v="17.100000000000001"/>
    <n v="0"/>
    <n v="3"/>
    <n v="3"/>
    <n v="20"/>
    <x v="1"/>
  </r>
  <r>
    <n v="2098"/>
    <d v="2024-12-06T00:00:00"/>
    <x v="0"/>
    <n v="699"/>
    <n v="21.6"/>
    <n v="6"/>
    <n v="4"/>
    <n v="31"/>
    <n v="49"/>
    <x v="0"/>
  </r>
  <r>
    <n v="2099"/>
    <d v="2024-05-14T00:00:00"/>
    <x v="0"/>
    <n v="699"/>
    <n v="23.8"/>
    <n v="7"/>
    <n v="0"/>
    <n v="23"/>
    <n v="24"/>
    <x v="0"/>
  </r>
  <r>
    <n v="2100"/>
    <d v="2024-10-08T00:00:00"/>
    <x v="1"/>
    <n v="199"/>
    <n v="6.7"/>
    <n v="1"/>
    <n v="0"/>
    <n v="31"/>
    <n v="15"/>
    <x v="1"/>
  </r>
  <r>
    <n v="2101"/>
    <d v="2023-02-05T00:00:00"/>
    <x v="1"/>
    <n v="199"/>
    <n v="9.8000000000000007"/>
    <n v="5"/>
    <n v="1"/>
    <n v="30"/>
    <n v="38"/>
    <x v="1"/>
  </r>
  <r>
    <n v="2102"/>
    <d v="2023-01-11T00:00:00"/>
    <x v="2"/>
    <n v="399"/>
    <n v="14"/>
    <n v="7"/>
    <n v="1"/>
    <n v="20"/>
    <n v="39"/>
    <x v="0"/>
  </r>
  <r>
    <n v="2103"/>
    <d v="2023-07-05T00:00:00"/>
    <x v="0"/>
    <n v="699"/>
    <n v="15"/>
    <n v="0"/>
    <n v="4"/>
    <n v="9"/>
    <n v="28"/>
    <x v="0"/>
  </r>
  <r>
    <n v="2104"/>
    <d v="2023-09-17T00:00:00"/>
    <x v="2"/>
    <n v="399"/>
    <n v="17.600000000000001"/>
    <n v="6"/>
    <n v="4"/>
    <n v="18"/>
    <n v="41"/>
    <x v="0"/>
  </r>
  <r>
    <n v="2105"/>
    <d v="2023-06-16T00:00:00"/>
    <x v="0"/>
    <n v="699"/>
    <n v="17.600000000000001"/>
    <n v="7"/>
    <n v="1"/>
    <n v="8"/>
    <n v="57"/>
    <x v="0"/>
  </r>
  <r>
    <n v="2106"/>
    <d v="2023-03-20T00:00:00"/>
    <x v="1"/>
    <n v="199"/>
    <n v="15.2"/>
    <n v="6"/>
    <n v="0"/>
    <n v="19"/>
    <n v="43"/>
    <x v="0"/>
  </r>
  <r>
    <n v="2107"/>
    <d v="2024-10-31T00:00:00"/>
    <x v="1"/>
    <n v="199"/>
    <n v="12.4"/>
    <n v="0"/>
    <n v="3"/>
    <n v="31"/>
    <n v="49"/>
    <x v="1"/>
  </r>
  <r>
    <n v="2108"/>
    <d v="2024-08-20T00:00:00"/>
    <x v="1"/>
    <n v="199"/>
    <n v="1.6"/>
    <n v="2"/>
    <n v="1"/>
    <n v="25"/>
    <n v="21"/>
    <x v="1"/>
  </r>
  <r>
    <n v="2109"/>
    <d v="2024-09-11T00:00:00"/>
    <x v="2"/>
    <n v="399"/>
    <n v="18"/>
    <n v="1"/>
    <n v="0"/>
    <n v="15"/>
    <n v="10"/>
    <x v="1"/>
  </r>
  <r>
    <n v="2110"/>
    <d v="2024-06-21T00:00:00"/>
    <x v="0"/>
    <n v="699"/>
    <n v="11.2"/>
    <n v="5"/>
    <n v="5"/>
    <n v="2"/>
    <n v="27"/>
    <x v="0"/>
  </r>
  <r>
    <n v="2111"/>
    <d v="2024-03-22T00:00:00"/>
    <x v="0"/>
    <n v="699"/>
    <n v="16.100000000000001"/>
    <n v="1"/>
    <n v="3"/>
    <n v="24"/>
    <n v="30"/>
    <x v="0"/>
  </r>
  <r>
    <n v="2112"/>
    <d v="2024-01-02T00:00:00"/>
    <x v="0"/>
    <n v="699"/>
    <n v="2.1"/>
    <n v="1"/>
    <n v="2"/>
    <n v="28"/>
    <n v="56"/>
    <x v="1"/>
  </r>
  <r>
    <n v="2113"/>
    <d v="2023-03-30T00:00:00"/>
    <x v="2"/>
    <n v="399"/>
    <n v="12.9"/>
    <n v="3"/>
    <n v="1"/>
    <n v="26"/>
    <n v="7"/>
    <x v="0"/>
  </r>
  <r>
    <n v="2114"/>
    <d v="2023-09-27T00:00:00"/>
    <x v="0"/>
    <n v="699"/>
    <n v="16.8"/>
    <n v="7"/>
    <n v="5"/>
    <n v="12"/>
    <n v="34"/>
    <x v="0"/>
  </r>
  <r>
    <n v="2115"/>
    <d v="2023-02-10T00:00:00"/>
    <x v="2"/>
    <n v="399"/>
    <n v="24.3"/>
    <n v="2"/>
    <n v="4"/>
    <n v="5"/>
    <n v="26"/>
    <x v="0"/>
  </r>
  <r>
    <n v="2116"/>
    <d v="2024-01-16T00:00:00"/>
    <x v="1"/>
    <n v="199"/>
    <n v="4.0999999999999996"/>
    <n v="2"/>
    <n v="5"/>
    <n v="13"/>
    <n v="44"/>
    <x v="0"/>
  </r>
  <r>
    <n v="2117"/>
    <d v="2024-06-27T00:00:00"/>
    <x v="1"/>
    <n v="199"/>
    <n v="19.8"/>
    <n v="1"/>
    <n v="4"/>
    <n v="33"/>
    <n v="42"/>
    <x v="0"/>
  </r>
  <r>
    <n v="2118"/>
    <d v="2024-05-06T00:00:00"/>
    <x v="1"/>
    <n v="199"/>
    <n v="22.1"/>
    <n v="2"/>
    <n v="2"/>
    <n v="20"/>
    <n v="58"/>
    <x v="0"/>
  </r>
  <r>
    <n v="2119"/>
    <d v="2024-02-02T00:00:00"/>
    <x v="1"/>
    <n v="199"/>
    <n v="16.8"/>
    <n v="7"/>
    <n v="3"/>
    <n v="13"/>
    <n v="13"/>
    <x v="0"/>
  </r>
  <r>
    <n v="2120"/>
    <d v="2024-06-06T00:00:00"/>
    <x v="0"/>
    <n v="699"/>
    <n v="21.5"/>
    <n v="1"/>
    <n v="1"/>
    <n v="35"/>
    <n v="42"/>
    <x v="0"/>
  </r>
  <r>
    <n v="2121"/>
    <d v="2024-02-28T00:00:00"/>
    <x v="1"/>
    <n v="199"/>
    <n v="12.2"/>
    <n v="1"/>
    <n v="4"/>
    <n v="5"/>
    <n v="10"/>
    <x v="0"/>
  </r>
  <r>
    <n v="2122"/>
    <d v="2023-02-13T00:00:00"/>
    <x v="0"/>
    <n v="699"/>
    <n v="23.5"/>
    <n v="4"/>
    <n v="3"/>
    <n v="24"/>
    <n v="3"/>
    <x v="1"/>
  </r>
  <r>
    <n v="2123"/>
    <d v="2023-08-19T00:00:00"/>
    <x v="2"/>
    <n v="399"/>
    <n v="1.2"/>
    <n v="5"/>
    <n v="3"/>
    <n v="26"/>
    <n v="28"/>
    <x v="0"/>
  </r>
  <r>
    <n v="2124"/>
    <d v="2024-10-12T00:00:00"/>
    <x v="0"/>
    <n v="699"/>
    <n v="12.2"/>
    <n v="8"/>
    <n v="3"/>
    <n v="9"/>
    <n v="41"/>
    <x v="1"/>
  </r>
  <r>
    <n v="2125"/>
    <d v="2024-09-06T00:00:00"/>
    <x v="1"/>
    <n v="199"/>
    <n v="15.2"/>
    <n v="4"/>
    <n v="3"/>
    <n v="16"/>
    <n v="49"/>
    <x v="0"/>
  </r>
  <r>
    <n v="2126"/>
    <d v="2024-10-18T00:00:00"/>
    <x v="1"/>
    <n v="199"/>
    <n v="2.1"/>
    <n v="1"/>
    <n v="5"/>
    <n v="27"/>
    <n v="57"/>
    <x v="0"/>
  </r>
  <r>
    <n v="2127"/>
    <d v="2023-12-16T00:00:00"/>
    <x v="1"/>
    <n v="199"/>
    <n v="7.3"/>
    <n v="4"/>
    <n v="3"/>
    <n v="24"/>
    <n v="41"/>
    <x v="1"/>
  </r>
  <r>
    <n v="2128"/>
    <d v="2024-12-05T00:00:00"/>
    <x v="2"/>
    <n v="399"/>
    <n v="15.3"/>
    <n v="4"/>
    <n v="3"/>
    <n v="35"/>
    <n v="32"/>
    <x v="0"/>
  </r>
  <r>
    <n v="2129"/>
    <d v="2024-05-16T00:00:00"/>
    <x v="0"/>
    <n v="699"/>
    <n v="23.1"/>
    <n v="2"/>
    <n v="3"/>
    <n v="36"/>
    <n v="21"/>
    <x v="0"/>
  </r>
  <r>
    <n v="2130"/>
    <d v="2023-10-05T00:00:00"/>
    <x v="2"/>
    <n v="399"/>
    <n v="13.2"/>
    <n v="1"/>
    <n v="2"/>
    <n v="35"/>
    <n v="40"/>
    <x v="0"/>
  </r>
  <r>
    <n v="2131"/>
    <d v="2023-11-10T00:00:00"/>
    <x v="2"/>
    <n v="399"/>
    <n v="6.1"/>
    <n v="5"/>
    <n v="1"/>
    <n v="33"/>
    <n v="36"/>
    <x v="0"/>
  </r>
  <r>
    <n v="2132"/>
    <d v="2024-11-16T00:00:00"/>
    <x v="1"/>
    <n v="199"/>
    <n v="13.2"/>
    <n v="6"/>
    <n v="2"/>
    <n v="22"/>
    <n v="16"/>
    <x v="1"/>
  </r>
  <r>
    <n v="2133"/>
    <d v="2024-12-03T00:00:00"/>
    <x v="0"/>
    <n v="699"/>
    <n v="19.3"/>
    <n v="2"/>
    <n v="5"/>
    <n v="13"/>
    <n v="18"/>
    <x v="0"/>
  </r>
  <r>
    <n v="2134"/>
    <d v="2023-05-01T00:00:00"/>
    <x v="2"/>
    <n v="399"/>
    <n v="14"/>
    <n v="3"/>
    <n v="3"/>
    <n v="35"/>
    <n v="37"/>
    <x v="0"/>
  </r>
  <r>
    <n v="2135"/>
    <d v="2023-12-12T00:00:00"/>
    <x v="0"/>
    <n v="699"/>
    <n v="16.100000000000001"/>
    <n v="3"/>
    <n v="4"/>
    <n v="19"/>
    <n v="50"/>
    <x v="1"/>
  </r>
  <r>
    <n v="2136"/>
    <d v="2024-08-04T00:00:00"/>
    <x v="1"/>
    <n v="199"/>
    <n v="9.6999999999999993"/>
    <n v="6"/>
    <n v="3"/>
    <n v="32"/>
    <n v="45"/>
    <x v="0"/>
  </r>
  <r>
    <n v="2137"/>
    <d v="2024-01-21T00:00:00"/>
    <x v="2"/>
    <n v="399"/>
    <n v="8.9"/>
    <n v="4"/>
    <n v="4"/>
    <n v="35"/>
    <n v="4"/>
    <x v="0"/>
  </r>
  <r>
    <n v="2138"/>
    <d v="2024-07-17T00:00:00"/>
    <x v="0"/>
    <n v="699"/>
    <n v="0.6"/>
    <n v="3"/>
    <n v="2"/>
    <n v="26"/>
    <n v="59"/>
    <x v="0"/>
  </r>
  <r>
    <n v="2139"/>
    <d v="2024-03-13T00:00:00"/>
    <x v="0"/>
    <n v="699"/>
    <n v="13"/>
    <n v="6"/>
    <n v="1"/>
    <n v="18"/>
    <n v="17"/>
    <x v="0"/>
  </r>
  <r>
    <n v="2140"/>
    <d v="2023-05-24T00:00:00"/>
    <x v="0"/>
    <n v="699"/>
    <n v="15.1"/>
    <n v="7"/>
    <n v="3"/>
    <n v="32"/>
    <n v="24"/>
    <x v="0"/>
  </r>
  <r>
    <n v="2141"/>
    <d v="2023-04-21T00:00:00"/>
    <x v="1"/>
    <n v="199"/>
    <n v="9.4"/>
    <n v="0"/>
    <n v="0"/>
    <n v="8"/>
    <n v="54"/>
    <x v="0"/>
  </r>
  <r>
    <n v="2142"/>
    <d v="2023-02-10T00:00:00"/>
    <x v="0"/>
    <n v="699"/>
    <n v="7.1"/>
    <n v="1"/>
    <n v="5"/>
    <n v="35"/>
    <n v="43"/>
    <x v="0"/>
  </r>
  <r>
    <n v="2143"/>
    <d v="2024-03-16T00:00:00"/>
    <x v="0"/>
    <n v="699"/>
    <n v="0.7"/>
    <n v="5"/>
    <n v="4"/>
    <n v="4"/>
    <n v="46"/>
    <x v="0"/>
  </r>
  <r>
    <n v="2144"/>
    <d v="2023-06-05T00:00:00"/>
    <x v="1"/>
    <n v="199"/>
    <n v="5.9"/>
    <n v="4"/>
    <n v="4"/>
    <n v="15"/>
    <n v="22"/>
    <x v="1"/>
  </r>
  <r>
    <n v="2145"/>
    <d v="2024-01-28T00:00:00"/>
    <x v="1"/>
    <n v="199"/>
    <n v="14.8"/>
    <n v="3"/>
    <n v="1"/>
    <n v="36"/>
    <n v="51"/>
    <x v="1"/>
  </r>
  <r>
    <n v="2146"/>
    <d v="2023-10-04T00:00:00"/>
    <x v="1"/>
    <n v="199"/>
    <n v="15.6"/>
    <n v="2"/>
    <n v="0"/>
    <n v="35"/>
    <n v="36"/>
    <x v="1"/>
  </r>
  <r>
    <n v="2147"/>
    <d v="2023-06-19T00:00:00"/>
    <x v="2"/>
    <n v="399"/>
    <n v="2.8"/>
    <n v="6"/>
    <n v="1"/>
    <n v="8"/>
    <n v="15"/>
    <x v="0"/>
  </r>
  <r>
    <n v="2148"/>
    <d v="2024-08-16T00:00:00"/>
    <x v="1"/>
    <n v="199"/>
    <n v="7.3"/>
    <n v="0"/>
    <n v="1"/>
    <n v="15"/>
    <n v="42"/>
    <x v="0"/>
  </r>
  <r>
    <n v="2149"/>
    <d v="2024-12-30T00:00:00"/>
    <x v="0"/>
    <n v="699"/>
    <n v="11.4"/>
    <n v="3"/>
    <n v="0"/>
    <n v="25"/>
    <n v="54"/>
    <x v="0"/>
  </r>
  <r>
    <n v="2150"/>
    <d v="2024-07-08T00:00:00"/>
    <x v="2"/>
    <n v="399"/>
    <n v="4.2"/>
    <n v="6"/>
    <n v="4"/>
    <n v="29"/>
    <n v="48"/>
    <x v="0"/>
  </r>
  <r>
    <n v="2151"/>
    <d v="2023-12-17T00:00:00"/>
    <x v="2"/>
    <n v="399"/>
    <n v="22.1"/>
    <n v="7"/>
    <n v="3"/>
    <n v="14"/>
    <n v="50"/>
    <x v="1"/>
  </r>
  <r>
    <n v="2152"/>
    <d v="2023-05-28T00:00:00"/>
    <x v="2"/>
    <n v="399"/>
    <n v="12.7"/>
    <n v="6"/>
    <n v="3"/>
    <n v="2"/>
    <n v="38"/>
    <x v="0"/>
  </r>
  <r>
    <n v="2153"/>
    <d v="2023-08-12T00:00:00"/>
    <x v="0"/>
    <n v="699"/>
    <n v="15.2"/>
    <n v="6"/>
    <n v="1"/>
    <n v="5"/>
    <n v="50"/>
    <x v="0"/>
  </r>
  <r>
    <n v="2154"/>
    <d v="2024-01-24T00:00:00"/>
    <x v="2"/>
    <n v="399"/>
    <n v="10.4"/>
    <n v="3"/>
    <n v="5"/>
    <n v="23"/>
    <n v="18"/>
    <x v="1"/>
  </r>
  <r>
    <n v="2155"/>
    <d v="2024-12-31T00:00:00"/>
    <x v="0"/>
    <n v="699"/>
    <n v="24"/>
    <n v="3"/>
    <n v="5"/>
    <n v="31"/>
    <n v="44"/>
    <x v="0"/>
  </r>
  <r>
    <n v="2156"/>
    <d v="2024-04-01T00:00:00"/>
    <x v="1"/>
    <n v="199"/>
    <n v="14.5"/>
    <n v="5"/>
    <n v="3"/>
    <n v="25"/>
    <n v="1"/>
    <x v="0"/>
  </r>
  <r>
    <n v="2157"/>
    <d v="2023-09-24T00:00:00"/>
    <x v="2"/>
    <n v="399"/>
    <n v="11.2"/>
    <n v="5"/>
    <n v="1"/>
    <n v="6"/>
    <n v="17"/>
    <x v="1"/>
  </r>
  <r>
    <n v="2158"/>
    <d v="2023-02-07T00:00:00"/>
    <x v="2"/>
    <n v="399"/>
    <n v="4.5999999999999996"/>
    <n v="8"/>
    <n v="4"/>
    <n v="11"/>
    <n v="33"/>
    <x v="0"/>
  </r>
  <r>
    <n v="2159"/>
    <d v="2023-04-05T00:00:00"/>
    <x v="2"/>
    <n v="399"/>
    <n v="1.7"/>
    <n v="3"/>
    <n v="0"/>
    <n v="24"/>
    <n v="45"/>
    <x v="1"/>
  </r>
  <r>
    <n v="2160"/>
    <d v="2023-06-02T00:00:00"/>
    <x v="0"/>
    <n v="699"/>
    <n v="1.7"/>
    <n v="1"/>
    <n v="4"/>
    <n v="36"/>
    <n v="59"/>
    <x v="0"/>
  </r>
  <r>
    <n v="2161"/>
    <d v="2023-06-20T00:00:00"/>
    <x v="2"/>
    <n v="399"/>
    <n v="21.5"/>
    <n v="4"/>
    <n v="1"/>
    <n v="10"/>
    <n v="14"/>
    <x v="1"/>
  </r>
  <r>
    <n v="2162"/>
    <d v="2023-06-30T00:00:00"/>
    <x v="0"/>
    <n v="699"/>
    <n v="6.2"/>
    <n v="1"/>
    <n v="4"/>
    <n v="5"/>
    <n v="3"/>
    <x v="1"/>
  </r>
  <r>
    <n v="2163"/>
    <d v="2023-07-20T00:00:00"/>
    <x v="2"/>
    <n v="399"/>
    <n v="12"/>
    <n v="6"/>
    <n v="1"/>
    <n v="36"/>
    <n v="15"/>
    <x v="0"/>
  </r>
  <r>
    <n v="2164"/>
    <d v="2024-06-30T00:00:00"/>
    <x v="0"/>
    <n v="699"/>
    <n v="2.2000000000000002"/>
    <n v="1"/>
    <n v="2"/>
    <n v="5"/>
    <n v="52"/>
    <x v="0"/>
  </r>
  <r>
    <n v="2165"/>
    <d v="2023-07-11T00:00:00"/>
    <x v="1"/>
    <n v="199"/>
    <n v="14.1"/>
    <n v="5"/>
    <n v="5"/>
    <n v="30"/>
    <n v="11"/>
    <x v="0"/>
  </r>
  <r>
    <n v="2166"/>
    <d v="2024-05-27T00:00:00"/>
    <x v="1"/>
    <n v="199"/>
    <n v="8.5"/>
    <n v="2"/>
    <n v="2"/>
    <n v="1"/>
    <n v="32"/>
    <x v="1"/>
  </r>
  <r>
    <n v="2167"/>
    <d v="2023-05-16T00:00:00"/>
    <x v="0"/>
    <n v="699"/>
    <n v="10.1"/>
    <n v="2"/>
    <n v="0"/>
    <n v="4"/>
    <n v="30"/>
    <x v="0"/>
  </r>
  <r>
    <n v="2168"/>
    <d v="2024-12-28T00:00:00"/>
    <x v="1"/>
    <n v="199"/>
    <n v="14.6"/>
    <n v="4"/>
    <n v="3"/>
    <n v="24"/>
    <n v="15"/>
    <x v="0"/>
  </r>
  <r>
    <n v="2169"/>
    <d v="2023-10-22T00:00:00"/>
    <x v="1"/>
    <n v="199"/>
    <n v="4.5"/>
    <n v="0"/>
    <n v="0"/>
    <n v="16"/>
    <n v="24"/>
    <x v="0"/>
  </r>
  <r>
    <n v="2170"/>
    <d v="2024-06-21T00:00:00"/>
    <x v="2"/>
    <n v="399"/>
    <n v="20.100000000000001"/>
    <n v="6"/>
    <n v="4"/>
    <n v="34"/>
    <n v="34"/>
    <x v="0"/>
  </r>
  <r>
    <n v="2171"/>
    <d v="2023-06-20T00:00:00"/>
    <x v="2"/>
    <n v="399"/>
    <n v="9.1999999999999993"/>
    <n v="6"/>
    <n v="2"/>
    <n v="34"/>
    <n v="33"/>
    <x v="1"/>
  </r>
  <r>
    <n v="2172"/>
    <d v="2024-01-12T00:00:00"/>
    <x v="0"/>
    <n v="699"/>
    <n v="3.6"/>
    <n v="0"/>
    <n v="1"/>
    <n v="32"/>
    <n v="4"/>
    <x v="1"/>
  </r>
  <r>
    <n v="2173"/>
    <d v="2023-01-25T00:00:00"/>
    <x v="2"/>
    <n v="399"/>
    <n v="15.3"/>
    <n v="6"/>
    <n v="3"/>
    <n v="8"/>
    <n v="24"/>
    <x v="0"/>
  </r>
  <r>
    <n v="2174"/>
    <d v="2023-05-31T00:00:00"/>
    <x v="2"/>
    <n v="399"/>
    <n v="5.4"/>
    <n v="0"/>
    <n v="1"/>
    <n v="32"/>
    <n v="27"/>
    <x v="1"/>
  </r>
  <r>
    <n v="2175"/>
    <d v="2023-08-21T00:00:00"/>
    <x v="2"/>
    <n v="399"/>
    <n v="16.399999999999999"/>
    <n v="4"/>
    <n v="3"/>
    <n v="9"/>
    <n v="15"/>
    <x v="0"/>
  </r>
  <r>
    <n v="2176"/>
    <d v="2023-07-29T00:00:00"/>
    <x v="2"/>
    <n v="399"/>
    <n v="12.4"/>
    <n v="7"/>
    <n v="5"/>
    <n v="17"/>
    <n v="29"/>
    <x v="0"/>
  </r>
  <r>
    <n v="2177"/>
    <d v="2024-10-17T00:00:00"/>
    <x v="2"/>
    <n v="399"/>
    <n v="10.7"/>
    <n v="0"/>
    <n v="1"/>
    <n v="9"/>
    <n v="60"/>
    <x v="0"/>
  </r>
  <r>
    <n v="2178"/>
    <d v="2024-10-31T00:00:00"/>
    <x v="1"/>
    <n v="199"/>
    <n v="9.6999999999999993"/>
    <n v="5"/>
    <n v="3"/>
    <n v="19"/>
    <n v="58"/>
    <x v="0"/>
  </r>
  <r>
    <n v="2179"/>
    <d v="2024-05-05T00:00:00"/>
    <x v="2"/>
    <n v="399"/>
    <n v="15.2"/>
    <n v="5"/>
    <n v="4"/>
    <n v="5"/>
    <n v="35"/>
    <x v="0"/>
  </r>
  <r>
    <n v="2180"/>
    <d v="2023-04-14T00:00:00"/>
    <x v="1"/>
    <n v="199"/>
    <n v="8.6"/>
    <n v="4"/>
    <n v="4"/>
    <n v="23"/>
    <n v="10"/>
    <x v="0"/>
  </r>
  <r>
    <n v="2181"/>
    <d v="2024-01-16T00:00:00"/>
    <x v="1"/>
    <n v="199"/>
    <n v="7.1"/>
    <n v="0"/>
    <n v="4"/>
    <n v="36"/>
    <n v="13"/>
    <x v="1"/>
  </r>
  <r>
    <n v="2182"/>
    <d v="2024-01-12T00:00:00"/>
    <x v="1"/>
    <n v="199"/>
    <n v="10.4"/>
    <n v="7"/>
    <n v="2"/>
    <n v="29"/>
    <n v="39"/>
    <x v="0"/>
  </r>
  <r>
    <n v="2183"/>
    <d v="2023-02-07T00:00:00"/>
    <x v="1"/>
    <n v="199"/>
    <n v="14.8"/>
    <n v="7"/>
    <n v="3"/>
    <n v="34"/>
    <n v="27"/>
    <x v="1"/>
  </r>
  <r>
    <n v="2184"/>
    <d v="2024-01-22T00:00:00"/>
    <x v="0"/>
    <n v="699"/>
    <n v="18.399999999999999"/>
    <n v="8"/>
    <n v="0"/>
    <n v="36"/>
    <n v="9"/>
    <x v="1"/>
  </r>
  <r>
    <n v="2185"/>
    <d v="2023-07-21T00:00:00"/>
    <x v="2"/>
    <n v="399"/>
    <n v="18.399999999999999"/>
    <n v="4"/>
    <n v="1"/>
    <n v="29"/>
    <n v="9"/>
    <x v="1"/>
  </r>
  <r>
    <n v="2186"/>
    <d v="2023-05-17T00:00:00"/>
    <x v="1"/>
    <n v="199"/>
    <n v="7.3"/>
    <n v="3"/>
    <n v="0"/>
    <n v="25"/>
    <n v="2"/>
    <x v="1"/>
  </r>
  <r>
    <n v="2187"/>
    <d v="2023-09-19T00:00:00"/>
    <x v="1"/>
    <n v="199"/>
    <n v="14.4"/>
    <n v="6"/>
    <n v="1"/>
    <n v="27"/>
    <n v="27"/>
    <x v="1"/>
  </r>
  <r>
    <n v="2188"/>
    <d v="2023-03-09T00:00:00"/>
    <x v="1"/>
    <n v="199"/>
    <n v="24.8"/>
    <n v="2"/>
    <n v="0"/>
    <n v="1"/>
    <n v="16"/>
    <x v="1"/>
  </r>
  <r>
    <n v="2189"/>
    <d v="2024-11-16T00:00:00"/>
    <x v="1"/>
    <n v="199"/>
    <n v="22.9"/>
    <n v="2"/>
    <n v="5"/>
    <n v="30"/>
    <n v="31"/>
    <x v="0"/>
  </r>
  <r>
    <n v="2190"/>
    <d v="2024-07-15T00:00:00"/>
    <x v="2"/>
    <n v="399"/>
    <n v="15.6"/>
    <n v="5"/>
    <n v="3"/>
    <n v="22"/>
    <n v="16"/>
    <x v="1"/>
  </r>
  <r>
    <n v="2191"/>
    <d v="2024-08-26T00:00:00"/>
    <x v="0"/>
    <n v="699"/>
    <n v="16"/>
    <n v="5"/>
    <n v="4"/>
    <n v="22"/>
    <n v="9"/>
    <x v="1"/>
  </r>
  <r>
    <n v="2192"/>
    <d v="2024-05-09T00:00:00"/>
    <x v="0"/>
    <n v="699"/>
    <n v="20.3"/>
    <n v="3"/>
    <n v="1"/>
    <n v="18"/>
    <n v="52"/>
    <x v="0"/>
  </r>
  <r>
    <n v="2193"/>
    <d v="2023-02-22T00:00:00"/>
    <x v="2"/>
    <n v="399"/>
    <n v="23.5"/>
    <n v="4"/>
    <n v="3"/>
    <n v="22"/>
    <n v="46"/>
    <x v="1"/>
  </r>
  <r>
    <n v="2194"/>
    <d v="2023-08-17T00:00:00"/>
    <x v="0"/>
    <n v="699"/>
    <n v="20.100000000000001"/>
    <n v="4"/>
    <n v="0"/>
    <n v="20"/>
    <n v="52"/>
    <x v="0"/>
  </r>
  <r>
    <n v="2195"/>
    <d v="2024-01-07T00:00:00"/>
    <x v="1"/>
    <n v="199"/>
    <n v="11.9"/>
    <n v="2"/>
    <n v="0"/>
    <n v="16"/>
    <n v="44"/>
    <x v="1"/>
  </r>
  <r>
    <n v="2196"/>
    <d v="2024-09-30T00:00:00"/>
    <x v="2"/>
    <n v="399"/>
    <n v="10.8"/>
    <n v="5"/>
    <n v="2"/>
    <n v="26"/>
    <n v="5"/>
    <x v="0"/>
  </r>
  <r>
    <n v="2197"/>
    <d v="2023-06-07T00:00:00"/>
    <x v="2"/>
    <n v="399"/>
    <n v="19.5"/>
    <n v="0"/>
    <n v="3"/>
    <n v="5"/>
    <n v="25"/>
    <x v="1"/>
  </r>
  <r>
    <n v="2198"/>
    <d v="2024-05-13T00:00:00"/>
    <x v="2"/>
    <n v="399"/>
    <n v="24.5"/>
    <n v="5"/>
    <n v="2"/>
    <n v="31"/>
    <n v="7"/>
    <x v="0"/>
  </r>
  <r>
    <n v="2199"/>
    <d v="2023-09-07T00:00:00"/>
    <x v="2"/>
    <n v="399"/>
    <n v="14.9"/>
    <n v="6"/>
    <n v="3"/>
    <n v="26"/>
    <n v="54"/>
    <x v="0"/>
  </r>
  <r>
    <n v="2200"/>
    <d v="2023-04-14T00:00:00"/>
    <x v="0"/>
    <n v="699"/>
    <n v="8.6999999999999993"/>
    <n v="5"/>
    <n v="4"/>
    <n v="11"/>
    <n v="24"/>
    <x v="1"/>
  </r>
  <r>
    <n v="2201"/>
    <d v="2023-04-05T00:00:00"/>
    <x v="1"/>
    <n v="199"/>
    <n v="20"/>
    <n v="0"/>
    <n v="1"/>
    <n v="6"/>
    <n v="34"/>
    <x v="1"/>
  </r>
  <r>
    <n v="2202"/>
    <d v="2023-10-26T00:00:00"/>
    <x v="0"/>
    <n v="699"/>
    <n v="24.8"/>
    <n v="0"/>
    <n v="3"/>
    <n v="10"/>
    <n v="11"/>
    <x v="0"/>
  </r>
  <r>
    <n v="2203"/>
    <d v="2023-12-05T00:00:00"/>
    <x v="2"/>
    <n v="399"/>
    <n v="16.8"/>
    <n v="1"/>
    <n v="0"/>
    <n v="23"/>
    <n v="10"/>
    <x v="1"/>
  </r>
  <r>
    <n v="2204"/>
    <d v="2023-07-16T00:00:00"/>
    <x v="1"/>
    <n v="199"/>
    <n v="24.9"/>
    <n v="1"/>
    <n v="0"/>
    <n v="3"/>
    <n v="39"/>
    <x v="0"/>
  </r>
  <r>
    <n v="2205"/>
    <d v="2024-09-22T00:00:00"/>
    <x v="1"/>
    <n v="199"/>
    <n v="20.7"/>
    <n v="7"/>
    <n v="0"/>
    <n v="26"/>
    <n v="17"/>
    <x v="1"/>
  </r>
  <r>
    <n v="2206"/>
    <d v="2023-09-24T00:00:00"/>
    <x v="0"/>
    <n v="699"/>
    <n v="20.9"/>
    <n v="4"/>
    <n v="1"/>
    <n v="5"/>
    <n v="4"/>
    <x v="1"/>
  </r>
  <r>
    <n v="2207"/>
    <d v="2023-12-13T00:00:00"/>
    <x v="1"/>
    <n v="199"/>
    <n v="2.9"/>
    <n v="3"/>
    <n v="5"/>
    <n v="33"/>
    <n v="18"/>
    <x v="0"/>
  </r>
  <r>
    <n v="2208"/>
    <d v="2023-10-28T00:00:00"/>
    <x v="0"/>
    <n v="699"/>
    <n v="17.5"/>
    <n v="7"/>
    <n v="2"/>
    <n v="11"/>
    <n v="60"/>
    <x v="0"/>
  </r>
  <r>
    <n v="2209"/>
    <d v="2023-09-04T00:00:00"/>
    <x v="0"/>
    <n v="699"/>
    <n v="10.7"/>
    <n v="3"/>
    <n v="2"/>
    <n v="26"/>
    <n v="42"/>
    <x v="0"/>
  </r>
  <r>
    <n v="2210"/>
    <d v="2023-05-01T00:00:00"/>
    <x v="2"/>
    <n v="399"/>
    <n v="17.7"/>
    <n v="0"/>
    <n v="0"/>
    <n v="10"/>
    <n v="3"/>
    <x v="1"/>
  </r>
  <r>
    <n v="2211"/>
    <d v="2023-12-07T00:00:00"/>
    <x v="1"/>
    <n v="199"/>
    <n v="25"/>
    <n v="2"/>
    <n v="1"/>
    <n v="7"/>
    <n v="46"/>
    <x v="0"/>
  </r>
  <r>
    <n v="2212"/>
    <d v="2024-10-21T00:00:00"/>
    <x v="0"/>
    <n v="699"/>
    <n v="14.7"/>
    <n v="7"/>
    <n v="3"/>
    <n v="21"/>
    <n v="26"/>
    <x v="0"/>
  </r>
  <r>
    <n v="2213"/>
    <d v="2024-11-02T00:00:00"/>
    <x v="0"/>
    <n v="699"/>
    <n v="18.399999999999999"/>
    <n v="4"/>
    <n v="5"/>
    <n v="36"/>
    <n v="13"/>
    <x v="1"/>
  </r>
  <r>
    <n v="2214"/>
    <d v="2023-09-16T00:00:00"/>
    <x v="1"/>
    <n v="199"/>
    <n v="4.3"/>
    <n v="3"/>
    <n v="2"/>
    <n v="24"/>
    <n v="4"/>
    <x v="0"/>
  </r>
  <r>
    <n v="2215"/>
    <d v="2023-11-28T00:00:00"/>
    <x v="2"/>
    <n v="399"/>
    <n v="20.399999999999999"/>
    <n v="7"/>
    <n v="5"/>
    <n v="12"/>
    <n v="25"/>
    <x v="1"/>
  </r>
  <r>
    <n v="2216"/>
    <d v="2024-08-03T00:00:00"/>
    <x v="2"/>
    <n v="399"/>
    <n v="20.5"/>
    <n v="6"/>
    <n v="5"/>
    <n v="9"/>
    <n v="20"/>
    <x v="1"/>
  </r>
  <r>
    <n v="2217"/>
    <d v="2023-12-09T00:00:00"/>
    <x v="0"/>
    <n v="699"/>
    <n v="0.7"/>
    <n v="2"/>
    <n v="2"/>
    <n v="12"/>
    <n v="26"/>
    <x v="0"/>
  </r>
  <r>
    <n v="2218"/>
    <d v="2023-10-12T00:00:00"/>
    <x v="1"/>
    <n v="199"/>
    <n v="22.2"/>
    <n v="3"/>
    <n v="4"/>
    <n v="3"/>
    <n v="38"/>
    <x v="0"/>
  </r>
  <r>
    <n v="2219"/>
    <d v="2024-09-21T00:00:00"/>
    <x v="1"/>
    <n v="199"/>
    <n v="10.7"/>
    <n v="0"/>
    <n v="5"/>
    <n v="12"/>
    <n v="23"/>
    <x v="1"/>
  </r>
  <r>
    <n v="2220"/>
    <d v="2023-12-07T00:00:00"/>
    <x v="2"/>
    <n v="399"/>
    <n v="0.6"/>
    <n v="7"/>
    <n v="4"/>
    <n v="22"/>
    <n v="12"/>
    <x v="0"/>
  </r>
  <r>
    <n v="2221"/>
    <d v="2024-09-18T00:00:00"/>
    <x v="0"/>
    <n v="699"/>
    <n v="7.2"/>
    <n v="6"/>
    <n v="4"/>
    <n v="33"/>
    <n v="37"/>
    <x v="0"/>
  </r>
  <r>
    <n v="2222"/>
    <d v="2023-10-25T00:00:00"/>
    <x v="1"/>
    <n v="199"/>
    <n v="19.399999999999999"/>
    <n v="0"/>
    <n v="3"/>
    <n v="28"/>
    <n v="46"/>
    <x v="0"/>
  </r>
  <r>
    <n v="2223"/>
    <d v="2023-03-06T00:00:00"/>
    <x v="0"/>
    <n v="699"/>
    <n v="1.6"/>
    <n v="5"/>
    <n v="0"/>
    <n v="30"/>
    <n v="26"/>
    <x v="0"/>
  </r>
  <r>
    <n v="2224"/>
    <d v="2024-04-05T00:00:00"/>
    <x v="2"/>
    <n v="399"/>
    <n v="23.3"/>
    <n v="3"/>
    <n v="2"/>
    <n v="27"/>
    <n v="53"/>
    <x v="0"/>
  </r>
  <r>
    <n v="2225"/>
    <d v="2023-09-18T00:00:00"/>
    <x v="2"/>
    <n v="399"/>
    <n v="22.3"/>
    <n v="0"/>
    <n v="1"/>
    <n v="20"/>
    <n v="42"/>
    <x v="1"/>
  </r>
  <r>
    <n v="2226"/>
    <d v="2024-04-05T00:00:00"/>
    <x v="2"/>
    <n v="399"/>
    <n v="0.6"/>
    <n v="3"/>
    <n v="0"/>
    <n v="17"/>
    <n v="14"/>
    <x v="1"/>
  </r>
  <r>
    <n v="2227"/>
    <d v="2024-07-02T00:00:00"/>
    <x v="1"/>
    <n v="199"/>
    <n v="0.6"/>
    <n v="0"/>
    <n v="0"/>
    <n v="26"/>
    <n v="51"/>
    <x v="1"/>
  </r>
  <r>
    <n v="2228"/>
    <d v="2024-08-17T00:00:00"/>
    <x v="0"/>
    <n v="699"/>
    <n v="0.9"/>
    <n v="4"/>
    <n v="4"/>
    <n v="27"/>
    <n v="42"/>
    <x v="0"/>
  </r>
  <r>
    <n v="2229"/>
    <d v="2024-02-03T00:00:00"/>
    <x v="1"/>
    <n v="199"/>
    <n v="16.7"/>
    <n v="4"/>
    <n v="0"/>
    <n v="35"/>
    <n v="54"/>
    <x v="0"/>
  </r>
  <r>
    <n v="2230"/>
    <d v="2023-12-03T00:00:00"/>
    <x v="0"/>
    <n v="699"/>
    <n v="4.8"/>
    <n v="3"/>
    <n v="0"/>
    <n v="22"/>
    <n v="43"/>
    <x v="0"/>
  </r>
  <r>
    <n v="2231"/>
    <d v="2023-09-22T00:00:00"/>
    <x v="0"/>
    <n v="699"/>
    <n v="23.7"/>
    <n v="0"/>
    <n v="0"/>
    <n v="16"/>
    <n v="8"/>
    <x v="1"/>
  </r>
  <r>
    <n v="2232"/>
    <d v="2023-06-17T00:00:00"/>
    <x v="1"/>
    <n v="199"/>
    <n v="17"/>
    <n v="6"/>
    <n v="1"/>
    <n v="19"/>
    <n v="57"/>
    <x v="0"/>
  </r>
  <r>
    <n v="2233"/>
    <d v="2024-10-16T00:00:00"/>
    <x v="2"/>
    <n v="399"/>
    <n v="19.2"/>
    <n v="4"/>
    <n v="2"/>
    <n v="7"/>
    <n v="34"/>
    <x v="0"/>
  </r>
  <r>
    <n v="2234"/>
    <d v="2023-10-04T00:00:00"/>
    <x v="1"/>
    <n v="199"/>
    <n v="24.6"/>
    <n v="1"/>
    <n v="0"/>
    <n v="5"/>
    <n v="15"/>
    <x v="0"/>
  </r>
  <r>
    <n v="2235"/>
    <d v="2024-07-01T00:00:00"/>
    <x v="1"/>
    <n v="199"/>
    <n v="19.2"/>
    <n v="5"/>
    <n v="0"/>
    <n v="8"/>
    <n v="32"/>
    <x v="1"/>
  </r>
  <r>
    <n v="2236"/>
    <d v="2023-12-28T00:00:00"/>
    <x v="2"/>
    <n v="399"/>
    <n v="3.5"/>
    <n v="4"/>
    <n v="0"/>
    <n v="33"/>
    <n v="22"/>
    <x v="1"/>
  </r>
  <r>
    <n v="2237"/>
    <d v="2024-09-27T00:00:00"/>
    <x v="1"/>
    <n v="199"/>
    <n v="20.3"/>
    <n v="8"/>
    <n v="2"/>
    <n v="25"/>
    <n v="46"/>
    <x v="0"/>
  </r>
  <r>
    <n v="2238"/>
    <d v="2024-07-01T00:00:00"/>
    <x v="1"/>
    <n v="199"/>
    <n v="4.5"/>
    <n v="5"/>
    <n v="1"/>
    <n v="5"/>
    <n v="33"/>
    <x v="1"/>
  </r>
  <r>
    <n v="2239"/>
    <d v="2024-03-18T00:00:00"/>
    <x v="1"/>
    <n v="199"/>
    <n v="24.8"/>
    <n v="5"/>
    <n v="0"/>
    <n v="31"/>
    <n v="21"/>
    <x v="1"/>
  </r>
  <r>
    <n v="2240"/>
    <d v="2024-10-14T00:00:00"/>
    <x v="1"/>
    <n v="199"/>
    <n v="19.5"/>
    <n v="6"/>
    <n v="1"/>
    <n v="33"/>
    <n v="10"/>
    <x v="0"/>
  </r>
  <r>
    <n v="2241"/>
    <d v="2024-05-21T00:00:00"/>
    <x v="2"/>
    <n v="399"/>
    <n v="24.4"/>
    <n v="3"/>
    <n v="5"/>
    <n v="5"/>
    <n v="59"/>
    <x v="1"/>
  </r>
  <r>
    <n v="2242"/>
    <d v="2024-04-08T00:00:00"/>
    <x v="0"/>
    <n v="699"/>
    <n v="10"/>
    <n v="5"/>
    <n v="1"/>
    <n v="30"/>
    <n v="57"/>
    <x v="0"/>
  </r>
  <r>
    <n v="2243"/>
    <d v="2023-12-13T00:00:00"/>
    <x v="1"/>
    <n v="199"/>
    <n v="14.5"/>
    <n v="0"/>
    <n v="5"/>
    <n v="1"/>
    <n v="59"/>
    <x v="0"/>
  </r>
  <r>
    <n v="2244"/>
    <d v="2024-08-31T00:00:00"/>
    <x v="2"/>
    <n v="399"/>
    <n v="24.3"/>
    <n v="7"/>
    <n v="0"/>
    <n v="1"/>
    <n v="8"/>
    <x v="1"/>
  </r>
  <r>
    <n v="2245"/>
    <d v="2024-07-18T00:00:00"/>
    <x v="0"/>
    <n v="699"/>
    <n v="19.3"/>
    <n v="2"/>
    <n v="3"/>
    <n v="36"/>
    <n v="31"/>
    <x v="0"/>
  </r>
  <r>
    <n v="2246"/>
    <d v="2024-07-03T00:00:00"/>
    <x v="0"/>
    <n v="699"/>
    <n v="3.4"/>
    <n v="0"/>
    <n v="5"/>
    <n v="22"/>
    <n v="20"/>
    <x v="0"/>
  </r>
  <r>
    <n v="2247"/>
    <d v="2023-05-21T00:00:00"/>
    <x v="2"/>
    <n v="399"/>
    <n v="1.5"/>
    <n v="1"/>
    <n v="0"/>
    <n v="19"/>
    <n v="60"/>
    <x v="0"/>
  </r>
  <r>
    <n v="2248"/>
    <d v="2023-03-18T00:00:00"/>
    <x v="0"/>
    <n v="699"/>
    <n v="20.5"/>
    <n v="2"/>
    <n v="2"/>
    <n v="17"/>
    <n v="21"/>
    <x v="1"/>
  </r>
  <r>
    <n v="2249"/>
    <d v="2023-01-27T00:00:00"/>
    <x v="0"/>
    <n v="699"/>
    <n v="2.2999999999999998"/>
    <n v="4"/>
    <n v="5"/>
    <n v="24"/>
    <n v="19"/>
    <x v="0"/>
  </r>
  <r>
    <n v="2250"/>
    <d v="2024-09-05T00:00:00"/>
    <x v="2"/>
    <n v="399"/>
    <n v="5"/>
    <n v="1"/>
    <n v="1"/>
    <n v="21"/>
    <n v="59"/>
    <x v="1"/>
  </r>
  <r>
    <n v="2251"/>
    <d v="2023-07-07T00:00:00"/>
    <x v="1"/>
    <n v="199"/>
    <n v="3.3"/>
    <n v="4"/>
    <n v="2"/>
    <n v="24"/>
    <n v="20"/>
    <x v="1"/>
  </r>
  <r>
    <n v="2252"/>
    <d v="2024-07-17T00:00:00"/>
    <x v="0"/>
    <n v="699"/>
    <n v="14.8"/>
    <n v="1"/>
    <n v="1"/>
    <n v="14"/>
    <n v="3"/>
    <x v="1"/>
  </r>
  <r>
    <n v="2253"/>
    <d v="2023-11-01T00:00:00"/>
    <x v="0"/>
    <n v="699"/>
    <n v="20.399999999999999"/>
    <n v="8"/>
    <n v="4"/>
    <n v="6"/>
    <n v="55"/>
    <x v="0"/>
  </r>
  <r>
    <n v="2254"/>
    <d v="2024-03-06T00:00:00"/>
    <x v="0"/>
    <n v="699"/>
    <n v="3"/>
    <n v="6"/>
    <n v="0"/>
    <n v="20"/>
    <n v="19"/>
    <x v="1"/>
  </r>
  <r>
    <n v="2255"/>
    <d v="2024-08-25T00:00:00"/>
    <x v="1"/>
    <n v="199"/>
    <n v="7.1"/>
    <n v="0"/>
    <n v="1"/>
    <n v="22"/>
    <n v="4"/>
    <x v="0"/>
  </r>
  <r>
    <n v="2256"/>
    <d v="2024-07-08T00:00:00"/>
    <x v="1"/>
    <n v="199"/>
    <n v="22.3"/>
    <n v="0"/>
    <n v="3"/>
    <n v="7"/>
    <n v="51"/>
    <x v="0"/>
  </r>
  <r>
    <n v="2257"/>
    <d v="2023-07-09T00:00:00"/>
    <x v="1"/>
    <n v="199"/>
    <n v="4.4000000000000004"/>
    <n v="8"/>
    <n v="1"/>
    <n v="17"/>
    <n v="5"/>
    <x v="0"/>
  </r>
  <r>
    <n v="2258"/>
    <d v="2023-05-10T00:00:00"/>
    <x v="0"/>
    <n v="699"/>
    <n v="16"/>
    <n v="0"/>
    <n v="3"/>
    <n v="7"/>
    <n v="13"/>
    <x v="1"/>
  </r>
  <r>
    <n v="2259"/>
    <d v="2023-10-07T00:00:00"/>
    <x v="1"/>
    <n v="199"/>
    <n v="6.3"/>
    <n v="6"/>
    <n v="0"/>
    <n v="33"/>
    <n v="43"/>
    <x v="1"/>
  </r>
  <r>
    <n v="2260"/>
    <d v="2024-11-13T00:00:00"/>
    <x v="0"/>
    <n v="699"/>
    <n v="12.6"/>
    <n v="3"/>
    <n v="0"/>
    <n v="13"/>
    <n v="27"/>
    <x v="0"/>
  </r>
  <r>
    <n v="2261"/>
    <d v="2024-08-27T00:00:00"/>
    <x v="2"/>
    <n v="399"/>
    <n v="20.7"/>
    <n v="4"/>
    <n v="2"/>
    <n v="13"/>
    <n v="8"/>
    <x v="0"/>
  </r>
  <r>
    <n v="2262"/>
    <d v="2024-09-11T00:00:00"/>
    <x v="2"/>
    <n v="399"/>
    <n v="7.1"/>
    <n v="1"/>
    <n v="5"/>
    <n v="19"/>
    <n v="26"/>
    <x v="0"/>
  </r>
  <r>
    <n v="2263"/>
    <d v="2024-12-08T00:00:00"/>
    <x v="2"/>
    <n v="399"/>
    <n v="24.5"/>
    <n v="6"/>
    <n v="4"/>
    <n v="1"/>
    <n v="12"/>
    <x v="1"/>
  </r>
  <r>
    <n v="2264"/>
    <d v="2023-02-11T00:00:00"/>
    <x v="1"/>
    <n v="199"/>
    <n v="20.5"/>
    <n v="1"/>
    <n v="5"/>
    <n v="12"/>
    <n v="15"/>
    <x v="0"/>
  </r>
  <r>
    <n v="2265"/>
    <d v="2023-08-12T00:00:00"/>
    <x v="1"/>
    <n v="199"/>
    <n v="18.7"/>
    <n v="1"/>
    <n v="5"/>
    <n v="16"/>
    <n v="25"/>
    <x v="0"/>
  </r>
  <r>
    <n v="2266"/>
    <d v="2023-01-15T00:00:00"/>
    <x v="2"/>
    <n v="399"/>
    <n v="14.6"/>
    <n v="3"/>
    <n v="5"/>
    <n v="8"/>
    <n v="7"/>
    <x v="1"/>
  </r>
  <r>
    <n v="2267"/>
    <d v="2023-05-07T00:00:00"/>
    <x v="2"/>
    <n v="399"/>
    <n v="8.9"/>
    <n v="7"/>
    <n v="1"/>
    <n v="7"/>
    <n v="9"/>
    <x v="1"/>
  </r>
  <r>
    <n v="2268"/>
    <d v="2024-03-30T00:00:00"/>
    <x v="2"/>
    <n v="399"/>
    <n v="24.4"/>
    <n v="6"/>
    <n v="5"/>
    <n v="21"/>
    <n v="33"/>
    <x v="0"/>
  </r>
  <r>
    <n v="2269"/>
    <d v="2024-11-12T00:00:00"/>
    <x v="0"/>
    <n v="699"/>
    <n v="21.5"/>
    <n v="2"/>
    <n v="1"/>
    <n v="13"/>
    <n v="24"/>
    <x v="1"/>
  </r>
  <r>
    <n v="2270"/>
    <d v="2024-03-19T00:00:00"/>
    <x v="0"/>
    <n v="699"/>
    <n v="12.5"/>
    <n v="4"/>
    <n v="3"/>
    <n v="16"/>
    <n v="3"/>
    <x v="0"/>
  </r>
  <r>
    <n v="2271"/>
    <d v="2023-07-28T00:00:00"/>
    <x v="2"/>
    <n v="399"/>
    <n v="2"/>
    <n v="0"/>
    <n v="5"/>
    <n v="11"/>
    <n v="29"/>
    <x v="0"/>
  </r>
  <r>
    <n v="2272"/>
    <d v="2023-01-15T00:00:00"/>
    <x v="2"/>
    <n v="399"/>
    <n v="22.1"/>
    <n v="2"/>
    <n v="2"/>
    <n v="8"/>
    <n v="17"/>
    <x v="0"/>
  </r>
  <r>
    <n v="2273"/>
    <d v="2024-04-05T00:00:00"/>
    <x v="2"/>
    <n v="399"/>
    <n v="2.1"/>
    <n v="7"/>
    <n v="2"/>
    <n v="34"/>
    <n v="19"/>
    <x v="0"/>
  </r>
  <r>
    <n v="2274"/>
    <d v="2024-03-24T00:00:00"/>
    <x v="1"/>
    <n v="199"/>
    <n v="21.1"/>
    <n v="6"/>
    <n v="2"/>
    <n v="18"/>
    <n v="10"/>
    <x v="0"/>
  </r>
  <r>
    <n v="2275"/>
    <d v="2024-07-18T00:00:00"/>
    <x v="1"/>
    <n v="199"/>
    <n v="19.600000000000001"/>
    <n v="7"/>
    <n v="3"/>
    <n v="2"/>
    <n v="14"/>
    <x v="1"/>
  </r>
  <r>
    <n v="2276"/>
    <d v="2023-10-06T00:00:00"/>
    <x v="0"/>
    <n v="699"/>
    <n v="3.2"/>
    <n v="5"/>
    <n v="4"/>
    <n v="10"/>
    <n v="16"/>
    <x v="0"/>
  </r>
  <r>
    <n v="2277"/>
    <d v="2023-04-20T00:00:00"/>
    <x v="0"/>
    <n v="699"/>
    <n v="20.100000000000001"/>
    <n v="6"/>
    <n v="0"/>
    <n v="34"/>
    <n v="4"/>
    <x v="1"/>
  </r>
  <r>
    <n v="2278"/>
    <d v="2024-09-20T00:00:00"/>
    <x v="1"/>
    <n v="199"/>
    <n v="6.7"/>
    <n v="3"/>
    <n v="5"/>
    <n v="19"/>
    <n v="59"/>
    <x v="0"/>
  </r>
  <r>
    <n v="2279"/>
    <d v="2023-01-21T00:00:00"/>
    <x v="0"/>
    <n v="699"/>
    <n v="23.1"/>
    <n v="7"/>
    <n v="4"/>
    <n v="34"/>
    <n v="0"/>
    <x v="0"/>
  </r>
  <r>
    <n v="2280"/>
    <d v="2023-04-22T00:00:00"/>
    <x v="2"/>
    <n v="399"/>
    <n v="10.8"/>
    <n v="5"/>
    <n v="0"/>
    <n v="36"/>
    <n v="30"/>
    <x v="0"/>
  </r>
  <r>
    <n v="2281"/>
    <d v="2024-08-23T00:00:00"/>
    <x v="0"/>
    <n v="699"/>
    <n v="18.2"/>
    <n v="6"/>
    <n v="2"/>
    <n v="20"/>
    <n v="44"/>
    <x v="1"/>
  </r>
  <r>
    <n v="2282"/>
    <d v="2023-07-20T00:00:00"/>
    <x v="1"/>
    <n v="199"/>
    <n v="16.899999999999999"/>
    <n v="5"/>
    <n v="0"/>
    <n v="26"/>
    <n v="24"/>
    <x v="0"/>
  </r>
  <r>
    <n v="2283"/>
    <d v="2024-06-29T00:00:00"/>
    <x v="1"/>
    <n v="199"/>
    <n v="1.6"/>
    <n v="5"/>
    <n v="2"/>
    <n v="21"/>
    <n v="30"/>
    <x v="0"/>
  </r>
  <r>
    <n v="2284"/>
    <d v="2024-08-01T00:00:00"/>
    <x v="2"/>
    <n v="399"/>
    <n v="6.1"/>
    <n v="8"/>
    <n v="0"/>
    <n v="32"/>
    <n v="44"/>
    <x v="0"/>
  </r>
  <r>
    <n v="2285"/>
    <d v="2023-03-16T00:00:00"/>
    <x v="1"/>
    <n v="199"/>
    <n v="10.6"/>
    <n v="0"/>
    <n v="1"/>
    <n v="15"/>
    <n v="29"/>
    <x v="1"/>
  </r>
  <r>
    <n v="2286"/>
    <d v="2024-01-15T00:00:00"/>
    <x v="1"/>
    <n v="199"/>
    <n v="11.3"/>
    <n v="2"/>
    <n v="1"/>
    <n v="36"/>
    <n v="47"/>
    <x v="0"/>
  </r>
  <r>
    <n v="2287"/>
    <d v="2024-04-05T00:00:00"/>
    <x v="1"/>
    <n v="199"/>
    <n v="6.8"/>
    <n v="6"/>
    <n v="0"/>
    <n v="3"/>
    <n v="17"/>
    <x v="1"/>
  </r>
  <r>
    <n v="2288"/>
    <d v="2023-09-14T00:00:00"/>
    <x v="1"/>
    <n v="199"/>
    <n v="8.8000000000000007"/>
    <n v="3"/>
    <n v="4"/>
    <n v="6"/>
    <n v="7"/>
    <x v="0"/>
  </r>
  <r>
    <n v="2289"/>
    <d v="2024-07-08T00:00:00"/>
    <x v="0"/>
    <n v="699"/>
    <n v="18.8"/>
    <n v="3"/>
    <n v="0"/>
    <n v="35"/>
    <n v="30"/>
    <x v="1"/>
  </r>
  <r>
    <n v="2290"/>
    <d v="2023-12-05T00:00:00"/>
    <x v="1"/>
    <n v="199"/>
    <n v="23.2"/>
    <n v="7"/>
    <n v="1"/>
    <n v="1"/>
    <n v="50"/>
    <x v="0"/>
  </r>
  <r>
    <n v="2291"/>
    <d v="2024-12-14T00:00:00"/>
    <x v="1"/>
    <n v="199"/>
    <n v="12.8"/>
    <n v="3"/>
    <n v="4"/>
    <n v="6"/>
    <n v="17"/>
    <x v="0"/>
  </r>
  <r>
    <n v="2292"/>
    <d v="2023-04-10T00:00:00"/>
    <x v="2"/>
    <n v="399"/>
    <n v="19"/>
    <n v="8"/>
    <n v="5"/>
    <n v="23"/>
    <n v="10"/>
    <x v="0"/>
  </r>
  <r>
    <n v="2293"/>
    <d v="2023-02-16T00:00:00"/>
    <x v="0"/>
    <n v="699"/>
    <n v="16.8"/>
    <n v="3"/>
    <n v="1"/>
    <n v="2"/>
    <n v="52"/>
    <x v="0"/>
  </r>
  <r>
    <n v="2294"/>
    <d v="2023-03-04T00:00:00"/>
    <x v="0"/>
    <n v="699"/>
    <n v="5.3"/>
    <n v="3"/>
    <n v="1"/>
    <n v="12"/>
    <n v="8"/>
    <x v="1"/>
  </r>
  <r>
    <n v="2295"/>
    <d v="2023-07-29T00:00:00"/>
    <x v="0"/>
    <n v="699"/>
    <n v="6"/>
    <n v="2"/>
    <n v="0"/>
    <n v="29"/>
    <n v="7"/>
    <x v="1"/>
  </r>
  <r>
    <n v="2296"/>
    <d v="2023-06-12T00:00:00"/>
    <x v="2"/>
    <n v="399"/>
    <n v="21"/>
    <n v="6"/>
    <n v="1"/>
    <n v="20"/>
    <n v="44"/>
    <x v="0"/>
  </r>
  <r>
    <n v="2297"/>
    <d v="2024-03-06T00:00:00"/>
    <x v="2"/>
    <n v="399"/>
    <n v="0.7"/>
    <n v="5"/>
    <n v="0"/>
    <n v="25"/>
    <n v="34"/>
    <x v="0"/>
  </r>
  <r>
    <n v="2298"/>
    <d v="2024-03-21T00:00:00"/>
    <x v="1"/>
    <n v="199"/>
    <n v="19.2"/>
    <n v="3"/>
    <n v="0"/>
    <n v="6"/>
    <n v="9"/>
    <x v="1"/>
  </r>
  <r>
    <n v="2299"/>
    <d v="2024-06-27T00:00:00"/>
    <x v="1"/>
    <n v="199"/>
    <n v="7"/>
    <n v="8"/>
    <n v="5"/>
    <n v="11"/>
    <n v="35"/>
    <x v="1"/>
  </r>
  <r>
    <n v="2300"/>
    <d v="2023-08-09T00:00:00"/>
    <x v="0"/>
    <n v="699"/>
    <n v="22.2"/>
    <n v="2"/>
    <n v="4"/>
    <n v="22"/>
    <n v="34"/>
    <x v="1"/>
  </r>
  <r>
    <n v="2301"/>
    <d v="2023-08-08T00:00:00"/>
    <x v="2"/>
    <n v="399"/>
    <n v="4.7"/>
    <n v="7"/>
    <n v="2"/>
    <n v="28"/>
    <n v="20"/>
    <x v="0"/>
  </r>
  <r>
    <n v="2302"/>
    <d v="2023-04-04T00:00:00"/>
    <x v="0"/>
    <n v="699"/>
    <n v="5.3"/>
    <n v="4"/>
    <n v="3"/>
    <n v="2"/>
    <n v="49"/>
    <x v="0"/>
  </r>
  <r>
    <n v="2303"/>
    <d v="2024-06-30T00:00:00"/>
    <x v="0"/>
    <n v="699"/>
    <n v="20"/>
    <n v="2"/>
    <n v="0"/>
    <n v="8"/>
    <n v="14"/>
    <x v="1"/>
  </r>
  <r>
    <n v="2304"/>
    <d v="2023-08-26T00:00:00"/>
    <x v="1"/>
    <n v="199"/>
    <n v="12.2"/>
    <n v="2"/>
    <n v="0"/>
    <n v="36"/>
    <n v="33"/>
    <x v="0"/>
  </r>
  <r>
    <n v="2305"/>
    <d v="2023-09-05T00:00:00"/>
    <x v="1"/>
    <n v="199"/>
    <n v="22.7"/>
    <n v="8"/>
    <n v="4"/>
    <n v="16"/>
    <n v="34"/>
    <x v="1"/>
  </r>
  <r>
    <n v="2306"/>
    <d v="2023-12-07T00:00:00"/>
    <x v="0"/>
    <n v="699"/>
    <n v="2.5"/>
    <n v="8"/>
    <n v="4"/>
    <n v="36"/>
    <n v="5"/>
    <x v="0"/>
  </r>
  <r>
    <n v="2307"/>
    <d v="2023-07-30T00:00:00"/>
    <x v="0"/>
    <n v="699"/>
    <n v="20.8"/>
    <n v="0"/>
    <n v="3"/>
    <n v="9"/>
    <n v="31"/>
    <x v="1"/>
  </r>
  <r>
    <n v="2308"/>
    <d v="2023-03-15T00:00:00"/>
    <x v="1"/>
    <n v="199"/>
    <n v="17.600000000000001"/>
    <n v="1"/>
    <n v="4"/>
    <n v="15"/>
    <n v="9"/>
    <x v="1"/>
  </r>
  <r>
    <n v="2309"/>
    <d v="2023-12-12T00:00:00"/>
    <x v="2"/>
    <n v="399"/>
    <n v="2.5"/>
    <n v="5"/>
    <n v="3"/>
    <n v="35"/>
    <n v="10"/>
    <x v="0"/>
  </r>
  <r>
    <n v="2310"/>
    <d v="2023-02-01T00:00:00"/>
    <x v="1"/>
    <n v="199"/>
    <n v="19.3"/>
    <n v="0"/>
    <n v="5"/>
    <n v="3"/>
    <n v="44"/>
    <x v="0"/>
  </r>
  <r>
    <n v="2311"/>
    <d v="2023-04-11T00:00:00"/>
    <x v="1"/>
    <n v="199"/>
    <n v="4.5"/>
    <n v="1"/>
    <n v="0"/>
    <n v="21"/>
    <n v="44"/>
    <x v="0"/>
  </r>
  <r>
    <n v="2312"/>
    <d v="2023-01-27T00:00:00"/>
    <x v="2"/>
    <n v="399"/>
    <n v="16.399999999999999"/>
    <n v="0"/>
    <n v="5"/>
    <n v="35"/>
    <n v="47"/>
    <x v="1"/>
  </r>
  <r>
    <n v="2313"/>
    <d v="2024-05-31T00:00:00"/>
    <x v="0"/>
    <n v="699"/>
    <n v="24.7"/>
    <n v="5"/>
    <n v="3"/>
    <n v="10"/>
    <n v="43"/>
    <x v="0"/>
  </r>
  <r>
    <n v="2314"/>
    <d v="2023-06-01T00:00:00"/>
    <x v="0"/>
    <n v="699"/>
    <n v="18.899999999999999"/>
    <n v="4"/>
    <n v="1"/>
    <n v="19"/>
    <n v="5"/>
    <x v="1"/>
  </r>
  <r>
    <n v="2315"/>
    <d v="2023-06-04T00:00:00"/>
    <x v="0"/>
    <n v="699"/>
    <n v="12.2"/>
    <n v="7"/>
    <n v="4"/>
    <n v="35"/>
    <n v="58"/>
    <x v="1"/>
  </r>
  <r>
    <n v="2316"/>
    <d v="2024-06-03T00:00:00"/>
    <x v="1"/>
    <n v="199"/>
    <n v="12.8"/>
    <n v="0"/>
    <n v="2"/>
    <n v="19"/>
    <n v="24"/>
    <x v="0"/>
  </r>
  <r>
    <n v="2317"/>
    <d v="2023-09-09T00:00:00"/>
    <x v="2"/>
    <n v="399"/>
    <n v="1.1000000000000001"/>
    <n v="0"/>
    <n v="0"/>
    <n v="30"/>
    <n v="42"/>
    <x v="0"/>
  </r>
  <r>
    <n v="2318"/>
    <d v="2024-06-26T00:00:00"/>
    <x v="2"/>
    <n v="399"/>
    <n v="16.100000000000001"/>
    <n v="1"/>
    <n v="2"/>
    <n v="23"/>
    <n v="46"/>
    <x v="0"/>
  </r>
  <r>
    <n v="2319"/>
    <d v="2023-10-03T00:00:00"/>
    <x v="1"/>
    <n v="199"/>
    <n v="9.8000000000000007"/>
    <n v="1"/>
    <n v="1"/>
    <n v="26"/>
    <n v="26"/>
    <x v="0"/>
  </r>
  <r>
    <n v="2320"/>
    <d v="2023-06-24T00:00:00"/>
    <x v="0"/>
    <n v="699"/>
    <n v="24.8"/>
    <n v="5"/>
    <n v="5"/>
    <n v="15"/>
    <n v="3"/>
    <x v="0"/>
  </r>
  <r>
    <n v="2321"/>
    <d v="2023-02-24T00:00:00"/>
    <x v="0"/>
    <n v="699"/>
    <n v="18.399999999999999"/>
    <n v="8"/>
    <n v="5"/>
    <n v="25"/>
    <n v="2"/>
    <x v="1"/>
  </r>
  <r>
    <n v="2322"/>
    <d v="2023-01-18T00:00:00"/>
    <x v="2"/>
    <n v="399"/>
    <n v="6.4"/>
    <n v="8"/>
    <n v="3"/>
    <n v="14"/>
    <n v="39"/>
    <x v="0"/>
  </r>
  <r>
    <n v="2323"/>
    <d v="2023-05-06T00:00:00"/>
    <x v="0"/>
    <n v="699"/>
    <n v="5"/>
    <n v="1"/>
    <n v="0"/>
    <n v="34"/>
    <n v="17"/>
    <x v="1"/>
  </r>
  <r>
    <n v="2324"/>
    <d v="2023-01-06T00:00:00"/>
    <x v="2"/>
    <n v="399"/>
    <n v="21"/>
    <n v="1"/>
    <n v="4"/>
    <n v="17"/>
    <n v="58"/>
    <x v="0"/>
  </r>
  <r>
    <n v="2325"/>
    <d v="2023-09-12T00:00:00"/>
    <x v="2"/>
    <n v="399"/>
    <n v="24.1"/>
    <n v="2"/>
    <n v="4"/>
    <n v="17"/>
    <n v="60"/>
    <x v="0"/>
  </r>
  <r>
    <n v="2326"/>
    <d v="2023-10-02T00:00:00"/>
    <x v="0"/>
    <n v="699"/>
    <n v="9.8000000000000007"/>
    <n v="3"/>
    <n v="4"/>
    <n v="13"/>
    <n v="41"/>
    <x v="0"/>
  </r>
  <r>
    <n v="2327"/>
    <d v="2023-10-30T00:00:00"/>
    <x v="1"/>
    <n v="199"/>
    <n v="17"/>
    <n v="2"/>
    <n v="5"/>
    <n v="10"/>
    <n v="25"/>
    <x v="1"/>
  </r>
  <r>
    <n v="2328"/>
    <d v="2023-09-06T00:00:00"/>
    <x v="0"/>
    <n v="699"/>
    <n v="13.3"/>
    <n v="4"/>
    <n v="3"/>
    <n v="11"/>
    <n v="19"/>
    <x v="0"/>
  </r>
  <r>
    <n v="2329"/>
    <d v="2023-09-15T00:00:00"/>
    <x v="2"/>
    <n v="399"/>
    <n v="9.5"/>
    <n v="8"/>
    <n v="3"/>
    <n v="9"/>
    <n v="13"/>
    <x v="0"/>
  </r>
  <r>
    <n v="2330"/>
    <d v="2024-02-04T00:00:00"/>
    <x v="1"/>
    <n v="199"/>
    <n v="21.9"/>
    <n v="6"/>
    <n v="2"/>
    <n v="30"/>
    <n v="60"/>
    <x v="1"/>
  </r>
  <r>
    <n v="2331"/>
    <d v="2023-07-11T00:00:00"/>
    <x v="1"/>
    <n v="199"/>
    <n v="23.7"/>
    <n v="5"/>
    <n v="2"/>
    <n v="23"/>
    <n v="55"/>
    <x v="1"/>
  </r>
  <r>
    <n v="2332"/>
    <d v="2023-10-28T00:00:00"/>
    <x v="2"/>
    <n v="399"/>
    <n v="18.2"/>
    <n v="5"/>
    <n v="2"/>
    <n v="15"/>
    <n v="34"/>
    <x v="0"/>
  </r>
  <r>
    <n v="2333"/>
    <d v="2023-10-14T00:00:00"/>
    <x v="1"/>
    <n v="199"/>
    <n v="16.899999999999999"/>
    <n v="7"/>
    <n v="3"/>
    <n v="2"/>
    <n v="19"/>
    <x v="0"/>
  </r>
  <r>
    <n v="2334"/>
    <d v="2023-08-20T00:00:00"/>
    <x v="2"/>
    <n v="399"/>
    <n v="14.6"/>
    <n v="8"/>
    <n v="4"/>
    <n v="33"/>
    <n v="58"/>
    <x v="1"/>
  </r>
  <r>
    <n v="2335"/>
    <d v="2023-10-10T00:00:00"/>
    <x v="0"/>
    <n v="699"/>
    <n v="9.5"/>
    <n v="8"/>
    <n v="5"/>
    <n v="7"/>
    <n v="32"/>
    <x v="0"/>
  </r>
  <r>
    <n v="2336"/>
    <d v="2023-10-24T00:00:00"/>
    <x v="2"/>
    <n v="399"/>
    <n v="11.9"/>
    <n v="0"/>
    <n v="5"/>
    <n v="9"/>
    <n v="44"/>
    <x v="0"/>
  </r>
  <r>
    <n v="2337"/>
    <d v="2023-08-02T00:00:00"/>
    <x v="0"/>
    <n v="699"/>
    <n v="24.8"/>
    <n v="4"/>
    <n v="1"/>
    <n v="4"/>
    <n v="13"/>
    <x v="1"/>
  </r>
  <r>
    <n v="2338"/>
    <d v="2023-05-06T00:00:00"/>
    <x v="2"/>
    <n v="399"/>
    <n v="20.8"/>
    <n v="4"/>
    <n v="4"/>
    <n v="13"/>
    <n v="20"/>
    <x v="1"/>
  </r>
  <r>
    <n v="2339"/>
    <d v="2024-04-10T00:00:00"/>
    <x v="2"/>
    <n v="399"/>
    <n v="20.3"/>
    <n v="1"/>
    <n v="0"/>
    <n v="15"/>
    <n v="6"/>
    <x v="1"/>
  </r>
  <r>
    <n v="2340"/>
    <d v="2023-07-23T00:00:00"/>
    <x v="0"/>
    <n v="699"/>
    <n v="18.2"/>
    <n v="1"/>
    <n v="4"/>
    <n v="30"/>
    <n v="3"/>
    <x v="1"/>
  </r>
  <r>
    <n v="2341"/>
    <d v="2024-10-21T00:00:00"/>
    <x v="1"/>
    <n v="199"/>
    <n v="16"/>
    <n v="3"/>
    <n v="3"/>
    <n v="6"/>
    <n v="13"/>
    <x v="0"/>
  </r>
  <r>
    <n v="2342"/>
    <d v="2023-03-27T00:00:00"/>
    <x v="2"/>
    <n v="399"/>
    <n v="1.5"/>
    <n v="6"/>
    <n v="0"/>
    <n v="15"/>
    <n v="46"/>
    <x v="0"/>
  </r>
  <r>
    <n v="2343"/>
    <d v="2024-05-27T00:00:00"/>
    <x v="0"/>
    <n v="699"/>
    <n v="12.7"/>
    <n v="5"/>
    <n v="3"/>
    <n v="33"/>
    <n v="6"/>
    <x v="0"/>
  </r>
  <r>
    <n v="2344"/>
    <d v="2023-08-02T00:00:00"/>
    <x v="2"/>
    <n v="399"/>
    <n v="18.100000000000001"/>
    <n v="8"/>
    <n v="0"/>
    <n v="36"/>
    <n v="0"/>
    <x v="1"/>
  </r>
  <r>
    <n v="2345"/>
    <d v="2024-09-03T00:00:00"/>
    <x v="1"/>
    <n v="199"/>
    <n v="14.9"/>
    <n v="5"/>
    <n v="3"/>
    <n v="2"/>
    <n v="7"/>
    <x v="1"/>
  </r>
  <r>
    <n v="2346"/>
    <d v="2024-05-24T00:00:00"/>
    <x v="0"/>
    <n v="699"/>
    <n v="6.5"/>
    <n v="6"/>
    <n v="2"/>
    <n v="1"/>
    <n v="30"/>
    <x v="0"/>
  </r>
  <r>
    <n v="2347"/>
    <d v="2023-01-04T00:00:00"/>
    <x v="2"/>
    <n v="399"/>
    <n v="20.7"/>
    <n v="1"/>
    <n v="5"/>
    <n v="19"/>
    <n v="58"/>
    <x v="0"/>
  </r>
  <r>
    <n v="2348"/>
    <d v="2023-11-15T00:00:00"/>
    <x v="0"/>
    <n v="699"/>
    <n v="10.1"/>
    <n v="5"/>
    <n v="1"/>
    <n v="14"/>
    <n v="56"/>
    <x v="0"/>
  </r>
  <r>
    <n v="2349"/>
    <d v="2023-04-22T00:00:00"/>
    <x v="0"/>
    <n v="699"/>
    <n v="20.3"/>
    <n v="8"/>
    <n v="5"/>
    <n v="5"/>
    <n v="49"/>
    <x v="0"/>
  </r>
  <r>
    <n v="2350"/>
    <d v="2023-01-28T00:00:00"/>
    <x v="0"/>
    <n v="699"/>
    <n v="6"/>
    <n v="6"/>
    <n v="4"/>
    <n v="19"/>
    <n v="30"/>
    <x v="0"/>
  </r>
  <r>
    <n v="2351"/>
    <d v="2023-06-11T00:00:00"/>
    <x v="0"/>
    <n v="699"/>
    <n v="19"/>
    <n v="6"/>
    <n v="1"/>
    <n v="9"/>
    <n v="10"/>
    <x v="1"/>
  </r>
  <r>
    <n v="2352"/>
    <d v="2024-03-04T00:00:00"/>
    <x v="1"/>
    <n v="199"/>
    <n v="4.0999999999999996"/>
    <n v="3"/>
    <n v="3"/>
    <n v="33"/>
    <n v="17"/>
    <x v="0"/>
  </r>
  <r>
    <n v="2353"/>
    <d v="2023-10-29T00:00:00"/>
    <x v="1"/>
    <n v="199"/>
    <n v="6.8"/>
    <n v="0"/>
    <n v="5"/>
    <n v="6"/>
    <n v="47"/>
    <x v="1"/>
  </r>
  <r>
    <n v="2354"/>
    <d v="2023-12-12T00:00:00"/>
    <x v="1"/>
    <n v="199"/>
    <n v="13.6"/>
    <n v="0"/>
    <n v="2"/>
    <n v="34"/>
    <n v="40"/>
    <x v="0"/>
  </r>
  <r>
    <n v="2355"/>
    <d v="2024-06-15T00:00:00"/>
    <x v="1"/>
    <n v="199"/>
    <n v="23.4"/>
    <n v="6"/>
    <n v="3"/>
    <n v="32"/>
    <n v="50"/>
    <x v="0"/>
  </r>
  <r>
    <n v="2356"/>
    <d v="2023-02-13T00:00:00"/>
    <x v="0"/>
    <n v="699"/>
    <n v="3.4"/>
    <n v="2"/>
    <n v="3"/>
    <n v="7"/>
    <n v="49"/>
    <x v="0"/>
  </r>
  <r>
    <n v="2357"/>
    <d v="2024-09-14T00:00:00"/>
    <x v="1"/>
    <n v="199"/>
    <n v="13.2"/>
    <n v="3"/>
    <n v="2"/>
    <n v="4"/>
    <n v="24"/>
    <x v="0"/>
  </r>
  <r>
    <n v="2358"/>
    <d v="2023-08-06T00:00:00"/>
    <x v="1"/>
    <n v="199"/>
    <n v="10"/>
    <n v="7"/>
    <n v="0"/>
    <n v="2"/>
    <n v="20"/>
    <x v="1"/>
  </r>
  <r>
    <n v="2359"/>
    <d v="2024-03-16T00:00:00"/>
    <x v="1"/>
    <n v="199"/>
    <n v="19.3"/>
    <n v="4"/>
    <n v="2"/>
    <n v="12"/>
    <n v="22"/>
    <x v="0"/>
  </r>
  <r>
    <n v="2360"/>
    <d v="2024-03-10T00:00:00"/>
    <x v="0"/>
    <n v="699"/>
    <n v="5"/>
    <n v="1"/>
    <n v="3"/>
    <n v="36"/>
    <n v="40"/>
    <x v="1"/>
  </r>
  <r>
    <n v="2361"/>
    <d v="2023-02-11T00:00:00"/>
    <x v="0"/>
    <n v="699"/>
    <n v="15.7"/>
    <n v="8"/>
    <n v="2"/>
    <n v="10"/>
    <n v="18"/>
    <x v="1"/>
  </r>
  <r>
    <n v="2362"/>
    <d v="2024-04-03T00:00:00"/>
    <x v="1"/>
    <n v="199"/>
    <n v="7.9"/>
    <n v="8"/>
    <n v="0"/>
    <n v="16"/>
    <n v="50"/>
    <x v="1"/>
  </r>
  <r>
    <n v="2363"/>
    <d v="2024-06-25T00:00:00"/>
    <x v="1"/>
    <n v="199"/>
    <n v="7.8"/>
    <n v="7"/>
    <n v="5"/>
    <n v="22"/>
    <n v="58"/>
    <x v="0"/>
  </r>
  <r>
    <n v="2364"/>
    <d v="2023-05-08T00:00:00"/>
    <x v="1"/>
    <n v="199"/>
    <n v="1.6"/>
    <n v="3"/>
    <n v="5"/>
    <n v="27"/>
    <n v="23"/>
    <x v="0"/>
  </r>
  <r>
    <n v="2365"/>
    <d v="2023-02-18T00:00:00"/>
    <x v="1"/>
    <n v="199"/>
    <n v="16.8"/>
    <n v="7"/>
    <n v="5"/>
    <n v="7"/>
    <n v="44"/>
    <x v="0"/>
  </r>
  <r>
    <n v="2366"/>
    <d v="2023-01-17T00:00:00"/>
    <x v="0"/>
    <n v="699"/>
    <n v="24.8"/>
    <n v="1"/>
    <n v="2"/>
    <n v="24"/>
    <n v="18"/>
    <x v="1"/>
  </r>
  <r>
    <n v="2367"/>
    <d v="2024-08-09T00:00:00"/>
    <x v="0"/>
    <n v="699"/>
    <n v="24.8"/>
    <n v="2"/>
    <n v="3"/>
    <n v="29"/>
    <n v="48"/>
    <x v="0"/>
  </r>
  <r>
    <n v="2368"/>
    <d v="2024-10-19T00:00:00"/>
    <x v="0"/>
    <n v="699"/>
    <n v="19.3"/>
    <n v="6"/>
    <n v="5"/>
    <n v="27"/>
    <n v="18"/>
    <x v="1"/>
  </r>
  <r>
    <n v="2369"/>
    <d v="2024-01-10T00:00:00"/>
    <x v="0"/>
    <n v="699"/>
    <n v="2.7"/>
    <n v="8"/>
    <n v="2"/>
    <n v="30"/>
    <n v="9"/>
    <x v="0"/>
  </r>
  <r>
    <n v="2370"/>
    <d v="2023-10-29T00:00:00"/>
    <x v="0"/>
    <n v="699"/>
    <n v="16.100000000000001"/>
    <n v="3"/>
    <n v="1"/>
    <n v="25"/>
    <n v="21"/>
    <x v="1"/>
  </r>
  <r>
    <n v="2371"/>
    <d v="2023-07-09T00:00:00"/>
    <x v="1"/>
    <n v="199"/>
    <n v="22.2"/>
    <n v="3"/>
    <n v="1"/>
    <n v="33"/>
    <n v="56"/>
    <x v="0"/>
  </r>
  <r>
    <n v="2372"/>
    <d v="2023-02-26T00:00:00"/>
    <x v="1"/>
    <n v="199"/>
    <n v="19.600000000000001"/>
    <n v="6"/>
    <n v="3"/>
    <n v="19"/>
    <n v="36"/>
    <x v="0"/>
  </r>
  <r>
    <n v="2373"/>
    <d v="2024-04-13T00:00:00"/>
    <x v="2"/>
    <n v="399"/>
    <n v="24.8"/>
    <n v="7"/>
    <n v="1"/>
    <n v="2"/>
    <n v="25"/>
    <x v="1"/>
  </r>
  <r>
    <n v="2374"/>
    <d v="2023-08-22T00:00:00"/>
    <x v="2"/>
    <n v="399"/>
    <n v="16.2"/>
    <n v="2"/>
    <n v="5"/>
    <n v="2"/>
    <n v="13"/>
    <x v="0"/>
  </r>
  <r>
    <n v="2375"/>
    <d v="2024-06-16T00:00:00"/>
    <x v="0"/>
    <n v="699"/>
    <n v="8.5"/>
    <n v="5"/>
    <n v="5"/>
    <n v="15"/>
    <n v="15"/>
    <x v="1"/>
  </r>
  <r>
    <n v="2376"/>
    <d v="2024-02-22T00:00:00"/>
    <x v="1"/>
    <n v="199"/>
    <n v="19"/>
    <n v="4"/>
    <n v="0"/>
    <n v="36"/>
    <n v="57"/>
    <x v="0"/>
  </r>
  <r>
    <n v="2377"/>
    <d v="2023-05-31T00:00:00"/>
    <x v="0"/>
    <n v="699"/>
    <n v="24.5"/>
    <n v="6"/>
    <n v="2"/>
    <n v="8"/>
    <n v="1"/>
    <x v="1"/>
  </r>
  <r>
    <n v="2378"/>
    <d v="2024-07-17T00:00:00"/>
    <x v="2"/>
    <n v="399"/>
    <n v="13.8"/>
    <n v="2"/>
    <n v="3"/>
    <n v="23"/>
    <n v="42"/>
    <x v="0"/>
  </r>
  <r>
    <n v="2379"/>
    <d v="2024-03-12T00:00:00"/>
    <x v="2"/>
    <n v="399"/>
    <n v="8.9"/>
    <n v="1"/>
    <n v="1"/>
    <n v="25"/>
    <n v="0"/>
    <x v="1"/>
  </r>
  <r>
    <n v="2380"/>
    <d v="2023-05-04T00:00:00"/>
    <x v="1"/>
    <n v="199"/>
    <n v="19.3"/>
    <n v="8"/>
    <n v="2"/>
    <n v="10"/>
    <n v="36"/>
    <x v="0"/>
  </r>
  <r>
    <n v="2381"/>
    <d v="2023-11-15T00:00:00"/>
    <x v="2"/>
    <n v="399"/>
    <n v="19.5"/>
    <n v="6"/>
    <n v="4"/>
    <n v="13"/>
    <n v="9"/>
    <x v="0"/>
  </r>
  <r>
    <n v="2382"/>
    <d v="2024-05-04T00:00:00"/>
    <x v="0"/>
    <n v="699"/>
    <n v="15.8"/>
    <n v="0"/>
    <n v="0"/>
    <n v="18"/>
    <n v="53"/>
    <x v="1"/>
  </r>
  <r>
    <n v="2383"/>
    <d v="2024-02-03T00:00:00"/>
    <x v="1"/>
    <n v="199"/>
    <n v="0.7"/>
    <n v="8"/>
    <n v="3"/>
    <n v="1"/>
    <n v="38"/>
    <x v="0"/>
  </r>
  <r>
    <n v="2384"/>
    <d v="2024-11-15T00:00:00"/>
    <x v="1"/>
    <n v="199"/>
    <n v="3.4"/>
    <n v="6"/>
    <n v="4"/>
    <n v="4"/>
    <n v="12"/>
    <x v="0"/>
  </r>
  <r>
    <n v="2385"/>
    <d v="2024-06-24T00:00:00"/>
    <x v="1"/>
    <n v="199"/>
    <n v="20.7"/>
    <n v="0"/>
    <n v="0"/>
    <n v="22"/>
    <n v="60"/>
    <x v="0"/>
  </r>
  <r>
    <n v="2386"/>
    <d v="2024-02-22T00:00:00"/>
    <x v="1"/>
    <n v="199"/>
    <n v="2.5"/>
    <n v="1"/>
    <n v="5"/>
    <n v="18"/>
    <n v="20"/>
    <x v="0"/>
  </r>
  <r>
    <n v="2387"/>
    <d v="2023-02-21T00:00:00"/>
    <x v="1"/>
    <n v="199"/>
    <n v="5.3"/>
    <n v="7"/>
    <n v="5"/>
    <n v="34"/>
    <n v="26"/>
    <x v="0"/>
  </r>
  <r>
    <n v="2388"/>
    <d v="2024-03-27T00:00:00"/>
    <x v="0"/>
    <n v="699"/>
    <n v="5.9"/>
    <n v="4"/>
    <n v="2"/>
    <n v="24"/>
    <n v="1"/>
    <x v="1"/>
  </r>
  <r>
    <n v="2389"/>
    <d v="2023-05-24T00:00:00"/>
    <x v="2"/>
    <n v="399"/>
    <n v="10.1"/>
    <n v="0"/>
    <n v="5"/>
    <n v="19"/>
    <n v="60"/>
    <x v="0"/>
  </r>
  <r>
    <n v="2390"/>
    <d v="2023-12-19T00:00:00"/>
    <x v="0"/>
    <n v="699"/>
    <n v="19.2"/>
    <n v="6"/>
    <n v="5"/>
    <n v="26"/>
    <n v="8"/>
    <x v="1"/>
  </r>
  <r>
    <n v="2391"/>
    <d v="2024-01-29T00:00:00"/>
    <x v="1"/>
    <n v="199"/>
    <n v="20.100000000000001"/>
    <n v="7"/>
    <n v="5"/>
    <n v="36"/>
    <n v="40"/>
    <x v="1"/>
  </r>
  <r>
    <n v="2392"/>
    <d v="2024-06-20T00:00:00"/>
    <x v="1"/>
    <n v="199"/>
    <n v="14.4"/>
    <n v="1"/>
    <n v="2"/>
    <n v="11"/>
    <n v="1"/>
    <x v="1"/>
  </r>
  <r>
    <n v="2393"/>
    <d v="2023-04-02T00:00:00"/>
    <x v="0"/>
    <n v="699"/>
    <n v="6.9"/>
    <n v="3"/>
    <n v="1"/>
    <n v="35"/>
    <n v="12"/>
    <x v="1"/>
  </r>
  <r>
    <n v="2394"/>
    <d v="2024-02-15T00:00:00"/>
    <x v="1"/>
    <n v="199"/>
    <n v="9.3000000000000007"/>
    <n v="2"/>
    <n v="1"/>
    <n v="21"/>
    <n v="22"/>
    <x v="1"/>
  </r>
  <r>
    <n v="2395"/>
    <d v="2023-06-18T00:00:00"/>
    <x v="1"/>
    <n v="199"/>
    <n v="13.8"/>
    <n v="1"/>
    <n v="3"/>
    <n v="30"/>
    <n v="0"/>
    <x v="0"/>
  </r>
  <r>
    <n v="2396"/>
    <d v="2024-03-08T00:00:00"/>
    <x v="0"/>
    <n v="699"/>
    <n v="2.4"/>
    <n v="2"/>
    <n v="0"/>
    <n v="7"/>
    <n v="24"/>
    <x v="0"/>
  </r>
  <r>
    <n v="2397"/>
    <d v="2024-08-10T00:00:00"/>
    <x v="1"/>
    <n v="199"/>
    <n v="24.5"/>
    <n v="5"/>
    <n v="1"/>
    <n v="33"/>
    <n v="29"/>
    <x v="0"/>
  </r>
  <r>
    <n v="2398"/>
    <d v="2024-07-12T00:00:00"/>
    <x v="2"/>
    <n v="399"/>
    <n v="3.5"/>
    <n v="3"/>
    <n v="3"/>
    <n v="25"/>
    <n v="4"/>
    <x v="1"/>
  </r>
  <r>
    <n v="2399"/>
    <d v="2023-11-27T00:00:00"/>
    <x v="2"/>
    <n v="399"/>
    <n v="7"/>
    <n v="0"/>
    <n v="5"/>
    <n v="20"/>
    <n v="10"/>
    <x v="1"/>
  </r>
  <r>
    <n v="2400"/>
    <d v="2023-04-07T00:00:00"/>
    <x v="1"/>
    <n v="199"/>
    <n v="21.7"/>
    <n v="4"/>
    <n v="4"/>
    <n v="10"/>
    <n v="2"/>
    <x v="1"/>
  </r>
  <r>
    <n v="2401"/>
    <d v="2023-09-14T00:00:00"/>
    <x v="2"/>
    <n v="399"/>
    <n v="7.5"/>
    <n v="0"/>
    <n v="1"/>
    <n v="18"/>
    <n v="28"/>
    <x v="0"/>
  </r>
  <r>
    <n v="2402"/>
    <d v="2024-05-26T00:00:00"/>
    <x v="1"/>
    <n v="199"/>
    <n v="12"/>
    <n v="1"/>
    <n v="1"/>
    <n v="26"/>
    <n v="57"/>
    <x v="1"/>
  </r>
  <r>
    <n v="2403"/>
    <d v="2024-10-16T00:00:00"/>
    <x v="0"/>
    <n v="699"/>
    <n v="4.7"/>
    <n v="2"/>
    <n v="0"/>
    <n v="33"/>
    <n v="0"/>
    <x v="1"/>
  </r>
  <r>
    <n v="2404"/>
    <d v="2023-09-25T00:00:00"/>
    <x v="1"/>
    <n v="199"/>
    <n v="22.4"/>
    <n v="8"/>
    <n v="1"/>
    <n v="32"/>
    <n v="6"/>
    <x v="1"/>
  </r>
  <r>
    <n v="2405"/>
    <d v="2024-12-04T00:00:00"/>
    <x v="0"/>
    <n v="699"/>
    <n v="4.7"/>
    <n v="8"/>
    <n v="2"/>
    <n v="27"/>
    <n v="47"/>
    <x v="0"/>
  </r>
  <r>
    <n v="2406"/>
    <d v="2023-09-06T00:00:00"/>
    <x v="0"/>
    <n v="699"/>
    <n v="6.2"/>
    <n v="6"/>
    <n v="1"/>
    <n v="29"/>
    <n v="55"/>
    <x v="1"/>
  </r>
  <r>
    <n v="2407"/>
    <d v="2024-08-09T00:00:00"/>
    <x v="1"/>
    <n v="199"/>
    <n v="4.8"/>
    <n v="5"/>
    <n v="3"/>
    <n v="33"/>
    <n v="1"/>
    <x v="0"/>
  </r>
  <r>
    <n v="2408"/>
    <d v="2024-11-28T00:00:00"/>
    <x v="2"/>
    <n v="399"/>
    <n v="12.6"/>
    <n v="8"/>
    <n v="5"/>
    <n v="2"/>
    <n v="40"/>
    <x v="0"/>
  </r>
  <r>
    <n v="2409"/>
    <d v="2023-08-30T00:00:00"/>
    <x v="1"/>
    <n v="199"/>
    <n v="12.2"/>
    <n v="0"/>
    <n v="3"/>
    <n v="30"/>
    <n v="55"/>
    <x v="1"/>
  </r>
  <r>
    <n v="2410"/>
    <d v="2024-01-21T00:00:00"/>
    <x v="2"/>
    <n v="399"/>
    <n v="19.600000000000001"/>
    <n v="2"/>
    <n v="0"/>
    <n v="34"/>
    <n v="23"/>
    <x v="1"/>
  </r>
  <r>
    <n v="2411"/>
    <d v="2023-12-02T00:00:00"/>
    <x v="0"/>
    <n v="699"/>
    <n v="2.6"/>
    <n v="2"/>
    <n v="1"/>
    <n v="10"/>
    <n v="14"/>
    <x v="1"/>
  </r>
  <r>
    <n v="2412"/>
    <d v="2023-01-16T00:00:00"/>
    <x v="0"/>
    <n v="699"/>
    <n v="2.6"/>
    <n v="6"/>
    <n v="5"/>
    <n v="11"/>
    <n v="55"/>
    <x v="0"/>
  </r>
  <r>
    <n v="2413"/>
    <d v="2023-06-03T00:00:00"/>
    <x v="2"/>
    <n v="399"/>
    <n v="24.7"/>
    <n v="1"/>
    <n v="5"/>
    <n v="35"/>
    <n v="16"/>
    <x v="1"/>
  </r>
  <r>
    <n v="2414"/>
    <d v="2024-08-04T00:00:00"/>
    <x v="0"/>
    <n v="699"/>
    <n v="13.3"/>
    <n v="2"/>
    <n v="0"/>
    <n v="5"/>
    <n v="36"/>
    <x v="0"/>
  </r>
  <r>
    <n v="2415"/>
    <d v="2024-11-29T00:00:00"/>
    <x v="2"/>
    <n v="399"/>
    <n v="19"/>
    <n v="0"/>
    <n v="4"/>
    <n v="30"/>
    <n v="37"/>
    <x v="0"/>
  </r>
  <r>
    <n v="2416"/>
    <d v="2023-01-17T00:00:00"/>
    <x v="2"/>
    <n v="399"/>
    <n v="11"/>
    <n v="8"/>
    <n v="2"/>
    <n v="16"/>
    <n v="50"/>
    <x v="0"/>
  </r>
  <r>
    <n v="2417"/>
    <d v="2024-09-11T00:00:00"/>
    <x v="1"/>
    <n v="199"/>
    <n v="22.4"/>
    <n v="0"/>
    <n v="2"/>
    <n v="9"/>
    <n v="51"/>
    <x v="0"/>
  </r>
  <r>
    <n v="2418"/>
    <d v="2024-12-09T00:00:00"/>
    <x v="0"/>
    <n v="699"/>
    <n v="16.7"/>
    <n v="8"/>
    <n v="3"/>
    <n v="15"/>
    <n v="46"/>
    <x v="0"/>
  </r>
  <r>
    <n v="2419"/>
    <d v="2024-09-16T00:00:00"/>
    <x v="2"/>
    <n v="399"/>
    <n v="24.2"/>
    <n v="2"/>
    <n v="2"/>
    <n v="33"/>
    <n v="56"/>
    <x v="1"/>
  </r>
  <r>
    <n v="2420"/>
    <d v="2024-07-12T00:00:00"/>
    <x v="0"/>
    <n v="699"/>
    <n v="15.9"/>
    <n v="1"/>
    <n v="2"/>
    <n v="36"/>
    <n v="22"/>
    <x v="0"/>
  </r>
  <r>
    <n v="2421"/>
    <d v="2024-01-01T00:00:00"/>
    <x v="0"/>
    <n v="699"/>
    <n v="24.1"/>
    <n v="0"/>
    <n v="5"/>
    <n v="30"/>
    <n v="41"/>
    <x v="0"/>
  </r>
  <r>
    <n v="2422"/>
    <d v="2024-07-06T00:00:00"/>
    <x v="1"/>
    <n v="199"/>
    <n v="22.4"/>
    <n v="6"/>
    <n v="3"/>
    <n v="16"/>
    <n v="24"/>
    <x v="0"/>
  </r>
  <r>
    <n v="2423"/>
    <d v="2024-09-20T00:00:00"/>
    <x v="0"/>
    <n v="699"/>
    <n v="1.1000000000000001"/>
    <n v="7"/>
    <n v="2"/>
    <n v="12"/>
    <n v="24"/>
    <x v="0"/>
  </r>
  <r>
    <n v="2424"/>
    <d v="2024-09-30T00:00:00"/>
    <x v="1"/>
    <n v="199"/>
    <n v="12.6"/>
    <n v="8"/>
    <n v="3"/>
    <n v="30"/>
    <n v="24"/>
    <x v="0"/>
  </r>
  <r>
    <n v="2425"/>
    <d v="2023-07-20T00:00:00"/>
    <x v="0"/>
    <n v="699"/>
    <n v="12.9"/>
    <n v="2"/>
    <n v="1"/>
    <n v="28"/>
    <n v="20"/>
    <x v="1"/>
  </r>
  <r>
    <n v="2426"/>
    <d v="2024-02-13T00:00:00"/>
    <x v="2"/>
    <n v="399"/>
    <n v="19.899999999999999"/>
    <n v="8"/>
    <n v="2"/>
    <n v="3"/>
    <n v="43"/>
    <x v="0"/>
  </r>
  <r>
    <n v="2427"/>
    <d v="2023-01-31T00:00:00"/>
    <x v="0"/>
    <n v="699"/>
    <n v="17.2"/>
    <n v="3"/>
    <n v="2"/>
    <n v="12"/>
    <n v="3"/>
    <x v="1"/>
  </r>
  <r>
    <n v="2428"/>
    <d v="2024-12-03T00:00:00"/>
    <x v="0"/>
    <n v="699"/>
    <n v="19"/>
    <n v="6"/>
    <n v="3"/>
    <n v="24"/>
    <n v="46"/>
    <x v="0"/>
  </r>
  <r>
    <n v="2429"/>
    <d v="2023-06-30T00:00:00"/>
    <x v="2"/>
    <n v="399"/>
    <n v="1.3"/>
    <n v="1"/>
    <n v="1"/>
    <n v="3"/>
    <n v="17"/>
    <x v="1"/>
  </r>
  <r>
    <n v="2430"/>
    <d v="2024-02-07T00:00:00"/>
    <x v="0"/>
    <n v="699"/>
    <n v="21.4"/>
    <n v="4"/>
    <n v="2"/>
    <n v="22"/>
    <n v="11"/>
    <x v="1"/>
  </r>
  <r>
    <n v="2431"/>
    <d v="2023-09-10T00:00:00"/>
    <x v="2"/>
    <n v="399"/>
    <n v="5.3"/>
    <n v="5"/>
    <n v="4"/>
    <n v="26"/>
    <n v="18"/>
    <x v="0"/>
  </r>
  <r>
    <n v="2432"/>
    <d v="2023-07-19T00:00:00"/>
    <x v="0"/>
    <n v="699"/>
    <n v="17.2"/>
    <n v="4"/>
    <n v="3"/>
    <n v="9"/>
    <n v="53"/>
    <x v="1"/>
  </r>
  <r>
    <n v="2433"/>
    <d v="2023-12-02T00:00:00"/>
    <x v="0"/>
    <n v="699"/>
    <n v="8.8000000000000007"/>
    <n v="2"/>
    <n v="2"/>
    <n v="7"/>
    <n v="5"/>
    <x v="1"/>
  </r>
  <r>
    <n v="2434"/>
    <d v="2024-02-03T00:00:00"/>
    <x v="1"/>
    <n v="199"/>
    <n v="19.2"/>
    <n v="7"/>
    <n v="1"/>
    <n v="35"/>
    <n v="58"/>
    <x v="1"/>
  </r>
  <r>
    <n v="2435"/>
    <d v="2024-09-14T00:00:00"/>
    <x v="1"/>
    <n v="199"/>
    <n v="10.4"/>
    <n v="3"/>
    <n v="5"/>
    <n v="11"/>
    <n v="14"/>
    <x v="0"/>
  </r>
  <r>
    <n v="2436"/>
    <d v="2024-01-14T00:00:00"/>
    <x v="0"/>
    <n v="699"/>
    <n v="3"/>
    <n v="8"/>
    <n v="0"/>
    <n v="24"/>
    <n v="35"/>
    <x v="0"/>
  </r>
  <r>
    <n v="2437"/>
    <d v="2024-07-26T00:00:00"/>
    <x v="2"/>
    <n v="399"/>
    <n v="23.8"/>
    <n v="7"/>
    <n v="4"/>
    <n v="2"/>
    <n v="16"/>
    <x v="1"/>
  </r>
  <r>
    <n v="2438"/>
    <d v="2023-08-18T00:00:00"/>
    <x v="2"/>
    <n v="399"/>
    <n v="15.4"/>
    <n v="7"/>
    <n v="5"/>
    <n v="2"/>
    <n v="18"/>
    <x v="1"/>
  </r>
  <r>
    <n v="2439"/>
    <d v="2024-08-13T00:00:00"/>
    <x v="1"/>
    <n v="199"/>
    <n v="8"/>
    <n v="1"/>
    <n v="5"/>
    <n v="13"/>
    <n v="57"/>
    <x v="0"/>
  </r>
  <r>
    <n v="2440"/>
    <d v="2024-12-22T00:00:00"/>
    <x v="1"/>
    <n v="199"/>
    <n v="22.9"/>
    <n v="7"/>
    <n v="1"/>
    <n v="8"/>
    <n v="3"/>
    <x v="0"/>
  </r>
  <r>
    <n v="2441"/>
    <d v="2024-02-08T00:00:00"/>
    <x v="2"/>
    <n v="399"/>
    <n v="7.1"/>
    <n v="0"/>
    <n v="0"/>
    <n v="16"/>
    <n v="53"/>
    <x v="1"/>
  </r>
  <r>
    <n v="2442"/>
    <d v="2023-07-27T00:00:00"/>
    <x v="2"/>
    <n v="399"/>
    <n v="8.5"/>
    <n v="7"/>
    <n v="0"/>
    <n v="6"/>
    <n v="20"/>
    <x v="1"/>
  </r>
  <r>
    <n v="2443"/>
    <d v="2024-03-05T00:00:00"/>
    <x v="1"/>
    <n v="199"/>
    <n v="18.399999999999999"/>
    <n v="5"/>
    <n v="4"/>
    <n v="14"/>
    <n v="56"/>
    <x v="0"/>
  </r>
  <r>
    <n v="2444"/>
    <d v="2023-01-17T00:00:00"/>
    <x v="2"/>
    <n v="399"/>
    <n v="2.9"/>
    <n v="6"/>
    <n v="3"/>
    <n v="34"/>
    <n v="54"/>
    <x v="0"/>
  </r>
  <r>
    <n v="2445"/>
    <d v="2023-04-22T00:00:00"/>
    <x v="0"/>
    <n v="699"/>
    <n v="23.8"/>
    <n v="2"/>
    <n v="5"/>
    <n v="18"/>
    <n v="55"/>
    <x v="1"/>
  </r>
  <r>
    <n v="2446"/>
    <d v="2024-06-25T00:00:00"/>
    <x v="2"/>
    <n v="399"/>
    <n v="1.4"/>
    <n v="5"/>
    <n v="1"/>
    <n v="6"/>
    <n v="29"/>
    <x v="0"/>
  </r>
  <r>
    <n v="2447"/>
    <d v="2024-05-04T00:00:00"/>
    <x v="1"/>
    <n v="199"/>
    <n v="12.1"/>
    <n v="0"/>
    <n v="4"/>
    <n v="34"/>
    <n v="46"/>
    <x v="1"/>
  </r>
  <r>
    <n v="2448"/>
    <d v="2023-12-23T00:00:00"/>
    <x v="1"/>
    <n v="199"/>
    <n v="9.3000000000000007"/>
    <n v="3"/>
    <n v="4"/>
    <n v="18"/>
    <n v="33"/>
    <x v="0"/>
  </r>
  <r>
    <n v="2449"/>
    <d v="2024-03-14T00:00:00"/>
    <x v="2"/>
    <n v="399"/>
    <n v="22.3"/>
    <n v="5"/>
    <n v="4"/>
    <n v="11"/>
    <n v="51"/>
    <x v="1"/>
  </r>
  <r>
    <n v="2450"/>
    <d v="2024-07-05T00:00:00"/>
    <x v="2"/>
    <n v="399"/>
    <n v="23.9"/>
    <n v="8"/>
    <n v="3"/>
    <n v="4"/>
    <n v="50"/>
    <x v="1"/>
  </r>
  <r>
    <n v="2451"/>
    <d v="2024-06-06T00:00:00"/>
    <x v="2"/>
    <n v="399"/>
    <n v="7.8"/>
    <n v="2"/>
    <n v="1"/>
    <n v="18"/>
    <n v="31"/>
    <x v="1"/>
  </r>
  <r>
    <n v="2452"/>
    <d v="2024-01-08T00:00:00"/>
    <x v="2"/>
    <n v="399"/>
    <n v="13.8"/>
    <n v="5"/>
    <n v="5"/>
    <n v="18"/>
    <n v="37"/>
    <x v="0"/>
  </r>
  <r>
    <n v="2453"/>
    <d v="2023-03-26T00:00:00"/>
    <x v="2"/>
    <n v="399"/>
    <n v="4.9000000000000004"/>
    <n v="2"/>
    <n v="2"/>
    <n v="19"/>
    <n v="39"/>
    <x v="1"/>
  </r>
  <r>
    <n v="2454"/>
    <d v="2023-02-10T00:00:00"/>
    <x v="0"/>
    <n v="699"/>
    <n v="24.6"/>
    <n v="0"/>
    <n v="1"/>
    <n v="28"/>
    <n v="59"/>
    <x v="1"/>
  </r>
  <r>
    <n v="2455"/>
    <d v="2023-08-26T00:00:00"/>
    <x v="1"/>
    <n v="199"/>
    <n v="20.100000000000001"/>
    <n v="5"/>
    <n v="5"/>
    <n v="10"/>
    <n v="14"/>
    <x v="1"/>
  </r>
  <r>
    <n v="2456"/>
    <d v="2023-08-02T00:00:00"/>
    <x v="1"/>
    <n v="199"/>
    <n v="3.7"/>
    <n v="1"/>
    <n v="2"/>
    <n v="16"/>
    <n v="55"/>
    <x v="0"/>
  </r>
  <r>
    <n v="2457"/>
    <d v="2024-03-11T00:00:00"/>
    <x v="1"/>
    <n v="199"/>
    <n v="8.8000000000000007"/>
    <n v="0"/>
    <n v="4"/>
    <n v="21"/>
    <n v="13"/>
    <x v="1"/>
  </r>
  <r>
    <n v="2458"/>
    <d v="2024-06-21T00:00:00"/>
    <x v="0"/>
    <n v="699"/>
    <n v="17.2"/>
    <n v="4"/>
    <n v="2"/>
    <n v="12"/>
    <n v="18"/>
    <x v="1"/>
  </r>
  <r>
    <n v="2459"/>
    <d v="2024-12-07T00:00:00"/>
    <x v="0"/>
    <n v="699"/>
    <n v="10"/>
    <n v="7"/>
    <n v="1"/>
    <n v="25"/>
    <n v="31"/>
    <x v="1"/>
  </r>
  <r>
    <n v="2460"/>
    <d v="2024-02-28T00:00:00"/>
    <x v="1"/>
    <n v="199"/>
    <n v="11.5"/>
    <n v="7"/>
    <n v="5"/>
    <n v="28"/>
    <n v="60"/>
    <x v="0"/>
  </r>
  <r>
    <n v="2461"/>
    <d v="2024-01-13T00:00:00"/>
    <x v="1"/>
    <n v="199"/>
    <n v="3.7"/>
    <n v="8"/>
    <n v="5"/>
    <n v="1"/>
    <n v="45"/>
    <x v="0"/>
  </r>
  <r>
    <n v="2462"/>
    <d v="2023-06-27T00:00:00"/>
    <x v="2"/>
    <n v="399"/>
    <n v="23.8"/>
    <n v="1"/>
    <n v="4"/>
    <n v="14"/>
    <n v="13"/>
    <x v="1"/>
  </r>
  <r>
    <n v="2463"/>
    <d v="2023-03-06T00:00:00"/>
    <x v="0"/>
    <n v="699"/>
    <n v="20.3"/>
    <n v="1"/>
    <n v="5"/>
    <n v="35"/>
    <n v="8"/>
    <x v="0"/>
  </r>
  <r>
    <n v="2464"/>
    <d v="2023-03-02T00:00:00"/>
    <x v="1"/>
    <n v="199"/>
    <n v="15.4"/>
    <n v="0"/>
    <n v="5"/>
    <n v="13"/>
    <n v="19"/>
    <x v="1"/>
  </r>
  <r>
    <n v="2465"/>
    <d v="2023-06-13T00:00:00"/>
    <x v="2"/>
    <n v="399"/>
    <n v="22.2"/>
    <n v="8"/>
    <n v="1"/>
    <n v="1"/>
    <n v="26"/>
    <x v="0"/>
  </r>
  <r>
    <n v="2466"/>
    <d v="2024-02-18T00:00:00"/>
    <x v="1"/>
    <n v="199"/>
    <n v="11.8"/>
    <n v="0"/>
    <n v="4"/>
    <n v="36"/>
    <n v="10"/>
    <x v="1"/>
  </r>
  <r>
    <n v="2467"/>
    <d v="2024-04-20T00:00:00"/>
    <x v="0"/>
    <n v="699"/>
    <n v="16.8"/>
    <n v="2"/>
    <n v="1"/>
    <n v="6"/>
    <n v="57"/>
    <x v="1"/>
  </r>
  <r>
    <n v="2468"/>
    <d v="2023-05-19T00:00:00"/>
    <x v="2"/>
    <n v="399"/>
    <n v="18.8"/>
    <n v="5"/>
    <n v="4"/>
    <n v="17"/>
    <n v="40"/>
    <x v="0"/>
  </r>
  <r>
    <n v="2469"/>
    <d v="2024-06-07T00:00:00"/>
    <x v="2"/>
    <n v="399"/>
    <n v="21.6"/>
    <n v="0"/>
    <n v="2"/>
    <n v="10"/>
    <n v="9"/>
    <x v="1"/>
  </r>
  <r>
    <n v="2470"/>
    <d v="2023-02-24T00:00:00"/>
    <x v="0"/>
    <n v="699"/>
    <n v="9.9"/>
    <n v="8"/>
    <n v="1"/>
    <n v="30"/>
    <n v="46"/>
    <x v="0"/>
  </r>
  <r>
    <n v="2471"/>
    <d v="2024-04-13T00:00:00"/>
    <x v="0"/>
    <n v="699"/>
    <n v="18.100000000000001"/>
    <n v="1"/>
    <n v="5"/>
    <n v="12"/>
    <n v="30"/>
    <x v="0"/>
  </r>
  <r>
    <n v="2472"/>
    <d v="2023-07-10T00:00:00"/>
    <x v="0"/>
    <n v="699"/>
    <n v="5.4"/>
    <n v="3"/>
    <n v="4"/>
    <n v="14"/>
    <n v="41"/>
    <x v="0"/>
  </r>
  <r>
    <n v="2473"/>
    <d v="2023-08-08T00:00:00"/>
    <x v="1"/>
    <n v="199"/>
    <n v="5"/>
    <n v="2"/>
    <n v="4"/>
    <n v="21"/>
    <n v="36"/>
    <x v="1"/>
  </r>
  <r>
    <n v="2474"/>
    <d v="2024-11-04T00:00:00"/>
    <x v="0"/>
    <n v="699"/>
    <n v="22.1"/>
    <n v="1"/>
    <n v="5"/>
    <n v="27"/>
    <n v="27"/>
    <x v="1"/>
  </r>
  <r>
    <n v="2475"/>
    <d v="2023-06-20T00:00:00"/>
    <x v="0"/>
    <n v="699"/>
    <n v="16.2"/>
    <n v="3"/>
    <n v="4"/>
    <n v="5"/>
    <n v="35"/>
    <x v="0"/>
  </r>
  <r>
    <n v="2476"/>
    <d v="2023-07-28T00:00:00"/>
    <x v="2"/>
    <n v="399"/>
    <n v="17.7"/>
    <n v="3"/>
    <n v="4"/>
    <n v="24"/>
    <n v="54"/>
    <x v="1"/>
  </r>
  <r>
    <n v="2477"/>
    <d v="2024-10-22T00:00:00"/>
    <x v="2"/>
    <n v="399"/>
    <n v="23.5"/>
    <n v="4"/>
    <n v="3"/>
    <n v="36"/>
    <n v="7"/>
    <x v="0"/>
  </r>
  <r>
    <n v="2478"/>
    <d v="2024-08-07T00:00:00"/>
    <x v="2"/>
    <n v="399"/>
    <n v="5.9"/>
    <n v="6"/>
    <n v="2"/>
    <n v="32"/>
    <n v="15"/>
    <x v="1"/>
  </r>
  <r>
    <n v="2479"/>
    <d v="2023-07-04T00:00:00"/>
    <x v="2"/>
    <n v="399"/>
    <n v="21.7"/>
    <n v="7"/>
    <n v="4"/>
    <n v="17"/>
    <n v="45"/>
    <x v="0"/>
  </r>
  <r>
    <n v="2480"/>
    <d v="2023-12-06T00:00:00"/>
    <x v="2"/>
    <n v="399"/>
    <n v="0.6"/>
    <n v="2"/>
    <n v="3"/>
    <n v="29"/>
    <n v="4"/>
    <x v="0"/>
  </r>
  <r>
    <n v="2481"/>
    <d v="2024-12-25T00:00:00"/>
    <x v="1"/>
    <n v="199"/>
    <n v="19.100000000000001"/>
    <n v="7"/>
    <n v="5"/>
    <n v="30"/>
    <n v="7"/>
    <x v="0"/>
  </r>
  <r>
    <n v="2482"/>
    <d v="2023-01-29T00:00:00"/>
    <x v="2"/>
    <n v="399"/>
    <n v="14.7"/>
    <n v="8"/>
    <n v="4"/>
    <n v="9"/>
    <n v="15"/>
    <x v="0"/>
  </r>
  <r>
    <n v="2483"/>
    <d v="2023-02-25T00:00:00"/>
    <x v="0"/>
    <n v="699"/>
    <n v="3.8"/>
    <n v="5"/>
    <n v="3"/>
    <n v="7"/>
    <n v="46"/>
    <x v="0"/>
  </r>
  <r>
    <n v="2484"/>
    <d v="2024-09-13T00:00:00"/>
    <x v="0"/>
    <n v="699"/>
    <n v="4.7"/>
    <n v="0"/>
    <n v="2"/>
    <n v="13"/>
    <n v="48"/>
    <x v="0"/>
  </r>
  <r>
    <n v="2485"/>
    <d v="2023-08-04T00:00:00"/>
    <x v="0"/>
    <n v="699"/>
    <n v="13.2"/>
    <n v="8"/>
    <n v="4"/>
    <n v="30"/>
    <n v="28"/>
    <x v="0"/>
  </r>
  <r>
    <n v="2486"/>
    <d v="2024-02-08T00:00:00"/>
    <x v="0"/>
    <n v="699"/>
    <n v="16.899999999999999"/>
    <n v="5"/>
    <n v="1"/>
    <n v="24"/>
    <n v="15"/>
    <x v="1"/>
  </r>
  <r>
    <n v="2487"/>
    <d v="2024-10-22T00:00:00"/>
    <x v="1"/>
    <n v="199"/>
    <n v="5.4"/>
    <n v="4"/>
    <n v="2"/>
    <n v="3"/>
    <n v="15"/>
    <x v="1"/>
  </r>
  <r>
    <n v="2488"/>
    <d v="2023-08-04T00:00:00"/>
    <x v="1"/>
    <n v="199"/>
    <n v="3.2"/>
    <n v="1"/>
    <n v="2"/>
    <n v="21"/>
    <n v="53"/>
    <x v="1"/>
  </r>
  <r>
    <n v="2489"/>
    <d v="2024-08-23T00:00:00"/>
    <x v="0"/>
    <n v="699"/>
    <n v="1.1000000000000001"/>
    <n v="2"/>
    <n v="5"/>
    <n v="6"/>
    <n v="36"/>
    <x v="0"/>
  </r>
  <r>
    <n v="2490"/>
    <d v="2024-10-31T00:00:00"/>
    <x v="0"/>
    <n v="699"/>
    <n v="16.8"/>
    <n v="1"/>
    <n v="2"/>
    <n v="23"/>
    <n v="12"/>
    <x v="1"/>
  </r>
  <r>
    <n v="2491"/>
    <d v="2024-04-26T00:00:00"/>
    <x v="0"/>
    <n v="699"/>
    <n v="5.2"/>
    <n v="3"/>
    <n v="0"/>
    <n v="33"/>
    <n v="36"/>
    <x v="1"/>
  </r>
  <r>
    <n v="2492"/>
    <d v="2023-05-29T00:00:00"/>
    <x v="1"/>
    <n v="199"/>
    <n v="17.3"/>
    <n v="7"/>
    <n v="0"/>
    <n v="14"/>
    <n v="38"/>
    <x v="1"/>
  </r>
  <r>
    <n v="2493"/>
    <d v="2024-12-04T00:00:00"/>
    <x v="2"/>
    <n v="399"/>
    <n v="16"/>
    <n v="2"/>
    <n v="0"/>
    <n v="4"/>
    <n v="13"/>
    <x v="1"/>
  </r>
  <r>
    <n v="2494"/>
    <d v="2024-11-20T00:00:00"/>
    <x v="0"/>
    <n v="699"/>
    <n v="10.5"/>
    <n v="2"/>
    <n v="0"/>
    <n v="30"/>
    <n v="7"/>
    <x v="1"/>
  </r>
  <r>
    <n v="2495"/>
    <d v="2023-02-12T00:00:00"/>
    <x v="1"/>
    <n v="199"/>
    <n v="3.3"/>
    <n v="6"/>
    <n v="0"/>
    <n v="8"/>
    <n v="8"/>
    <x v="1"/>
  </r>
  <r>
    <n v="2496"/>
    <d v="2024-03-24T00:00:00"/>
    <x v="1"/>
    <n v="199"/>
    <n v="11.4"/>
    <n v="5"/>
    <n v="5"/>
    <n v="3"/>
    <n v="47"/>
    <x v="1"/>
  </r>
  <r>
    <n v="2497"/>
    <d v="2024-03-17T00:00:00"/>
    <x v="1"/>
    <n v="199"/>
    <n v="23.2"/>
    <n v="3"/>
    <n v="0"/>
    <n v="13"/>
    <n v="18"/>
    <x v="1"/>
  </r>
  <r>
    <n v="2498"/>
    <d v="2024-11-12T00:00:00"/>
    <x v="2"/>
    <n v="399"/>
    <n v="5.6"/>
    <n v="0"/>
    <n v="5"/>
    <n v="22"/>
    <n v="11"/>
    <x v="1"/>
  </r>
  <r>
    <n v="2499"/>
    <d v="2023-01-24T00:00:00"/>
    <x v="2"/>
    <n v="399"/>
    <n v="3"/>
    <n v="4"/>
    <n v="1"/>
    <n v="34"/>
    <n v="6"/>
    <x v="0"/>
  </r>
  <r>
    <n v="2500"/>
    <d v="2024-11-11T00:00:00"/>
    <x v="0"/>
    <n v="699"/>
    <n v="15.8"/>
    <n v="2"/>
    <n v="2"/>
    <n v="26"/>
    <n v="55"/>
    <x v="0"/>
  </r>
  <r>
    <n v="2501"/>
    <d v="2024-08-28T00:00:00"/>
    <x v="2"/>
    <n v="399"/>
    <n v="4.2"/>
    <n v="4"/>
    <n v="3"/>
    <n v="9"/>
    <n v="8"/>
    <x v="0"/>
  </r>
  <r>
    <n v="2502"/>
    <d v="2023-03-09T00:00:00"/>
    <x v="1"/>
    <n v="199"/>
    <n v="24.9"/>
    <n v="5"/>
    <n v="5"/>
    <n v="24"/>
    <n v="24"/>
    <x v="1"/>
  </r>
  <r>
    <n v="2503"/>
    <d v="2023-12-20T00:00:00"/>
    <x v="0"/>
    <n v="699"/>
    <n v="20.2"/>
    <n v="3"/>
    <n v="5"/>
    <n v="1"/>
    <n v="42"/>
    <x v="0"/>
  </r>
  <r>
    <n v="2504"/>
    <d v="2023-10-10T00:00:00"/>
    <x v="1"/>
    <n v="199"/>
    <n v="20.7"/>
    <n v="1"/>
    <n v="1"/>
    <n v="32"/>
    <n v="29"/>
    <x v="0"/>
  </r>
  <r>
    <n v="2505"/>
    <d v="2023-11-11T00:00:00"/>
    <x v="1"/>
    <n v="199"/>
    <n v="23.4"/>
    <n v="8"/>
    <n v="2"/>
    <n v="28"/>
    <n v="34"/>
    <x v="0"/>
  </r>
  <r>
    <n v="2506"/>
    <d v="2023-06-09T00:00:00"/>
    <x v="1"/>
    <n v="199"/>
    <n v="21.2"/>
    <n v="4"/>
    <n v="0"/>
    <n v="14"/>
    <n v="56"/>
    <x v="1"/>
  </r>
  <r>
    <n v="2507"/>
    <d v="2023-06-15T00:00:00"/>
    <x v="1"/>
    <n v="199"/>
    <n v="24.8"/>
    <n v="0"/>
    <n v="3"/>
    <n v="10"/>
    <n v="7"/>
    <x v="1"/>
  </r>
  <r>
    <n v="2508"/>
    <d v="2023-03-04T00:00:00"/>
    <x v="2"/>
    <n v="399"/>
    <n v="14.2"/>
    <n v="4"/>
    <n v="0"/>
    <n v="15"/>
    <n v="10"/>
    <x v="1"/>
  </r>
  <r>
    <n v="2509"/>
    <d v="2023-10-16T00:00:00"/>
    <x v="2"/>
    <n v="399"/>
    <n v="11.1"/>
    <n v="0"/>
    <n v="3"/>
    <n v="6"/>
    <n v="14"/>
    <x v="0"/>
  </r>
  <r>
    <n v="2510"/>
    <d v="2024-10-08T00:00:00"/>
    <x v="0"/>
    <n v="699"/>
    <n v="8.9"/>
    <n v="4"/>
    <n v="1"/>
    <n v="7"/>
    <n v="52"/>
    <x v="1"/>
  </r>
  <r>
    <n v="2511"/>
    <d v="2023-01-18T00:00:00"/>
    <x v="0"/>
    <n v="699"/>
    <n v="5.9"/>
    <n v="4"/>
    <n v="0"/>
    <n v="1"/>
    <n v="15"/>
    <x v="0"/>
  </r>
  <r>
    <n v="2512"/>
    <d v="2024-10-17T00:00:00"/>
    <x v="0"/>
    <n v="699"/>
    <n v="22.7"/>
    <n v="6"/>
    <n v="3"/>
    <n v="24"/>
    <n v="36"/>
    <x v="1"/>
  </r>
  <r>
    <n v="2513"/>
    <d v="2024-08-27T00:00:00"/>
    <x v="2"/>
    <n v="399"/>
    <n v="10.9"/>
    <n v="4"/>
    <n v="4"/>
    <n v="24"/>
    <n v="4"/>
    <x v="0"/>
  </r>
  <r>
    <n v="2514"/>
    <d v="2024-05-06T00:00:00"/>
    <x v="0"/>
    <n v="699"/>
    <n v="9.6"/>
    <n v="6"/>
    <n v="1"/>
    <n v="23"/>
    <n v="60"/>
    <x v="0"/>
  </r>
  <r>
    <n v="2515"/>
    <d v="2023-02-15T00:00:00"/>
    <x v="1"/>
    <n v="199"/>
    <n v="21"/>
    <n v="4"/>
    <n v="3"/>
    <n v="9"/>
    <n v="27"/>
    <x v="0"/>
  </r>
  <r>
    <n v="2516"/>
    <d v="2024-02-27T00:00:00"/>
    <x v="0"/>
    <n v="699"/>
    <n v="19.3"/>
    <n v="8"/>
    <n v="0"/>
    <n v="4"/>
    <n v="2"/>
    <x v="0"/>
  </r>
  <r>
    <n v="2517"/>
    <d v="2024-05-15T00:00:00"/>
    <x v="0"/>
    <n v="699"/>
    <n v="3"/>
    <n v="6"/>
    <n v="2"/>
    <n v="15"/>
    <n v="48"/>
    <x v="0"/>
  </r>
  <r>
    <n v="2518"/>
    <d v="2024-11-17T00:00:00"/>
    <x v="1"/>
    <n v="199"/>
    <n v="13.1"/>
    <n v="8"/>
    <n v="0"/>
    <n v="28"/>
    <n v="33"/>
    <x v="0"/>
  </r>
  <r>
    <n v="2519"/>
    <d v="2024-12-22T00:00:00"/>
    <x v="2"/>
    <n v="399"/>
    <n v="3.1"/>
    <n v="0"/>
    <n v="5"/>
    <n v="29"/>
    <n v="6"/>
    <x v="1"/>
  </r>
  <r>
    <n v="2520"/>
    <d v="2023-09-10T00:00:00"/>
    <x v="1"/>
    <n v="199"/>
    <n v="2.6"/>
    <n v="8"/>
    <n v="0"/>
    <n v="30"/>
    <n v="26"/>
    <x v="0"/>
  </r>
  <r>
    <n v="2521"/>
    <d v="2023-10-22T00:00:00"/>
    <x v="1"/>
    <n v="199"/>
    <n v="18"/>
    <n v="5"/>
    <n v="0"/>
    <n v="30"/>
    <n v="3"/>
    <x v="1"/>
  </r>
  <r>
    <n v="2522"/>
    <d v="2023-06-29T00:00:00"/>
    <x v="2"/>
    <n v="399"/>
    <n v="23.9"/>
    <n v="7"/>
    <n v="2"/>
    <n v="34"/>
    <n v="12"/>
    <x v="1"/>
  </r>
  <r>
    <n v="2523"/>
    <d v="2024-06-24T00:00:00"/>
    <x v="1"/>
    <n v="199"/>
    <n v="1.1000000000000001"/>
    <n v="6"/>
    <n v="1"/>
    <n v="13"/>
    <n v="22"/>
    <x v="0"/>
  </r>
  <r>
    <n v="2524"/>
    <d v="2023-07-29T00:00:00"/>
    <x v="0"/>
    <n v="699"/>
    <n v="11.4"/>
    <n v="6"/>
    <n v="4"/>
    <n v="23"/>
    <n v="16"/>
    <x v="0"/>
  </r>
  <r>
    <n v="2525"/>
    <d v="2023-07-25T00:00:00"/>
    <x v="1"/>
    <n v="199"/>
    <n v="0.6"/>
    <n v="3"/>
    <n v="5"/>
    <n v="36"/>
    <n v="51"/>
    <x v="1"/>
  </r>
  <r>
    <n v="2526"/>
    <d v="2024-02-08T00:00:00"/>
    <x v="0"/>
    <n v="699"/>
    <n v="4.3"/>
    <n v="7"/>
    <n v="2"/>
    <n v="26"/>
    <n v="53"/>
    <x v="0"/>
  </r>
  <r>
    <n v="2527"/>
    <d v="2024-12-17T00:00:00"/>
    <x v="2"/>
    <n v="399"/>
    <n v="2.4"/>
    <n v="1"/>
    <n v="4"/>
    <n v="10"/>
    <n v="15"/>
    <x v="1"/>
  </r>
  <r>
    <n v="2528"/>
    <d v="2023-11-15T00:00:00"/>
    <x v="2"/>
    <n v="399"/>
    <n v="1.3"/>
    <n v="4"/>
    <n v="3"/>
    <n v="2"/>
    <n v="26"/>
    <x v="0"/>
  </r>
  <r>
    <n v="2529"/>
    <d v="2024-11-13T00:00:00"/>
    <x v="2"/>
    <n v="399"/>
    <n v="19"/>
    <n v="1"/>
    <n v="0"/>
    <n v="2"/>
    <n v="28"/>
    <x v="1"/>
  </r>
  <r>
    <n v="2530"/>
    <d v="2024-08-22T00:00:00"/>
    <x v="2"/>
    <n v="399"/>
    <n v="22.9"/>
    <n v="0"/>
    <n v="0"/>
    <n v="8"/>
    <n v="47"/>
    <x v="1"/>
  </r>
  <r>
    <n v="2531"/>
    <d v="2024-12-17T00:00:00"/>
    <x v="1"/>
    <n v="199"/>
    <n v="19.3"/>
    <n v="8"/>
    <n v="0"/>
    <n v="35"/>
    <n v="52"/>
    <x v="1"/>
  </r>
  <r>
    <n v="2532"/>
    <d v="2023-03-09T00:00:00"/>
    <x v="0"/>
    <n v="699"/>
    <n v="14.6"/>
    <n v="5"/>
    <n v="1"/>
    <n v="18"/>
    <n v="42"/>
    <x v="1"/>
  </r>
  <r>
    <n v="2533"/>
    <d v="2024-10-24T00:00:00"/>
    <x v="2"/>
    <n v="399"/>
    <n v="1.5"/>
    <n v="8"/>
    <n v="0"/>
    <n v="12"/>
    <n v="51"/>
    <x v="0"/>
  </r>
  <r>
    <n v="2534"/>
    <d v="2024-10-16T00:00:00"/>
    <x v="0"/>
    <n v="699"/>
    <n v="23.3"/>
    <n v="6"/>
    <n v="4"/>
    <n v="32"/>
    <n v="33"/>
    <x v="1"/>
  </r>
  <r>
    <n v="2535"/>
    <d v="2024-01-27T00:00:00"/>
    <x v="1"/>
    <n v="199"/>
    <n v="5.4"/>
    <n v="7"/>
    <n v="5"/>
    <n v="5"/>
    <n v="7"/>
    <x v="1"/>
  </r>
  <r>
    <n v="2536"/>
    <d v="2023-04-12T00:00:00"/>
    <x v="0"/>
    <n v="699"/>
    <n v="18.899999999999999"/>
    <n v="1"/>
    <n v="3"/>
    <n v="36"/>
    <n v="58"/>
    <x v="0"/>
  </r>
  <r>
    <n v="2537"/>
    <d v="2023-09-12T00:00:00"/>
    <x v="1"/>
    <n v="199"/>
    <n v="12.4"/>
    <n v="0"/>
    <n v="3"/>
    <n v="14"/>
    <n v="30"/>
    <x v="0"/>
  </r>
  <r>
    <n v="2538"/>
    <d v="2024-06-11T00:00:00"/>
    <x v="1"/>
    <n v="199"/>
    <n v="19.2"/>
    <n v="6"/>
    <n v="1"/>
    <n v="12"/>
    <n v="13"/>
    <x v="1"/>
  </r>
  <r>
    <n v="2539"/>
    <d v="2023-03-10T00:00:00"/>
    <x v="0"/>
    <n v="699"/>
    <n v="14.8"/>
    <n v="1"/>
    <n v="4"/>
    <n v="19"/>
    <n v="28"/>
    <x v="1"/>
  </r>
  <r>
    <n v="2540"/>
    <d v="2024-04-23T00:00:00"/>
    <x v="0"/>
    <n v="699"/>
    <n v="4.5"/>
    <n v="6"/>
    <n v="5"/>
    <n v="17"/>
    <n v="8"/>
    <x v="0"/>
  </r>
  <r>
    <n v="2541"/>
    <d v="2023-02-26T00:00:00"/>
    <x v="1"/>
    <n v="199"/>
    <n v="11.8"/>
    <n v="8"/>
    <n v="1"/>
    <n v="33"/>
    <n v="6"/>
    <x v="0"/>
  </r>
  <r>
    <n v="2542"/>
    <d v="2024-07-12T00:00:00"/>
    <x v="1"/>
    <n v="199"/>
    <n v="16"/>
    <n v="4"/>
    <n v="0"/>
    <n v="2"/>
    <n v="54"/>
    <x v="1"/>
  </r>
  <r>
    <n v="2543"/>
    <d v="2024-08-21T00:00:00"/>
    <x v="1"/>
    <n v="199"/>
    <n v="9.5"/>
    <n v="8"/>
    <n v="4"/>
    <n v="16"/>
    <n v="32"/>
    <x v="1"/>
  </r>
  <r>
    <n v="2544"/>
    <d v="2024-07-04T00:00:00"/>
    <x v="2"/>
    <n v="399"/>
    <n v="22.5"/>
    <n v="1"/>
    <n v="3"/>
    <n v="10"/>
    <n v="1"/>
    <x v="1"/>
  </r>
  <r>
    <n v="2545"/>
    <d v="2023-03-14T00:00:00"/>
    <x v="0"/>
    <n v="699"/>
    <n v="23.2"/>
    <n v="8"/>
    <n v="0"/>
    <n v="19"/>
    <n v="52"/>
    <x v="1"/>
  </r>
  <r>
    <n v="2546"/>
    <d v="2023-05-04T00:00:00"/>
    <x v="0"/>
    <n v="699"/>
    <n v="22.4"/>
    <n v="4"/>
    <n v="4"/>
    <n v="26"/>
    <n v="8"/>
    <x v="0"/>
  </r>
  <r>
    <n v="2547"/>
    <d v="2024-01-18T00:00:00"/>
    <x v="2"/>
    <n v="399"/>
    <n v="13.3"/>
    <n v="3"/>
    <n v="4"/>
    <n v="23"/>
    <n v="28"/>
    <x v="1"/>
  </r>
  <r>
    <n v="2548"/>
    <d v="2024-03-04T00:00:00"/>
    <x v="2"/>
    <n v="399"/>
    <n v="13.7"/>
    <n v="0"/>
    <n v="0"/>
    <n v="1"/>
    <n v="16"/>
    <x v="1"/>
  </r>
  <r>
    <n v="2549"/>
    <d v="2024-07-30T00:00:00"/>
    <x v="2"/>
    <n v="399"/>
    <n v="12.1"/>
    <n v="1"/>
    <n v="1"/>
    <n v="21"/>
    <n v="53"/>
    <x v="0"/>
  </r>
  <r>
    <n v="2550"/>
    <d v="2023-06-11T00:00:00"/>
    <x v="1"/>
    <n v="199"/>
    <n v="15.1"/>
    <n v="1"/>
    <n v="5"/>
    <n v="20"/>
    <n v="42"/>
    <x v="0"/>
  </r>
  <r>
    <n v="2551"/>
    <d v="2024-07-27T00:00:00"/>
    <x v="0"/>
    <n v="699"/>
    <n v="17"/>
    <n v="4"/>
    <n v="1"/>
    <n v="32"/>
    <n v="38"/>
    <x v="1"/>
  </r>
  <r>
    <n v="2552"/>
    <d v="2024-05-03T00:00:00"/>
    <x v="0"/>
    <n v="699"/>
    <n v="11.9"/>
    <n v="6"/>
    <n v="4"/>
    <n v="10"/>
    <n v="60"/>
    <x v="1"/>
  </r>
  <r>
    <n v="2553"/>
    <d v="2023-04-01T00:00:00"/>
    <x v="0"/>
    <n v="699"/>
    <n v="7"/>
    <n v="5"/>
    <n v="1"/>
    <n v="4"/>
    <n v="45"/>
    <x v="0"/>
  </r>
  <r>
    <n v="2554"/>
    <d v="2024-10-19T00:00:00"/>
    <x v="0"/>
    <n v="699"/>
    <n v="3.3"/>
    <n v="6"/>
    <n v="0"/>
    <n v="28"/>
    <n v="31"/>
    <x v="1"/>
  </r>
  <r>
    <n v="2555"/>
    <d v="2024-01-22T00:00:00"/>
    <x v="1"/>
    <n v="199"/>
    <n v="12.4"/>
    <n v="8"/>
    <n v="4"/>
    <n v="12"/>
    <n v="14"/>
    <x v="0"/>
  </r>
  <r>
    <n v="2556"/>
    <d v="2024-11-05T00:00:00"/>
    <x v="2"/>
    <n v="399"/>
    <n v="19.600000000000001"/>
    <n v="7"/>
    <n v="4"/>
    <n v="7"/>
    <n v="51"/>
    <x v="1"/>
  </r>
  <r>
    <n v="2557"/>
    <d v="2024-10-17T00:00:00"/>
    <x v="0"/>
    <n v="699"/>
    <n v="5"/>
    <n v="0"/>
    <n v="4"/>
    <n v="26"/>
    <n v="59"/>
    <x v="0"/>
  </r>
  <r>
    <n v="2558"/>
    <d v="2024-03-15T00:00:00"/>
    <x v="2"/>
    <n v="399"/>
    <n v="9.9"/>
    <n v="3"/>
    <n v="5"/>
    <n v="25"/>
    <n v="16"/>
    <x v="1"/>
  </r>
  <r>
    <n v="2559"/>
    <d v="2023-06-06T00:00:00"/>
    <x v="1"/>
    <n v="199"/>
    <n v="11.6"/>
    <n v="4"/>
    <n v="1"/>
    <n v="18"/>
    <n v="4"/>
    <x v="1"/>
  </r>
  <r>
    <n v="2560"/>
    <d v="2023-09-06T00:00:00"/>
    <x v="0"/>
    <n v="699"/>
    <n v="3"/>
    <n v="2"/>
    <n v="1"/>
    <n v="22"/>
    <n v="59"/>
    <x v="0"/>
  </r>
  <r>
    <n v="2561"/>
    <d v="2024-08-10T00:00:00"/>
    <x v="0"/>
    <n v="699"/>
    <n v="7.2"/>
    <n v="8"/>
    <n v="1"/>
    <n v="27"/>
    <n v="0"/>
    <x v="1"/>
  </r>
  <r>
    <n v="2562"/>
    <d v="2023-02-12T00:00:00"/>
    <x v="1"/>
    <n v="199"/>
    <n v="13.6"/>
    <n v="8"/>
    <n v="5"/>
    <n v="18"/>
    <n v="32"/>
    <x v="0"/>
  </r>
  <r>
    <n v="2563"/>
    <d v="2024-06-23T00:00:00"/>
    <x v="2"/>
    <n v="399"/>
    <n v="24.6"/>
    <n v="6"/>
    <n v="3"/>
    <n v="9"/>
    <n v="9"/>
    <x v="1"/>
  </r>
  <r>
    <n v="2564"/>
    <d v="2023-04-26T00:00:00"/>
    <x v="2"/>
    <n v="399"/>
    <n v="10.9"/>
    <n v="1"/>
    <n v="0"/>
    <n v="5"/>
    <n v="19"/>
    <x v="0"/>
  </r>
  <r>
    <n v="2565"/>
    <d v="2023-08-27T00:00:00"/>
    <x v="0"/>
    <n v="699"/>
    <n v="9.3000000000000007"/>
    <n v="2"/>
    <n v="1"/>
    <n v="16"/>
    <n v="45"/>
    <x v="1"/>
  </r>
  <r>
    <n v="2566"/>
    <d v="2023-02-14T00:00:00"/>
    <x v="1"/>
    <n v="199"/>
    <n v="18.100000000000001"/>
    <n v="0"/>
    <n v="2"/>
    <n v="31"/>
    <n v="11"/>
    <x v="1"/>
  </r>
  <r>
    <n v="2567"/>
    <d v="2024-12-18T00:00:00"/>
    <x v="2"/>
    <n v="399"/>
    <n v="14.1"/>
    <n v="1"/>
    <n v="3"/>
    <n v="21"/>
    <n v="21"/>
    <x v="1"/>
  </r>
  <r>
    <n v="2568"/>
    <d v="2023-05-08T00:00:00"/>
    <x v="1"/>
    <n v="199"/>
    <n v="9.3000000000000007"/>
    <n v="4"/>
    <n v="2"/>
    <n v="11"/>
    <n v="31"/>
    <x v="0"/>
  </r>
  <r>
    <n v="2569"/>
    <d v="2023-01-29T00:00:00"/>
    <x v="0"/>
    <n v="699"/>
    <n v="11"/>
    <n v="0"/>
    <n v="1"/>
    <n v="7"/>
    <n v="44"/>
    <x v="0"/>
  </r>
  <r>
    <n v="2570"/>
    <d v="2023-03-08T00:00:00"/>
    <x v="0"/>
    <n v="699"/>
    <n v="10.4"/>
    <n v="1"/>
    <n v="3"/>
    <n v="27"/>
    <n v="48"/>
    <x v="1"/>
  </r>
  <r>
    <n v="2571"/>
    <d v="2023-02-12T00:00:00"/>
    <x v="0"/>
    <n v="699"/>
    <n v="17.7"/>
    <n v="8"/>
    <n v="4"/>
    <n v="9"/>
    <n v="48"/>
    <x v="0"/>
  </r>
  <r>
    <n v="2572"/>
    <d v="2023-05-29T00:00:00"/>
    <x v="0"/>
    <n v="699"/>
    <n v="23.9"/>
    <n v="0"/>
    <n v="3"/>
    <n v="35"/>
    <n v="29"/>
    <x v="1"/>
  </r>
  <r>
    <n v="2573"/>
    <d v="2023-04-18T00:00:00"/>
    <x v="1"/>
    <n v="199"/>
    <n v="2.5"/>
    <n v="4"/>
    <n v="3"/>
    <n v="18"/>
    <n v="33"/>
    <x v="0"/>
  </r>
  <r>
    <n v="2574"/>
    <d v="2024-07-13T00:00:00"/>
    <x v="1"/>
    <n v="199"/>
    <n v="15.8"/>
    <n v="6"/>
    <n v="5"/>
    <n v="21"/>
    <n v="24"/>
    <x v="1"/>
  </r>
  <r>
    <n v="2575"/>
    <d v="2024-09-25T00:00:00"/>
    <x v="2"/>
    <n v="399"/>
    <n v="15.6"/>
    <n v="3"/>
    <n v="5"/>
    <n v="35"/>
    <n v="37"/>
    <x v="0"/>
  </r>
  <r>
    <n v="2576"/>
    <d v="2023-04-03T00:00:00"/>
    <x v="0"/>
    <n v="699"/>
    <n v="8.1"/>
    <n v="8"/>
    <n v="3"/>
    <n v="29"/>
    <n v="36"/>
    <x v="0"/>
  </r>
  <r>
    <n v="2577"/>
    <d v="2024-09-20T00:00:00"/>
    <x v="2"/>
    <n v="399"/>
    <n v="14.9"/>
    <n v="5"/>
    <n v="5"/>
    <n v="22"/>
    <n v="3"/>
    <x v="0"/>
  </r>
  <r>
    <n v="2578"/>
    <d v="2024-01-26T00:00:00"/>
    <x v="1"/>
    <n v="199"/>
    <n v="1.9"/>
    <n v="7"/>
    <n v="2"/>
    <n v="12"/>
    <n v="15"/>
    <x v="0"/>
  </r>
  <r>
    <n v="2579"/>
    <d v="2023-03-05T00:00:00"/>
    <x v="0"/>
    <n v="699"/>
    <n v="9.1"/>
    <n v="1"/>
    <n v="3"/>
    <n v="3"/>
    <n v="5"/>
    <x v="1"/>
  </r>
  <r>
    <n v="2580"/>
    <d v="2023-09-12T00:00:00"/>
    <x v="1"/>
    <n v="199"/>
    <n v="18.899999999999999"/>
    <n v="8"/>
    <n v="3"/>
    <n v="35"/>
    <n v="13"/>
    <x v="0"/>
  </r>
  <r>
    <n v="2581"/>
    <d v="2024-01-24T00:00:00"/>
    <x v="2"/>
    <n v="399"/>
    <n v="3"/>
    <n v="4"/>
    <n v="2"/>
    <n v="9"/>
    <n v="23"/>
    <x v="0"/>
  </r>
  <r>
    <n v="2582"/>
    <d v="2024-08-17T00:00:00"/>
    <x v="2"/>
    <n v="399"/>
    <n v="1.7"/>
    <n v="4"/>
    <n v="1"/>
    <n v="1"/>
    <n v="19"/>
    <x v="1"/>
  </r>
  <r>
    <n v="2583"/>
    <d v="2024-07-24T00:00:00"/>
    <x v="2"/>
    <n v="399"/>
    <n v="1.7"/>
    <n v="6"/>
    <n v="3"/>
    <n v="12"/>
    <n v="43"/>
    <x v="0"/>
  </r>
  <r>
    <n v="2584"/>
    <d v="2023-09-26T00:00:00"/>
    <x v="0"/>
    <n v="699"/>
    <n v="11.1"/>
    <n v="6"/>
    <n v="0"/>
    <n v="28"/>
    <n v="20"/>
    <x v="1"/>
  </r>
  <r>
    <n v="2585"/>
    <d v="2024-05-16T00:00:00"/>
    <x v="1"/>
    <n v="199"/>
    <n v="20.6"/>
    <n v="4"/>
    <n v="2"/>
    <n v="1"/>
    <n v="27"/>
    <x v="1"/>
  </r>
  <r>
    <n v="2586"/>
    <d v="2023-11-12T00:00:00"/>
    <x v="2"/>
    <n v="399"/>
    <n v="13.7"/>
    <n v="0"/>
    <n v="4"/>
    <n v="22"/>
    <n v="28"/>
    <x v="1"/>
  </r>
  <r>
    <n v="2587"/>
    <d v="2023-09-06T00:00:00"/>
    <x v="2"/>
    <n v="399"/>
    <n v="5.2"/>
    <n v="8"/>
    <n v="4"/>
    <n v="15"/>
    <n v="1"/>
    <x v="0"/>
  </r>
  <r>
    <n v="2588"/>
    <d v="2024-03-04T00:00:00"/>
    <x v="2"/>
    <n v="399"/>
    <n v="20.100000000000001"/>
    <n v="6"/>
    <n v="1"/>
    <n v="17"/>
    <n v="54"/>
    <x v="1"/>
  </r>
  <r>
    <n v="2589"/>
    <d v="2023-12-22T00:00:00"/>
    <x v="2"/>
    <n v="399"/>
    <n v="1.8"/>
    <n v="6"/>
    <n v="5"/>
    <n v="19"/>
    <n v="21"/>
    <x v="0"/>
  </r>
  <r>
    <n v="2590"/>
    <d v="2023-06-29T00:00:00"/>
    <x v="1"/>
    <n v="199"/>
    <n v="0.7"/>
    <n v="6"/>
    <n v="1"/>
    <n v="4"/>
    <n v="54"/>
    <x v="0"/>
  </r>
  <r>
    <n v="2591"/>
    <d v="2024-11-03T00:00:00"/>
    <x v="1"/>
    <n v="199"/>
    <n v="4.9000000000000004"/>
    <n v="7"/>
    <n v="3"/>
    <n v="19"/>
    <n v="56"/>
    <x v="0"/>
  </r>
  <r>
    <n v="2592"/>
    <d v="2023-04-17T00:00:00"/>
    <x v="2"/>
    <n v="399"/>
    <n v="10.3"/>
    <n v="5"/>
    <n v="4"/>
    <n v="20"/>
    <n v="4"/>
    <x v="0"/>
  </r>
  <r>
    <n v="2593"/>
    <d v="2024-05-30T00:00:00"/>
    <x v="1"/>
    <n v="199"/>
    <n v="7.4"/>
    <n v="1"/>
    <n v="0"/>
    <n v="12"/>
    <n v="23"/>
    <x v="1"/>
  </r>
  <r>
    <n v="2594"/>
    <d v="2024-07-03T00:00:00"/>
    <x v="2"/>
    <n v="399"/>
    <n v="20"/>
    <n v="6"/>
    <n v="0"/>
    <n v="35"/>
    <n v="0"/>
    <x v="1"/>
  </r>
  <r>
    <n v="2595"/>
    <d v="2024-07-26T00:00:00"/>
    <x v="1"/>
    <n v="199"/>
    <n v="12.1"/>
    <n v="8"/>
    <n v="3"/>
    <n v="7"/>
    <n v="30"/>
    <x v="0"/>
  </r>
  <r>
    <n v="2596"/>
    <d v="2024-01-02T00:00:00"/>
    <x v="1"/>
    <n v="199"/>
    <n v="21.9"/>
    <n v="2"/>
    <n v="4"/>
    <n v="13"/>
    <n v="38"/>
    <x v="1"/>
  </r>
  <r>
    <n v="2597"/>
    <d v="2024-02-23T00:00:00"/>
    <x v="2"/>
    <n v="399"/>
    <n v="23.3"/>
    <n v="4"/>
    <n v="3"/>
    <n v="1"/>
    <n v="8"/>
    <x v="1"/>
  </r>
  <r>
    <n v="2598"/>
    <d v="2023-06-18T00:00:00"/>
    <x v="2"/>
    <n v="399"/>
    <n v="16.100000000000001"/>
    <n v="6"/>
    <n v="0"/>
    <n v="11"/>
    <n v="9"/>
    <x v="1"/>
  </r>
  <r>
    <n v="2599"/>
    <d v="2023-12-17T00:00:00"/>
    <x v="1"/>
    <n v="199"/>
    <n v="13.5"/>
    <n v="3"/>
    <n v="5"/>
    <n v="14"/>
    <n v="48"/>
    <x v="1"/>
  </r>
  <r>
    <n v="2600"/>
    <d v="2023-12-25T00:00:00"/>
    <x v="1"/>
    <n v="199"/>
    <n v="9"/>
    <n v="6"/>
    <n v="4"/>
    <n v="28"/>
    <n v="3"/>
    <x v="0"/>
  </r>
  <r>
    <n v="2601"/>
    <d v="2023-05-07T00:00:00"/>
    <x v="0"/>
    <n v="699"/>
    <n v="9.5"/>
    <n v="4"/>
    <n v="4"/>
    <n v="11"/>
    <n v="11"/>
    <x v="0"/>
  </r>
  <r>
    <n v="2602"/>
    <d v="2024-01-06T00:00:00"/>
    <x v="0"/>
    <n v="699"/>
    <n v="17.5"/>
    <n v="3"/>
    <n v="4"/>
    <n v="36"/>
    <n v="20"/>
    <x v="1"/>
  </r>
  <r>
    <n v="2603"/>
    <d v="2023-10-20T00:00:00"/>
    <x v="2"/>
    <n v="399"/>
    <n v="1.3"/>
    <n v="6"/>
    <n v="2"/>
    <n v="4"/>
    <n v="19"/>
    <x v="0"/>
  </r>
  <r>
    <n v="2604"/>
    <d v="2023-04-25T00:00:00"/>
    <x v="0"/>
    <n v="699"/>
    <n v="8.8000000000000007"/>
    <n v="2"/>
    <n v="1"/>
    <n v="30"/>
    <n v="54"/>
    <x v="1"/>
  </r>
  <r>
    <n v="2605"/>
    <d v="2024-05-18T00:00:00"/>
    <x v="1"/>
    <n v="199"/>
    <n v="4.3"/>
    <n v="7"/>
    <n v="2"/>
    <n v="13"/>
    <n v="49"/>
    <x v="0"/>
  </r>
  <r>
    <n v="2606"/>
    <d v="2024-10-22T00:00:00"/>
    <x v="0"/>
    <n v="699"/>
    <n v="11.5"/>
    <n v="6"/>
    <n v="1"/>
    <n v="6"/>
    <n v="15"/>
    <x v="1"/>
  </r>
  <r>
    <n v="2607"/>
    <d v="2024-07-05T00:00:00"/>
    <x v="0"/>
    <n v="699"/>
    <n v="12.5"/>
    <n v="0"/>
    <n v="1"/>
    <n v="11"/>
    <n v="55"/>
    <x v="1"/>
  </r>
  <r>
    <n v="2608"/>
    <d v="2024-07-09T00:00:00"/>
    <x v="2"/>
    <n v="399"/>
    <n v="20.6"/>
    <n v="7"/>
    <n v="2"/>
    <n v="11"/>
    <n v="45"/>
    <x v="0"/>
  </r>
  <r>
    <n v="2609"/>
    <d v="2023-12-03T00:00:00"/>
    <x v="1"/>
    <n v="199"/>
    <n v="15.4"/>
    <n v="6"/>
    <n v="1"/>
    <n v="5"/>
    <n v="52"/>
    <x v="0"/>
  </r>
  <r>
    <n v="2610"/>
    <d v="2023-05-29T00:00:00"/>
    <x v="0"/>
    <n v="699"/>
    <n v="1.3"/>
    <n v="3"/>
    <n v="2"/>
    <n v="13"/>
    <n v="46"/>
    <x v="0"/>
  </r>
  <r>
    <n v="2611"/>
    <d v="2024-12-17T00:00:00"/>
    <x v="2"/>
    <n v="399"/>
    <n v="8.6"/>
    <n v="3"/>
    <n v="2"/>
    <n v="15"/>
    <n v="0"/>
    <x v="0"/>
  </r>
  <r>
    <n v="2612"/>
    <d v="2024-06-10T00:00:00"/>
    <x v="0"/>
    <n v="699"/>
    <n v="13.1"/>
    <n v="6"/>
    <n v="3"/>
    <n v="7"/>
    <n v="30"/>
    <x v="0"/>
  </r>
  <r>
    <n v="2613"/>
    <d v="2024-11-17T00:00:00"/>
    <x v="1"/>
    <n v="199"/>
    <n v="9"/>
    <n v="2"/>
    <n v="2"/>
    <n v="28"/>
    <n v="16"/>
    <x v="0"/>
  </r>
  <r>
    <n v="2614"/>
    <d v="2024-01-06T00:00:00"/>
    <x v="2"/>
    <n v="399"/>
    <n v="6.9"/>
    <n v="0"/>
    <n v="4"/>
    <n v="17"/>
    <n v="13"/>
    <x v="1"/>
  </r>
  <r>
    <n v="2615"/>
    <d v="2023-04-20T00:00:00"/>
    <x v="0"/>
    <n v="699"/>
    <n v="12.1"/>
    <n v="3"/>
    <n v="3"/>
    <n v="5"/>
    <n v="45"/>
    <x v="1"/>
  </r>
  <r>
    <n v="2616"/>
    <d v="2024-05-29T00:00:00"/>
    <x v="1"/>
    <n v="199"/>
    <n v="6.4"/>
    <n v="1"/>
    <n v="1"/>
    <n v="21"/>
    <n v="34"/>
    <x v="1"/>
  </r>
  <r>
    <n v="2617"/>
    <d v="2024-08-23T00:00:00"/>
    <x v="0"/>
    <n v="699"/>
    <n v="21.9"/>
    <n v="6"/>
    <n v="4"/>
    <n v="17"/>
    <n v="36"/>
    <x v="0"/>
  </r>
  <r>
    <n v="2618"/>
    <d v="2024-12-20T00:00:00"/>
    <x v="0"/>
    <n v="699"/>
    <n v="19.5"/>
    <n v="0"/>
    <n v="2"/>
    <n v="33"/>
    <n v="20"/>
    <x v="1"/>
  </r>
  <r>
    <n v="2619"/>
    <d v="2023-08-27T00:00:00"/>
    <x v="1"/>
    <n v="199"/>
    <n v="3.1"/>
    <n v="7"/>
    <n v="5"/>
    <n v="31"/>
    <n v="8"/>
    <x v="0"/>
  </r>
  <r>
    <n v="2620"/>
    <d v="2023-06-29T00:00:00"/>
    <x v="1"/>
    <n v="199"/>
    <n v="21.6"/>
    <n v="8"/>
    <n v="5"/>
    <n v="6"/>
    <n v="24"/>
    <x v="0"/>
  </r>
  <r>
    <n v="2621"/>
    <d v="2023-06-16T00:00:00"/>
    <x v="2"/>
    <n v="399"/>
    <n v="22.7"/>
    <n v="8"/>
    <n v="5"/>
    <n v="9"/>
    <n v="14"/>
    <x v="1"/>
  </r>
  <r>
    <n v="2622"/>
    <d v="2024-11-06T00:00:00"/>
    <x v="0"/>
    <n v="699"/>
    <n v="6.3"/>
    <n v="1"/>
    <n v="1"/>
    <n v="16"/>
    <n v="7"/>
    <x v="1"/>
  </r>
  <r>
    <n v="2623"/>
    <d v="2024-06-13T00:00:00"/>
    <x v="0"/>
    <n v="699"/>
    <n v="1.2"/>
    <n v="2"/>
    <n v="4"/>
    <n v="32"/>
    <n v="13"/>
    <x v="1"/>
  </r>
  <r>
    <n v="2624"/>
    <d v="2023-02-15T00:00:00"/>
    <x v="0"/>
    <n v="699"/>
    <n v="17.899999999999999"/>
    <n v="8"/>
    <n v="1"/>
    <n v="4"/>
    <n v="10"/>
    <x v="0"/>
  </r>
  <r>
    <n v="2625"/>
    <d v="2024-06-18T00:00:00"/>
    <x v="1"/>
    <n v="199"/>
    <n v="5"/>
    <n v="2"/>
    <n v="0"/>
    <n v="1"/>
    <n v="1"/>
    <x v="0"/>
  </r>
  <r>
    <n v="2626"/>
    <d v="2024-10-08T00:00:00"/>
    <x v="2"/>
    <n v="399"/>
    <n v="11.1"/>
    <n v="1"/>
    <n v="0"/>
    <n v="30"/>
    <n v="58"/>
    <x v="0"/>
  </r>
  <r>
    <n v="2627"/>
    <d v="2024-07-14T00:00:00"/>
    <x v="0"/>
    <n v="699"/>
    <n v="23"/>
    <n v="7"/>
    <n v="5"/>
    <n v="36"/>
    <n v="24"/>
    <x v="0"/>
  </r>
  <r>
    <n v="2628"/>
    <d v="2023-08-29T00:00:00"/>
    <x v="1"/>
    <n v="199"/>
    <n v="5.0999999999999996"/>
    <n v="6"/>
    <n v="0"/>
    <n v="19"/>
    <n v="18"/>
    <x v="0"/>
  </r>
  <r>
    <n v="2629"/>
    <d v="2024-06-06T00:00:00"/>
    <x v="0"/>
    <n v="699"/>
    <n v="23.2"/>
    <n v="3"/>
    <n v="5"/>
    <n v="19"/>
    <n v="60"/>
    <x v="0"/>
  </r>
  <r>
    <n v="2630"/>
    <d v="2023-11-13T00:00:00"/>
    <x v="1"/>
    <n v="199"/>
    <n v="7.3"/>
    <n v="8"/>
    <n v="5"/>
    <n v="31"/>
    <n v="8"/>
    <x v="0"/>
  </r>
  <r>
    <n v="2631"/>
    <d v="2023-01-18T00:00:00"/>
    <x v="2"/>
    <n v="399"/>
    <n v="20.9"/>
    <n v="1"/>
    <n v="0"/>
    <n v="21"/>
    <n v="0"/>
    <x v="1"/>
  </r>
  <r>
    <n v="2632"/>
    <d v="2023-12-04T00:00:00"/>
    <x v="2"/>
    <n v="399"/>
    <n v="22.9"/>
    <n v="0"/>
    <n v="2"/>
    <n v="26"/>
    <n v="52"/>
    <x v="1"/>
  </r>
  <r>
    <n v="2633"/>
    <d v="2023-02-17T00:00:00"/>
    <x v="0"/>
    <n v="699"/>
    <n v="11.2"/>
    <n v="1"/>
    <n v="2"/>
    <n v="25"/>
    <n v="1"/>
    <x v="1"/>
  </r>
  <r>
    <n v="2634"/>
    <d v="2023-01-14T00:00:00"/>
    <x v="2"/>
    <n v="399"/>
    <n v="24.3"/>
    <n v="6"/>
    <n v="3"/>
    <n v="28"/>
    <n v="17"/>
    <x v="0"/>
  </r>
  <r>
    <n v="2635"/>
    <d v="2023-08-19T00:00:00"/>
    <x v="0"/>
    <n v="699"/>
    <n v="22.9"/>
    <n v="4"/>
    <n v="0"/>
    <n v="26"/>
    <n v="45"/>
    <x v="0"/>
  </r>
  <r>
    <n v="2636"/>
    <d v="2024-08-28T00:00:00"/>
    <x v="2"/>
    <n v="399"/>
    <n v="20.3"/>
    <n v="8"/>
    <n v="2"/>
    <n v="1"/>
    <n v="6"/>
    <x v="0"/>
  </r>
  <r>
    <n v="2637"/>
    <d v="2023-07-19T00:00:00"/>
    <x v="2"/>
    <n v="399"/>
    <n v="1.5"/>
    <n v="0"/>
    <n v="2"/>
    <n v="31"/>
    <n v="49"/>
    <x v="0"/>
  </r>
  <r>
    <n v="2638"/>
    <d v="2024-08-04T00:00:00"/>
    <x v="2"/>
    <n v="399"/>
    <n v="13.9"/>
    <n v="4"/>
    <n v="4"/>
    <n v="27"/>
    <n v="9"/>
    <x v="0"/>
  </r>
  <r>
    <n v="2639"/>
    <d v="2024-03-19T00:00:00"/>
    <x v="0"/>
    <n v="699"/>
    <n v="4.4000000000000004"/>
    <n v="7"/>
    <n v="0"/>
    <n v="26"/>
    <n v="33"/>
    <x v="0"/>
  </r>
  <r>
    <n v="2640"/>
    <d v="2024-11-07T00:00:00"/>
    <x v="0"/>
    <n v="699"/>
    <n v="13.2"/>
    <n v="1"/>
    <n v="3"/>
    <n v="36"/>
    <n v="33"/>
    <x v="1"/>
  </r>
  <r>
    <n v="2641"/>
    <d v="2024-08-28T00:00:00"/>
    <x v="0"/>
    <n v="699"/>
    <n v="19.600000000000001"/>
    <n v="1"/>
    <n v="2"/>
    <n v="32"/>
    <n v="1"/>
    <x v="1"/>
  </r>
  <r>
    <n v="2642"/>
    <d v="2023-01-24T00:00:00"/>
    <x v="2"/>
    <n v="399"/>
    <n v="9.4"/>
    <n v="1"/>
    <n v="4"/>
    <n v="12"/>
    <n v="29"/>
    <x v="1"/>
  </r>
  <r>
    <n v="2643"/>
    <d v="2024-01-03T00:00:00"/>
    <x v="0"/>
    <n v="699"/>
    <n v="3.6"/>
    <n v="1"/>
    <n v="1"/>
    <n v="16"/>
    <n v="27"/>
    <x v="1"/>
  </r>
  <r>
    <n v="2644"/>
    <d v="2023-03-22T00:00:00"/>
    <x v="2"/>
    <n v="399"/>
    <n v="14.6"/>
    <n v="2"/>
    <n v="3"/>
    <n v="34"/>
    <n v="0"/>
    <x v="0"/>
  </r>
  <r>
    <n v="2645"/>
    <d v="2024-04-17T00:00:00"/>
    <x v="0"/>
    <n v="699"/>
    <n v="19.100000000000001"/>
    <n v="5"/>
    <n v="1"/>
    <n v="1"/>
    <n v="60"/>
    <x v="0"/>
  </r>
  <r>
    <n v="2646"/>
    <d v="2024-12-24T00:00:00"/>
    <x v="2"/>
    <n v="399"/>
    <n v="13"/>
    <n v="1"/>
    <n v="3"/>
    <n v="22"/>
    <n v="31"/>
    <x v="0"/>
  </r>
  <r>
    <n v="2647"/>
    <d v="2023-04-09T00:00:00"/>
    <x v="1"/>
    <n v="199"/>
    <n v="12.5"/>
    <n v="6"/>
    <n v="4"/>
    <n v="9"/>
    <n v="11"/>
    <x v="1"/>
  </r>
  <r>
    <n v="2648"/>
    <d v="2023-05-22T00:00:00"/>
    <x v="0"/>
    <n v="699"/>
    <n v="4"/>
    <n v="1"/>
    <n v="4"/>
    <n v="36"/>
    <n v="45"/>
    <x v="0"/>
  </r>
  <r>
    <n v="2649"/>
    <d v="2024-06-08T00:00:00"/>
    <x v="2"/>
    <n v="399"/>
    <n v="4.8"/>
    <n v="2"/>
    <n v="4"/>
    <n v="18"/>
    <n v="60"/>
    <x v="0"/>
  </r>
  <r>
    <n v="2650"/>
    <d v="2023-05-16T00:00:00"/>
    <x v="0"/>
    <n v="699"/>
    <n v="11.5"/>
    <n v="4"/>
    <n v="5"/>
    <n v="5"/>
    <n v="46"/>
    <x v="0"/>
  </r>
  <r>
    <n v="2651"/>
    <d v="2023-02-16T00:00:00"/>
    <x v="1"/>
    <n v="199"/>
    <n v="9"/>
    <n v="4"/>
    <n v="2"/>
    <n v="36"/>
    <n v="31"/>
    <x v="1"/>
  </r>
  <r>
    <n v="2652"/>
    <d v="2023-05-10T00:00:00"/>
    <x v="2"/>
    <n v="399"/>
    <n v="19.600000000000001"/>
    <n v="2"/>
    <n v="0"/>
    <n v="28"/>
    <n v="54"/>
    <x v="1"/>
  </r>
  <r>
    <n v="2653"/>
    <d v="2024-02-13T00:00:00"/>
    <x v="2"/>
    <n v="399"/>
    <n v="20.8"/>
    <n v="0"/>
    <n v="5"/>
    <n v="32"/>
    <n v="3"/>
    <x v="0"/>
  </r>
  <r>
    <n v="2654"/>
    <d v="2023-05-20T00:00:00"/>
    <x v="1"/>
    <n v="199"/>
    <n v="10.5"/>
    <n v="0"/>
    <n v="3"/>
    <n v="22"/>
    <n v="10"/>
    <x v="0"/>
  </r>
  <r>
    <n v="2655"/>
    <d v="2023-12-02T00:00:00"/>
    <x v="2"/>
    <n v="399"/>
    <n v="24.8"/>
    <n v="8"/>
    <n v="1"/>
    <n v="31"/>
    <n v="58"/>
    <x v="1"/>
  </r>
  <r>
    <n v="2656"/>
    <d v="2024-06-13T00:00:00"/>
    <x v="0"/>
    <n v="699"/>
    <n v="0.6"/>
    <n v="1"/>
    <n v="3"/>
    <n v="18"/>
    <n v="33"/>
    <x v="0"/>
  </r>
  <r>
    <n v="2657"/>
    <d v="2024-03-05T00:00:00"/>
    <x v="1"/>
    <n v="199"/>
    <n v="17.399999999999999"/>
    <n v="7"/>
    <n v="1"/>
    <n v="11"/>
    <n v="5"/>
    <x v="0"/>
  </r>
  <r>
    <n v="2658"/>
    <d v="2023-03-02T00:00:00"/>
    <x v="1"/>
    <n v="199"/>
    <n v="23.6"/>
    <n v="8"/>
    <n v="2"/>
    <n v="25"/>
    <n v="0"/>
    <x v="0"/>
  </r>
  <r>
    <n v="2659"/>
    <d v="2023-01-02T00:00:00"/>
    <x v="2"/>
    <n v="399"/>
    <n v="16.2"/>
    <n v="0"/>
    <n v="0"/>
    <n v="36"/>
    <n v="7"/>
    <x v="1"/>
  </r>
  <r>
    <n v="2660"/>
    <d v="2024-03-13T00:00:00"/>
    <x v="0"/>
    <n v="699"/>
    <n v="21.2"/>
    <n v="1"/>
    <n v="5"/>
    <n v="12"/>
    <n v="5"/>
    <x v="0"/>
  </r>
  <r>
    <n v="2661"/>
    <d v="2023-05-20T00:00:00"/>
    <x v="1"/>
    <n v="199"/>
    <n v="18.7"/>
    <n v="3"/>
    <n v="3"/>
    <n v="3"/>
    <n v="3"/>
    <x v="1"/>
  </r>
  <r>
    <n v="2662"/>
    <d v="2023-01-16T00:00:00"/>
    <x v="1"/>
    <n v="199"/>
    <n v="1.3"/>
    <n v="1"/>
    <n v="3"/>
    <n v="3"/>
    <n v="37"/>
    <x v="0"/>
  </r>
  <r>
    <n v="2663"/>
    <d v="2024-07-29T00:00:00"/>
    <x v="1"/>
    <n v="199"/>
    <n v="6.8"/>
    <n v="1"/>
    <n v="4"/>
    <n v="31"/>
    <n v="36"/>
    <x v="1"/>
  </r>
  <r>
    <n v="2664"/>
    <d v="2024-06-18T00:00:00"/>
    <x v="0"/>
    <n v="699"/>
    <n v="17.600000000000001"/>
    <n v="3"/>
    <n v="5"/>
    <n v="21"/>
    <n v="9"/>
    <x v="1"/>
  </r>
  <r>
    <n v="2665"/>
    <d v="2023-09-21T00:00:00"/>
    <x v="2"/>
    <n v="399"/>
    <n v="15"/>
    <n v="3"/>
    <n v="3"/>
    <n v="27"/>
    <n v="22"/>
    <x v="0"/>
  </r>
  <r>
    <n v="2666"/>
    <d v="2024-06-11T00:00:00"/>
    <x v="2"/>
    <n v="399"/>
    <n v="19.3"/>
    <n v="6"/>
    <n v="5"/>
    <n v="31"/>
    <n v="5"/>
    <x v="1"/>
  </r>
  <r>
    <n v="2667"/>
    <d v="2023-03-14T00:00:00"/>
    <x v="1"/>
    <n v="199"/>
    <n v="5.5"/>
    <n v="4"/>
    <n v="4"/>
    <n v="31"/>
    <n v="5"/>
    <x v="0"/>
  </r>
  <r>
    <n v="2668"/>
    <d v="2024-09-17T00:00:00"/>
    <x v="1"/>
    <n v="199"/>
    <n v="8.6"/>
    <n v="2"/>
    <n v="2"/>
    <n v="17"/>
    <n v="49"/>
    <x v="0"/>
  </r>
  <r>
    <n v="2669"/>
    <d v="2024-01-04T00:00:00"/>
    <x v="2"/>
    <n v="399"/>
    <n v="17.3"/>
    <n v="1"/>
    <n v="3"/>
    <n v="15"/>
    <n v="57"/>
    <x v="0"/>
  </r>
  <r>
    <n v="2670"/>
    <d v="2024-03-06T00:00:00"/>
    <x v="2"/>
    <n v="399"/>
    <n v="13.3"/>
    <n v="3"/>
    <n v="2"/>
    <n v="17"/>
    <n v="55"/>
    <x v="1"/>
  </r>
  <r>
    <n v="2671"/>
    <d v="2024-03-15T00:00:00"/>
    <x v="0"/>
    <n v="699"/>
    <n v="10.4"/>
    <n v="4"/>
    <n v="4"/>
    <n v="4"/>
    <n v="27"/>
    <x v="0"/>
  </r>
  <r>
    <n v="2672"/>
    <d v="2024-07-08T00:00:00"/>
    <x v="2"/>
    <n v="399"/>
    <n v="14.9"/>
    <n v="3"/>
    <n v="5"/>
    <n v="13"/>
    <n v="16"/>
    <x v="1"/>
  </r>
  <r>
    <n v="2673"/>
    <d v="2024-10-07T00:00:00"/>
    <x v="0"/>
    <n v="699"/>
    <n v="13.9"/>
    <n v="2"/>
    <n v="2"/>
    <n v="13"/>
    <n v="51"/>
    <x v="0"/>
  </r>
  <r>
    <n v="2674"/>
    <d v="2024-04-01T00:00:00"/>
    <x v="2"/>
    <n v="399"/>
    <n v="22.9"/>
    <n v="8"/>
    <n v="0"/>
    <n v="26"/>
    <n v="21"/>
    <x v="0"/>
  </r>
  <r>
    <n v="2675"/>
    <d v="2023-12-27T00:00:00"/>
    <x v="2"/>
    <n v="399"/>
    <n v="17.8"/>
    <n v="6"/>
    <n v="2"/>
    <n v="18"/>
    <n v="28"/>
    <x v="0"/>
  </r>
  <r>
    <n v="2676"/>
    <d v="2023-01-10T00:00:00"/>
    <x v="1"/>
    <n v="199"/>
    <n v="24"/>
    <n v="2"/>
    <n v="1"/>
    <n v="24"/>
    <n v="36"/>
    <x v="0"/>
  </r>
  <r>
    <n v="2677"/>
    <d v="2024-10-06T00:00:00"/>
    <x v="0"/>
    <n v="699"/>
    <n v="13.8"/>
    <n v="5"/>
    <n v="2"/>
    <n v="3"/>
    <n v="6"/>
    <x v="0"/>
  </r>
  <r>
    <n v="2678"/>
    <d v="2023-04-13T00:00:00"/>
    <x v="0"/>
    <n v="699"/>
    <n v="18.399999999999999"/>
    <n v="1"/>
    <n v="1"/>
    <n v="20"/>
    <n v="6"/>
    <x v="1"/>
  </r>
  <r>
    <n v="2679"/>
    <d v="2023-12-03T00:00:00"/>
    <x v="2"/>
    <n v="399"/>
    <n v="23.6"/>
    <n v="1"/>
    <n v="4"/>
    <n v="33"/>
    <n v="43"/>
    <x v="0"/>
  </r>
  <r>
    <n v="2680"/>
    <d v="2024-10-11T00:00:00"/>
    <x v="2"/>
    <n v="399"/>
    <n v="17.2"/>
    <n v="0"/>
    <n v="5"/>
    <n v="29"/>
    <n v="44"/>
    <x v="0"/>
  </r>
  <r>
    <n v="2681"/>
    <d v="2023-10-02T00:00:00"/>
    <x v="1"/>
    <n v="199"/>
    <n v="18.100000000000001"/>
    <n v="5"/>
    <n v="1"/>
    <n v="26"/>
    <n v="20"/>
    <x v="1"/>
  </r>
  <r>
    <n v="2682"/>
    <d v="2024-03-24T00:00:00"/>
    <x v="0"/>
    <n v="699"/>
    <n v="17.2"/>
    <n v="0"/>
    <n v="0"/>
    <n v="6"/>
    <n v="42"/>
    <x v="0"/>
  </r>
  <r>
    <n v="2683"/>
    <d v="2024-12-17T00:00:00"/>
    <x v="2"/>
    <n v="399"/>
    <n v="21.9"/>
    <n v="0"/>
    <n v="0"/>
    <n v="23"/>
    <n v="10"/>
    <x v="1"/>
  </r>
  <r>
    <n v="2684"/>
    <d v="2023-07-07T00:00:00"/>
    <x v="1"/>
    <n v="199"/>
    <n v="8.3000000000000007"/>
    <n v="5"/>
    <n v="1"/>
    <n v="6"/>
    <n v="55"/>
    <x v="1"/>
  </r>
  <r>
    <n v="2685"/>
    <d v="2024-05-19T00:00:00"/>
    <x v="2"/>
    <n v="399"/>
    <n v="11.3"/>
    <n v="5"/>
    <n v="0"/>
    <n v="17"/>
    <n v="28"/>
    <x v="0"/>
  </r>
  <r>
    <n v="2686"/>
    <d v="2023-12-29T00:00:00"/>
    <x v="1"/>
    <n v="199"/>
    <n v="17.8"/>
    <n v="2"/>
    <n v="3"/>
    <n v="29"/>
    <n v="38"/>
    <x v="0"/>
  </r>
  <r>
    <n v="2687"/>
    <d v="2023-02-19T00:00:00"/>
    <x v="0"/>
    <n v="699"/>
    <n v="16.3"/>
    <n v="3"/>
    <n v="5"/>
    <n v="24"/>
    <n v="48"/>
    <x v="1"/>
  </r>
  <r>
    <n v="2688"/>
    <d v="2023-07-28T00:00:00"/>
    <x v="1"/>
    <n v="199"/>
    <n v="7.6"/>
    <n v="3"/>
    <n v="2"/>
    <n v="26"/>
    <n v="49"/>
    <x v="1"/>
  </r>
  <r>
    <n v="2689"/>
    <d v="2023-08-08T00:00:00"/>
    <x v="0"/>
    <n v="699"/>
    <n v="0.6"/>
    <n v="5"/>
    <n v="1"/>
    <n v="8"/>
    <n v="60"/>
    <x v="0"/>
  </r>
  <r>
    <n v="2690"/>
    <d v="2024-10-03T00:00:00"/>
    <x v="2"/>
    <n v="399"/>
    <n v="12.9"/>
    <n v="4"/>
    <n v="0"/>
    <n v="3"/>
    <n v="4"/>
    <x v="1"/>
  </r>
  <r>
    <n v="2691"/>
    <d v="2024-07-12T00:00:00"/>
    <x v="0"/>
    <n v="699"/>
    <n v="23.9"/>
    <n v="5"/>
    <n v="4"/>
    <n v="7"/>
    <n v="39"/>
    <x v="1"/>
  </r>
  <r>
    <n v="2692"/>
    <d v="2023-05-31T00:00:00"/>
    <x v="2"/>
    <n v="399"/>
    <n v="19.100000000000001"/>
    <n v="3"/>
    <n v="2"/>
    <n v="23"/>
    <n v="43"/>
    <x v="0"/>
  </r>
  <r>
    <n v="2693"/>
    <d v="2024-08-06T00:00:00"/>
    <x v="1"/>
    <n v="199"/>
    <n v="10"/>
    <n v="0"/>
    <n v="0"/>
    <n v="24"/>
    <n v="26"/>
    <x v="1"/>
  </r>
  <r>
    <n v="2694"/>
    <d v="2024-07-14T00:00:00"/>
    <x v="0"/>
    <n v="699"/>
    <n v="16.3"/>
    <n v="6"/>
    <n v="4"/>
    <n v="1"/>
    <n v="27"/>
    <x v="1"/>
  </r>
  <r>
    <n v="2695"/>
    <d v="2024-12-13T00:00:00"/>
    <x v="1"/>
    <n v="199"/>
    <n v="13.9"/>
    <n v="7"/>
    <n v="3"/>
    <n v="5"/>
    <n v="16"/>
    <x v="0"/>
  </r>
  <r>
    <n v="2696"/>
    <d v="2024-11-09T00:00:00"/>
    <x v="1"/>
    <n v="199"/>
    <n v="12.8"/>
    <n v="2"/>
    <n v="5"/>
    <n v="31"/>
    <n v="56"/>
    <x v="1"/>
  </r>
  <r>
    <n v="2697"/>
    <d v="2024-05-17T00:00:00"/>
    <x v="1"/>
    <n v="199"/>
    <n v="8"/>
    <n v="5"/>
    <n v="1"/>
    <n v="19"/>
    <n v="1"/>
    <x v="0"/>
  </r>
  <r>
    <n v="2698"/>
    <d v="2023-06-14T00:00:00"/>
    <x v="2"/>
    <n v="399"/>
    <n v="19.100000000000001"/>
    <n v="2"/>
    <n v="2"/>
    <n v="25"/>
    <n v="20"/>
    <x v="0"/>
  </r>
  <r>
    <n v="2699"/>
    <d v="2023-11-17T00:00:00"/>
    <x v="0"/>
    <n v="699"/>
    <n v="20.8"/>
    <n v="1"/>
    <n v="3"/>
    <n v="23"/>
    <n v="13"/>
    <x v="1"/>
  </r>
  <r>
    <n v="2700"/>
    <d v="2023-09-18T00:00:00"/>
    <x v="2"/>
    <n v="399"/>
    <n v="22.5"/>
    <n v="2"/>
    <n v="2"/>
    <n v="9"/>
    <n v="6"/>
    <x v="1"/>
  </r>
  <r>
    <n v="2701"/>
    <d v="2023-12-05T00:00:00"/>
    <x v="1"/>
    <n v="199"/>
    <n v="15.9"/>
    <n v="2"/>
    <n v="1"/>
    <n v="4"/>
    <n v="50"/>
    <x v="0"/>
  </r>
  <r>
    <n v="2702"/>
    <d v="2024-03-07T00:00:00"/>
    <x v="1"/>
    <n v="199"/>
    <n v="0.9"/>
    <n v="0"/>
    <n v="4"/>
    <n v="5"/>
    <n v="2"/>
    <x v="1"/>
  </r>
  <r>
    <n v="2703"/>
    <d v="2024-07-23T00:00:00"/>
    <x v="0"/>
    <n v="699"/>
    <n v="9.1999999999999993"/>
    <n v="0"/>
    <n v="5"/>
    <n v="3"/>
    <n v="48"/>
    <x v="1"/>
  </r>
  <r>
    <n v="2704"/>
    <d v="2023-04-01T00:00:00"/>
    <x v="2"/>
    <n v="399"/>
    <n v="6.7"/>
    <n v="0"/>
    <n v="1"/>
    <n v="33"/>
    <n v="56"/>
    <x v="1"/>
  </r>
  <r>
    <n v="2705"/>
    <d v="2024-11-25T00:00:00"/>
    <x v="2"/>
    <n v="399"/>
    <n v="11.4"/>
    <n v="2"/>
    <n v="4"/>
    <n v="26"/>
    <n v="59"/>
    <x v="0"/>
  </r>
  <r>
    <n v="2706"/>
    <d v="2024-08-02T00:00:00"/>
    <x v="2"/>
    <n v="399"/>
    <n v="8.6999999999999993"/>
    <n v="8"/>
    <n v="4"/>
    <n v="30"/>
    <n v="28"/>
    <x v="0"/>
  </r>
  <r>
    <n v="2707"/>
    <d v="2023-08-25T00:00:00"/>
    <x v="1"/>
    <n v="199"/>
    <n v="4.7"/>
    <n v="6"/>
    <n v="2"/>
    <n v="6"/>
    <n v="10"/>
    <x v="0"/>
  </r>
  <r>
    <n v="2708"/>
    <d v="2024-04-13T00:00:00"/>
    <x v="1"/>
    <n v="199"/>
    <n v="16.899999999999999"/>
    <n v="2"/>
    <n v="0"/>
    <n v="27"/>
    <n v="56"/>
    <x v="1"/>
  </r>
  <r>
    <n v="2709"/>
    <d v="2023-01-26T00:00:00"/>
    <x v="2"/>
    <n v="399"/>
    <n v="13.3"/>
    <n v="1"/>
    <n v="2"/>
    <n v="23"/>
    <n v="29"/>
    <x v="1"/>
  </r>
  <r>
    <n v="2710"/>
    <d v="2023-06-15T00:00:00"/>
    <x v="0"/>
    <n v="699"/>
    <n v="0.5"/>
    <n v="7"/>
    <n v="0"/>
    <n v="9"/>
    <n v="5"/>
    <x v="1"/>
  </r>
  <r>
    <n v="2711"/>
    <d v="2023-04-12T00:00:00"/>
    <x v="1"/>
    <n v="199"/>
    <n v="0.6"/>
    <n v="3"/>
    <n v="3"/>
    <n v="36"/>
    <n v="44"/>
    <x v="1"/>
  </r>
  <r>
    <n v="2712"/>
    <d v="2024-05-15T00:00:00"/>
    <x v="0"/>
    <n v="699"/>
    <n v="2.2000000000000002"/>
    <n v="8"/>
    <n v="0"/>
    <n v="11"/>
    <n v="33"/>
    <x v="0"/>
  </r>
  <r>
    <n v="2713"/>
    <d v="2024-05-30T00:00:00"/>
    <x v="0"/>
    <n v="699"/>
    <n v="17.3"/>
    <n v="1"/>
    <n v="3"/>
    <n v="1"/>
    <n v="6"/>
    <x v="1"/>
  </r>
  <r>
    <n v="2714"/>
    <d v="2024-08-25T00:00:00"/>
    <x v="2"/>
    <n v="399"/>
    <n v="13.6"/>
    <n v="5"/>
    <n v="4"/>
    <n v="14"/>
    <n v="35"/>
    <x v="0"/>
  </r>
  <r>
    <n v="2715"/>
    <d v="2024-01-26T00:00:00"/>
    <x v="2"/>
    <n v="399"/>
    <n v="17.399999999999999"/>
    <n v="7"/>
    <n v="1"/>
    <n v="30"/>
    <n v="45"/>
    <x v="1"/>
  </r>
  <r>
    <n v="2716"/>
    <d v="2024-07-01T00:00:00"/>
    <x v="0"/>
    <n v="699"/>
    <n v="1.6"/>
    <n v="0"/>
    <n v="2"/>
    <n v="34"/>
    <n v="58"/>
    <x v="0"/>
  </r>
  <r>
    <n v="2717"/>
    <d v="2024-08-18T00:00:00"/>
    <x v="0"/>
    <n v="699"/>
    <n v="2.1"/>
    <n v="6"/>
    <n v="4"/>
    <n v="14"/>
    <n v="60"/>
    <x v="0"/>
  </r>
  <r>
    <n v="2718"/>
    <d v="2023-02-24T00:00:00"/>
    <x v="2"/>
    <n v="399"/>
    <n v="20.2"/>
    <n v="4"/>
    <n v="2"/>
    <n v="12"/>
    <n v="56"/>
    <x v="0"/>
  </r>
  <r>
    <n v="2719"/>
    <d v="2023-06-16T00:00:00"/>
    <x v="0"/>
    <n v="699"/>
    <n v="24.9"/>
    <n v="2"/>
    <n v="1"/>
    <n v="7"/>
    <n v="46"/>
    <x v="1"/>
  </r>
  <r>
    <n v="2720"/>
    <d v="2024-10-02T00:00:00"/>
    <x v="1"/>
    <n v="199"/>
    <n v="4.9000000000000004"/>
    <n v="3"/>
    <n v="4"/>
    <n v="4"/>
    <n v="18"/>
    <x v="0"/>
  </r>
  <r>
    <n v="2721"/>
    <d v="2023-10-13T00:00:00"/>
    <x v="1"/>
    <n v="199"/>
    <n v="16.7"/>
    <n v="2"/>
    <n v="0"/>
    <n v="9"/>
    <n v="16"/>
    <x v="0"/>
  </r>
  <r>
    <n v="2722"/>
    <d v="2023-04-23T00:00:00"/>
    <x v="2"/>
    <n v="399"/>
    <n v="16.5"/>
    <n v="2"/>
    <n v="5"/>
    <n v="18"/>
    <n v="55"/>
    <x v="0"/>
  </r>
  <r>
    <n v="2723"/>
    <d v="2024-12-18T00:00:00"/>
    <x v="1"/>
    <n v="199"/>
    <n v="24.4"/>
    <n v="5"/>
    <n v="4"/>
    <n v="27"/>
    <n v="38"/>
    <x v="0"/>
  </r>
  <r>
    <n v="2724"/>
    <d v="2023-02-21T00:00:00"/>
    <x v="1"/>
    <n v="199"/>
    <n v="18.5"/>
    <n v="0"/>
    <n v="1"/>
    <n v="9"/>
    <n v="2"/>
    <x v="1"/>
  </r>
  <r>
    <n v="2725"/>
    <d v="2024-01-03T00:00:00"/>
    <x v="2"/>
    <n v="399"/>
    <n v="5.9"/>
    <n v="2"/>
    <n v="1"/>
    <n v="10"/>
    <n v="45"/>
    <x v="1"/>
  </r>
  <r>
    <n v="2726"/>
    <d v="2023-05-14T00:00:00"/>
    <x v="1"/>
    <n v="199"/>
    <n v="6.5"/>
    <n v="3"/>
    <n v="0"/>
    <n v="7"/>
    <n v="57"/>
    <x v="1"/>
  </r>
  <r>
    <n v="2727"/>
    <d v="2023-01-03T00:00:00"/>
    <x v="0"/>
    <n v="699"/>
    <n v="10.7"/>
    <n v="0"/>
    <n v="3"/>
    <n v="6"/>
    <n v="16"/>
    <x v="1"/>
  </r>
  <r>
    <n v="2728"/>
    <d v="2024-02-12T00:00:00"/>
    <x v="0"/>
    <n v="699"/>
    <n v="8.9"/>
    <n v="3"/>
    <n v="3"/>
    <n v="4"/>
    <n v="29"/>
    <x v="0"/>
  </r>
  <r>
    <n v="2729"/>
    <d v="2023-01-24T00:00:00"/>
    <x v="0"/>
    <n v="699"/>
    <n v="15.5"/>
    <n v="3"/>
    <n v="1"/>
    <n v="7"/>
    <n v="49"/>
    <x v="0"/>
  </r>
  <r>
    <n v="2730"/>
    <d v="2024-12-03T00:00:00"/>
    <x v="0"/>
    <n v="699"/>
    <n v="24.8"/>
    <n v="1"/>
    <n v="3"/>
    <n v="11"/>
    <n v="43"/>
    <x v="1"/>
  </r>
  <r>
    <n v="2731"/>
    <d v="2023-06-12T00:00:00"/>
    <x v="0"/>
    <n v="699"/>
    <n v="12"/>
    <n v="6"/>
    <n v="4"/>
    <n v="5"/>
    <n v="2"/>
    <x v="1"/>
  </r>
  <r>
    <n v="2732"/>
    <d v="2024-07-08T00:00:00"/>
    <x v="0"/>
    <n v="699"/>
    <n v="5.8"/>
    <n v="0"/>
    <n v="2"/>
    <n v="34"/>
    <n v="15"/>
    <x v="1"/>
  </r>
  <r>
    <n v="2733"/>
    <d v="2023-07-27T00:00:00"/>
    <x v="2"/>
    <n v="399"/>
    <n v="15.7"/>
    <n v="6"/>
    <n v="1"/>
    <n v="5"/>
    <n v="9"/>
    <x v="1"/>
  </r>
  <r>
    <n v="2734"/>
    <d v="2024-01-13T00:00:00"/>
    <x v="1"/>
    <n v="199"/>
    <n v="12.4"/>
    <n v="8"/>
    <n v="0"/>
    <n v="27"/>
    <n v="23"/>
    <x v="0"/>
  </r>
  <r>
    <n v="2735"/>
    <d v="2023-06-06T00:00:00"/>
    <x v="2"/>
    <n v="399"/>
    <n v="11.8"/>
    <n v="0"/>
    <n v="3"/>
    <n v="26"/>
    <n v="14"/>
    <x v="1"/>
  </r>
  <r>
    <n v="2736"/>
    <d v="2023-10-21T00:00:00"/>
    <x v="1"/>
    <n v="199"/>
    <n v="20.2"/>
    <n v="5"/>
    <n v="2"/>
    <n v="33"/>
    <n v="3"/>
    <x v="0"/>
  </r>
  <r>
    <n v="2737"/>
    <d v="2024-12-02T00:00:00"/>
    <x v="2"/>
    <n v="399"/>
    <n v="16.600000000000001"/>
    <n v="7"/>
    <n v="3"/>
    <n v="20"/>
    <n v="25"/>
    <x v="1"/>
  </r>
  <r>
    <n v="2738"/>
    <d v="2024-09-11T00:00:00"/>
    <x v="2"/>
    <n v="399"/>
    <n v="18.100000000000001"/>
    <n v="6"/>
    <n v="2"/>
    <n v="13"/>
    <n v="0"/>
    <x v="0"/>
  </r>
  <r>
    <n v="2739"/>
    <d v="2023-05-01T00:00:00"/>
    <x v="2"/>
    <n v="399"/>
    <n v="11.6"/>
    <n v="2"/>
    <n v="1"/>
    <n v="11"/>
    <n v="24"/>
    <x v="0"/>
  </r>
  <r>
    <n v="2740"/>
    <d v="2023-05-21T00:00:00"/>
    <x v="1"/>
    <n v="199"/>
    <n v="24.2"/>
    <n v="4"/>
    <n v="1"/>
    <n v="19"/>
    <n v="50"/>
    <x v="0"/>
  </r>
  <r>
    <n v="2741"/>
    <d v="2023-06-04T00:00:00"/>
    <x v="0"/>
    <n v="699"/>
    <n v="23.6"/>
    <n v="8"/>
    <n v="5"/>
    <n v="22"/>
    <n v="20"/>
    <x v="0"/>
  </r>
  <r>
    <n v="2742"/>
    <d v="2024-08-31T00:00:00"/>
    <x v="1"/>
    <n v="199"/>
    <n v="21.3"/>
    <n v="0"/>
    <n v="4"/>
    <n v="33"/>
    <n v="47"/>
    <x v="0"/>
  </r>
  <r>
    <n v="2743"/>
    <d v="2023-11-15T00:00:00"/>
    <x v="0"/>
    <n v="699"/>
    <n v="18.600000000000001"/>
    <n v="6"/>
    <n v="1"/>
    <n v="7"/>
    <n v="40"/>
    <x v="0"/>
  </r>
  <r>
    <n v="2744"/>
    <d v="2023-12-13T00:00:00"/>
    <x v="0"/>
    <n v="699"/>
    <n v="16.600000000000001"/>
    <n v="6"/>
    <n v="2"/>
    <n v="6"/>
    <n v="14"/>
    <x v="0"/>
  </r>
  <r>
    <n v="2745"/>
    <d v="2024-11-13T00:00:00"/>
    <x v="1"/>
    <n v="199"/>
    <n v="18.100000000000001"/>
    <n v="4"/>
    <n v="3"/>
    <n v="9"/>
    <n v="11"/>
    <x v="1"/>
  </r>
  <r>
    <n v="2746"/>
    <d v="2023-02-05T00:00:00"/>
    <x v="1"/>
    <n v="199"/>
    <n v="13.5"/>
    <n v="3"/>
    <n v="1"/>
    <n v="24"/>
    <n v="16"/>
    <x v="1"/>
  </r>
  <r>
    <n v="2747"/>
    <d v="2023-01-29T00:00:00"/>
    <x v="0"/>
    <n v="699"/>
    <n v="2.4"/>
    <n v="5"/>
    <n v="5"/>
    <n v="16"/>
    <n v="33"/>
    <x v="0"/>
  </r>
  <r>
    <n v="2748"/>
    <d v="2024-07-31T00:00:00"/>
    <x v="2"/>
    <n v="399"/>
    <n v="9.6"/>
    <n v="7"/>
    <n v="5"/>
    <n v="18"/>
    <n v="24"/>
    <x v="1"/>
  </r>
  <r>
    <n v="2749"/>
    <d v="2023-10-02T00:00:00"/>
    <x v="0"/>
    <n v="699"/>
    <n v="12.7"/>
    <n v="7"/>
    <n v="3"/>
    <n v="18"/>
    <n v="37"/>
    <x v="0"/>
  </r>
  <r>
    <n v="2750"/>
    <d v="2024-04-28T00:00:00"/>
    <x v="0"/>
    <n v="699"/>
    <n v="23.7"/>
    <n v="5"/>
    <n v="1"/>
    <n v="22"/>
    <n v="27"/>
    <x v="0"/>
  </r>
  <r>
    <n v="2751"/>
    <d v="2023-08-02T00:00:00"/>
    <x v="2"/>
    <n v="399"/>
    <n v="10"/>
    <n v="8"/>
    <n v="3"/>
    <n v="26"/>
    <n v="51"/>
    <x v="0"/>
  </r>
  <r>
    <n v="2752"/>
    <d v="2024-12-15T00:00:00"/>
    <x v="2"/>
    <n v="399"/>
    <n v="2.4"/>
    <n v="5"/>
    <n v="2"/>
    <n v="9"/>
    <n v="23"/>
    <x v="0"/>
  </r>
  <r>
    <n v="2753"/>
    <d v="2023-07-09T00:00:00"/>
    <x v="1"/>
    <n v="199"/>
    <n v="23.2"/>
    <n v="4"/>
    <n v="4"/>
    <n v="22"/>
    <n v="5"/>
    <x v="1"/>
  </r>
  <r>
    <n v="2754"/>
    <d v="2024-04-02T00:00:00"/>
    <x v="2"/>
    <n v="399"/>
    <n v="8.4"/>
    <n v="5"/>
    <n v="4"/>
    <n v="10"/>
    <n v="24"/>
    <x v="0"/>
  </r>
  <r>
    <n v="2755"/>
    <d v="2023-10-10T00:00:00"/>
    <x v="1"/>
    <n v="199"/>
    <n v="21.4"/>
    <n v="3"/>
    <n v="0"/>
    <n v="8"/>
    <n v="29"/>
    <x v="1"/>
  </r>
  <r>
    <n v="2756"/>
    <d v="2023-10-20T00:00:00"/>
    <x v="1"/>
    <n v="199"/>
    <n v="9.5"/>
    <n v="1"/>
    <n v="2"/>
    <n v="16"/>
    <n v="11"/>
    <x v="1"/>
  </r>
  <r>
    <n v="2757"/>
    <d v="2024-03-01T00:00:00"/>
    <x v="1"/>
    <n v="199"/>
    <n v="16.399999999999999"/>
    <n v="3"/>
    <n v="1"/>
    <n v="17"/>
    <n v="50"/>
    <x v="1"/>
  </r>
  <r>
    <n v="2758"/>
    <d v="2024-04-08T00:00:00"/>
    <x v="1"/>
    <n v="199"/>
    <n v="19.5"/>
    <n v="4"/>
    <n v="1"/>
    <n v="20"/>
    <n v="45"/>
    <x v="1"/>
  </r>
  <r>
    <n v="2759"/>
    <d v="2024-11-28T00:00:00"/>
    <x v="0"/>
    <n v="699"/>
    <n v="5.9"/>
    <n v="7"/>
    <n v="1"/>
    <n v="27"/>
    <n v="6"/>
    <x v="1"/>
  </r>
  <r>
    <n v="2760"/>
    <d v="2023-12-31T00:00:00"/>
    <x v="1"/>
    <n v="199"/>
    <n v="13.6"/>
    <n v="1"/>
    <n v="3"/>
    <n v="2"/>
    <n v="60"/>
    <x v="0"/>
  </r>
  <r>
    <n v="2761"/>
    <d v="2023-04-05T00:00:00"/>
    <x v="1"/>
    <n v="199"/>
    <n v="23.3"/>
    <n v="1"/>
    <n v="2"/>
    <n v="10"/>
    <n v="46"/>
    <x v="0"/>
  </r>
  <r>
    <n v="2762"/>
    <d v="2023-10-14T00:00:00"/>
    <x v="0"/>
    <n v="699"/>
    <n v="8.3000000000000007"/>
    <n v="3"/>
    <n v="2"/>
    <n v="18"/>
    <n v="52"/>
    <x v="1"/>
  </r>
  <r>
    <n v="2763"/>
    <d v="2024-11-27T00:00:00"/>
    <x v="0"/>
    <n v="699"/>
    <n v="11.1"/>
    <n v="8"/>
    <n v="3"/>
    <n v="12"/>
    <n v="16"/>
    <x v="0"/>
  </r>
  <r>
    <n v="2764"/>
    <d v="2024-10-25T00:00:00"/>
    <x v="0"/>
    <n v="699"/>
    <n v="1.7"/>
    <n v="7"/>
    <n v="1"/>
    <n v="32"/>
    <n v="41"/>
    <x v="1"/>
  </r>
  <r>
    <n v="2765"/>
    <d v="2023-06-01T00:00:00"/>
    <x v="0"/>
    <n v="699"/>
    <n v="17.399999999999999"/>
    <n v="6"/>
    <n v="2"/>
    <n v="2"/>
    <n v="56"/>
    <x v="0"/>
  </r>
  <r>
    <n v="2766"/>
    <d v="2023-11-28T00:00:00"/>
    <x v="1"/>
    <n v="199"/>
    <n v="11.8"/>
    <n v="2"/>
    <n v="4"/>
    <n v="29"/>
    <n v="27"/>
    <x v="0"/>
  </r>
  <r>
    <n v="2767"/>
    <d v="2024-10-23T00:00:00"/>
    <x v="2"/>
    <n v="399"/>
    <n v="5.3"/>
    <n v="0"/>
    <n v="0"/>
    <n v="13"/>
    <n v="17"/>
    <x v="1"/>
  </r>
  <r>
    <n v="2768"/>
    <d v="2024-01-12T00:00:00"/>
    <x v="1"/>
    <n v="199"/>
    <n v="20.5"/>
    <n v="7"/>
    <n v="4"/>
    <n v="23"/>
    <n v="4"/>
    <x v="0"/>
  </r>
  <r>
    <n v="2769"/>
    <d v="2024-05-10T00:00:00"/>
    <x v="2"/>
    <n v="399"/>
    <n v="16.600000000000001"/>
    <n v="0"/>
    <n v="0"/>
    <n v="34"/>
    <n v="1"/>
    <x v="1"/>
  </r>
  <r>
    <n v="2770"/>
    <d v="2024-11-09T00:00:00"/>
    <x v="0"/>
    <n v="699"/>
    <n v="18.399999999999999"/>
    <n v="1"/>
    <n v="2"/>
    <n v="12"/>
    <n v="11"/>
    <x v="0"/>
  </r>
  <r>
    <n v="2771"/>
    <d v="2023-05-07T00:00:00"/>
    <x v="1"/>
    <n v="199"/>
    <n v="10.9"/>
    <n v="4"/>
    <n v="1"/>
    <n v="8"/>
    <n v="36"/>
    <x v="1"/>
  </r>
  <r>
    <n v="2772"/>
    <d v="2023-07-23T00:00:00"/>
    <x v="1"/>
    <n v="199"/>
    <n v="13.5"/>
    <n v="1"/>
    <n v="3"/>
    <n v="26"/>
    <n v="10"/>
    <x v="1"/>
  </r>
  <r>
    <n v="2773"/>
    <d v="2024-02-05T00:00:00"/>
    <x v="1"/>
    <n v="199"/>
    <n v="9.8000000000000007"/>
    <n v="5"/>
    <n v="2"/>
    <n v="13"/>
    <n v="45"/>
    <x v="0"/>
  </r>
  <r>
    <n v="2774"/>
    <d v="2024-05-11T00:00:00"/>
    <x v="1"/>
    <n v="199"/>
    <n v="15.2"/>
    <n v="2"/>
    <n v="4"/>
    <n v="2"/>
    <n v="46"/>
    <x v="1"/>
  </r>
  <r>
    <n v="2775"/>
    <d v="2024-11-06T00:00:00"/>
    <x v="1"/>
    <n v="199"/>
    <n v="3.6"/>
    <n v="5"/>
    <n v="4"/>
    <n v="23"/>
    <n v="22"/>
    <x v="0"/>
  </r>
  <r>
    <n v="2776"/>
    <d v="2024-03-29T00:00:00"/>
    <x v="0"/>
    <n v="699"/>
    <n v="22.8"/>
    <n v="2"/>
    <n v="1"/>
    <n v="14"/>
    <n v="9"/>
    <x v="1"/>
  </r>
  <r>
    <n v="2777"/>
    <d v="2024-04-30T00:00:00"/>
    <x v="1"/>
    <n v="199"/>
    <n v="22.4"/>
    <n v="2"/>
    <n v="0"/>
    <n v="13"/>
    <n v="18"/>
    <x v="1"/>
  </r>
  <r>
    <n v="2778"/>
    <d v="2023-03-31T00:00:00"/>
    <x v="0"/>
    <n v="699"/>
    <n v="19.7"/>
    <n v="3"/>
    <n v="1"/>
    <n v="15"/>
    <n v="14"/>
    <x v="1"/>
  </r>
  <r>
    <n v="2779"/>
    <d v="2024-07-18T00:00:00"/>
    <x v="0"/>
    <n v="699"/>
    <n v="24.3"/>
    <n v="7"/>
    <n v="3"/>
    <n v="23"/>
    <n v="5"/>
    <x v="1"/>
  </r>
  <r>
    <n v="2780"/>
    <d v="2023-05-04T00:00:00"/>
    <x v="2"/>
    <n v="399"/>
    <n v="13"/>
    <n v="6"/>
    <n v="4"/>
    <n v="3"/>
    <n v="31"/>
    <x v="1"/>
  </r>
  <r>
    <n v="2781"/>
    <d v="2024-05-18T00:00:00"/>
    <x v="0"/>
    <n v="699"/>
    <n v="20.8"/>
    <n v="3"/>
    <n v="3"/>
    <n v="11"/>
    <n v="2"/>
    <x v="0"/>
  </r>
  <r>
    <n v="2782"/>
    <d v="2024-07-20T00:00:00"/>
    <x v="1"/>
    <n v="199"/>
    <n v="10.199999999999999"/>
    <n v="5"/>
    <n v="5"/>
    <n v="10"/>
    <n v="54"/>
    <x v="1"/>
  </r>
  <r>
    <n v="2783"/>
    <d v="2024-05-19T00:00:00"/>
    <x v="1"/>
    <n v="199"/>
    <n v="17.100000000000001"/>
    <n v="2"/>
    <n v="5"/>
    <n v="36"/>
    <n v="5"/>
    <x v="1"/>
  </r>
  <r>
    <n v="2784"/>
    <d v="2024-02-17T00:00:00"/>
    <x v="0"/>
    <n v="699"/>
    <n v="23.1"/>
    <n v="4"/>
    <n v="4"/>
    <n v="28"/>
    <n v="55"/>
    <x v="0"/>
  </r>
  <r>
    <n v="2785"/>
    <d v="2023-08-10T00:00:00"/>
    <x v="2"/>
    <n v="399"/>
    <n v="8.4"/>
    <n v="4"/>
    <n v="1"/>
    <n v="13"/>
    <n v="9"/>
    <x v="0"/>
  </r>
  <r>
    <n v="2786"/>
    <d v="2023-04-19T00:00:00"/>
    <x v="0"/>
    <n v="699"/>
    <n v="4"/>
    <n v="2"/>
    <n v="5"/>
    <n v="10"/>
    <n v="32"/>
    <x v="0"/>
  </r>
  <r>
    <n v="2787"/>
    <d v="2024-08-02T00:00:00"/>
    <x v="0"/>
    <n v="699"/>
    <n v="6.7"/>
    <n v="2"/>
    <n v="2"/>
    <n v="19"/>
    <n v="35"/>
    <x v="1"/>
  </r>
  <r>
    <n v="2788"/>
    <d v="2024-09-24T00:00:00"/>
    <x v="1"/>
    <n v="199"/>
    <n v="4.9000000000000004"/>
    <n v="5"/>
    <n v="3"/>
    <n v="12"/>
    <n v="3"/>
    <x v="0"/>
  </r>
  <r>
    <n v="2789"/>
    <d v="2024-10-12T00:00:00"/>
    <x v="2"/>
    <n v="399"/>
    <n v="9.6"/>
    <n v="0"/>
    <n v="3"/>
    <n v="14"/>
    <n v="15"/>
    <x v="1"/>
  </r>
  <r>
    <n v="2790"/>
    <d v="2024-06-28T00:00:00"/>
    <x v="0"/>
    <n v="699"/>
    <n v="21.7"/>
    <n v="3"/>
    <n v="0"/>
    <n v="31"/>
    <n v="54"/>
    <x v="1"/>
  </r>
  <r>
    <n v="2791"/>
    <d v="2023-01-07T00:00:00"/>
    <x v="1"/>
    <n v="199"/>
    <n v="10.199999999999999"/>
    <n v="7"/>
    <n v="2"/>
    <n v="18"/>
    <n v="6"/>
    <x v="1"/>
  </r>
  <r>
    <n v="2792"/>
    <d v="2024-07-29T00:00:00"/>
    <x v="2"/>
    <n v="399"/>
    <n v="6.1"/>
    <n v="8"/>
    <n v="2"/>
    <n v="21"/>
    <n v="49"/>
    <x v="0"/>
  </r>
  <r>
    <n v="2793"/>
    <d v="2024-02-15T00:00:00"/>
    <x v="2"/>
    <n v="399"/>
    <n v="0.8"/>
    <n v="1"/>
    <n v="1"/>
    <n v="10"/>
    <n v="49"/>
    <x v="0"/>
  </r>
  <r>
    <n v="2794"/>
    <d v="2024-04-29T00:00:00"/>
    <x v="0"/>
    <n v="699"/>
    <n v="13"/>
    <n v="4"/>
    <n v="5"/>
    <n v="4"/>
    <n v="25"/>
    <x v="0"/>
  </r>
  <r>
    <n v="2795"/>
    <d v="2023-02-16T00:00:00"/>
    <x v="0"/>
    <n v="699"/>
    <n v="10"/>
    <n v="5"/>
    <n v="5"/>
    <n v="24"/>
    <n v="17"/>
    <x v="1"/>
  </r>
  <r>
    <n v="2796"/>
    <d v="2023-03-10T00:00:00"/>
    <x v="2"/>
    <n v="399"/>
    <n v="6.7"/>
    <n v="1"/>
    <n v="1"/>
    <n v="21"/>
    <n v="59"/>
    <x v="1"/>
  </r>
  <r>
    <n v="2797"/>
    <d v="2024-11-20T00:00:00"/>
    <x v="2"/>
    <n v="399"/>
    <n v="11"/>
    <n v="4"/>
    <n v="0"/>
    <n v="6"/>
    <n v="4"/>
    <x v="1"/>
  </r>
  <r>
    <n v="2798"/>
    <d v="2024-08-13T00:00:00"/>
    <x v="2"/>
    <n v="399"/>
    <n v="11"/>
    <n v="0"/>
    <n v="4"/>
    <n v="22"/>
    <n v="59"/>
    <x v="1"/>
  </r>
  <r>
    <n v="2799"/>
    <d v="2024-05-23T00:00:00"/>
    <x v="0"/>
    <n v="699"/>
    <n v="15"/>
    <n v="3"/>
    <n v="4"/>
    <n v="25"/>
    <n v="20"/>
    <x v="1"/>
  </r>
  <r>
    <n v="2800"/>
    <d v="2024-03-21T00:00:00"/>
    <x v="2"/>
    <n v="399"/>
    <n v="2"/>
    <n v="0"/>
    <n v="1"/>
    <n v="12"/>
    <n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x v="0"/>
    <x v="0"/>
    <x v="0"/>
    <n v="699"/>
    <n v="1.1000000000000001"/>
    <n v="4"/>
    <n v="1"/>
    <n v="8"/>
    <n v="14"/>
    <s v="Yes"/>
    <n v="1"/>
  </r>
  <r>
    <x v="1"/>
    <x v="1"/>
    <x v="0"/>
    <n v="699"/>
    <n v="2.6"/>
    <n v="6"/>
    <n v="0"/>
    <n v="35"/>
    <n v="1"/>
    <s v="Yes"/>
    <n v="1"/>
  </r>
  <r>
    <x v="2"/>
    <x v="2"/>
    <x v="0"/>
    <n v="699"/>
    <n v="14.3"/>
    <n v="8"/>
    <n v="3"/>
    <n v="2"/>
    <n v="14"/>
    <s v="Yes"/>
    <n v="1"/>
  </r>
  <r>
    <x v="3"/>
    <x v="3"/>
    <x v="1"/>
    <n v="199"/>
    <n v="17.600000000000001"/>
    <n v="5"/>
    <n v="2"/>
    <n v="11"/>
    <n v="9"/>
    <s v="Yes"/>
    <n v="1"/>
  </r>
  <r>
    <x v="4"/>
    <x v="4"/>
    <x v="1"/>
    <n v="199"/>
    <n v="9.8000000000000007"/>
    <n v="5"/>
    <n v="2"/>
    <n v="6"/>
    <n v="38"/>
    <s v="Yes"/>
    <n v="1"/>
  </r>
  <r>
    <x v="5"/>
    <x v="5"/>
    <x v="0"/>
    <n v="699"/>
    <n v="13.6"/>
    <n v="6"/>
    <n v="0"/>
    <n v="30"/>
    <n v="35"/>
    <s v="Yes"/>
    <n v="1"/>
  </r>
  <r>
    <x v="6"/>
    <x v="6"/>
    <x v="0"/>
    <n v="699"/>
    <n v="14.6"/>
    <n v="1"/>
    <n v="0"/>
    <n v="24"/>
    <n v="42"/>
    <s v="Yes"/>
    <n v="1"/>
  </r>
  <r>
    <x v="7"/>
    <x v="7"/>
    <x v="1"/>
    <n v="199"/>
    <n v="21.7"/>
    <n v="6"/>
    <n v="2"/>
    <n v="15"/>
    <n v="29"/>
    <s v="Yes"/>
    <n v="1"/>
  </r>
  <r>
    <x v="8"/>
    <x v="8"/>
    <x v="1"/>
    <n v="199"/>
    <n v="9.1999999999999993"/>
    <n v="4"/>
    <n v="5"/>
    <n v="24"/>
    <n v="59"/>
    <s v="Yes"/>
    <n v="1"/>
  </r>
  <r>
    <x v="9"/>
    <x v="9"/>
    <x v="0"/>
    <n v="699"/>
    <n v="13.6"/>
    <n v="3"/>
    <n v="1"/>
    <n v="11"/>
    <n v="29"/>
    <s v="No"/>
    <n v="0"/>
  </r>
  <r>
    <x v="10"/>
    <x v="10"/>
    <x v="0"/>
    <n v="699"/>
    <n v="5.9"/>
    <n v="5"/>
    <n v="0"/>
    <n v="36"/>
    <n v="14"/>
    <s v="No"/>
    <n v="0"/>
  </r>
  <r>
    <x v="11"/>
    <x v="11"/>
    <x v="2"/>
    <n v="399"/>
    <n v="2.1"/>
    <n v="5"/>
    <n v="1"/>
    <n v="18"/>
    <n v="41"/>
    <s v="Yes"/>
    <n v="1"/>
  </r>
  <r>
    <x v="12"/>
    <x v="12"/>
    <x v="2"/>
    <n v="399"/>
    <n v="7"/>
    <n v="3"/>
    <n v="5"/>
    <n v="10"/>
    <n v="35"/>
    <s v="Yes"/>
    <n v="1"/>
  </r>
  <r>
    <x v="13"/>
    <x v="13"/>
    <x v="2"/>
    <n v="399"/>
    <n v="9.4"/>
    <n v="2"/>
    <n v="4"/>
    <n v="26"/>
    <n v="31"/>
    <s v="Yes"/>
    <n v="1"/>
  </r>
  <r>
    <x v="14"/>
    <x v="14"/>
    <x v="1"/>
    <n v="199"/>
    <n v="15.9"/>
    <n v="6"/>
    <n v="4"/>
    <n v="10"/>
    <n v="4"/>
    <s v="Yes"/>
    <n v="1"/>
  </r>
  <r>
    <x v="15"/>
    <x v="15"/>
    <x v="2"/>
    <n v="399"/>
    <n v="6.7"/>
    <n v="8"/>
    <n v="0"/>
    <n v="34"/>
    <n v="43"/>
    <s v="No"/>
    <n v="0"/>
  </r>
  <r>
    <x v="16"/>
    <x v="16"/>
    <x v="0"/>
    <n v="699"/>
    <n v="19.3"/>
    <n v="5"/>
    <n v="0"/>
    <n v="18"/>
    <n v="18"/>
    <s v="No"/>
    <n v="0"/>
  </r>
  <r>
    <x v="17"/>
    <x v="17"/>
    <x v="1"/>
    <n v="199"/>
    <n v="24.3"/>
    <n v="2"/>
    <n v="4"/>
    <n v="17"/>
    <n v="58"/>
    <s v="Yes"/>
    <n v="1"/>
  </r>
  <r>
    <x v="18"/>
    <x v="18"/>
    <x v="2"/>
    <n v="399"/>
    <n v="15.4"/>
    <n v="2"/>
    <n v="2"/>
    <n v="33"/>
    <n v="48"/>
    <s v="Yes"/>
    <n v="1"/>
  </r>
  <r>
    <x v="19"/>
    <x v="19"/>
    <x v="1"/>
    <n v="199"/>
    <n v="12.5"/>
    <n v="1"/>
    <n v="2"/>
    <n v="21"/>
    <n v="56"/>
    <s v="No"/>
    <n v="0"/>
  </r>
  <r>
    <x v="20"/>
    <x v="20"/>
    <x v="1"/>
    <n v="199"/>
    <n v="6.4"/>
    <n v="1"/>
    <n v="0"/>
    <n v="4"/>
    <n v="46"/>
    <s v="No"/>
    <n v="0"/>
  </r>
  <r>
    <x v="21"/>
    <x v="21"/>
    <x v="0"/>
    <n v="699"/>
    <n v="3.6"/>
    <n v="7"/>
    <n v="4"/>
    <n v="9"/>
    <n v="10"/>
    <s v="Yes"/>
    <n v="1"/>
  </r>
  <r>
    <x v="22"/>
    <x v="22"/>
    <x v="2"/>
    <n v="399"/>
    <n v="23.3"/>
    <n v="3"/>
    <n v="5"/>
    <n v="14"/>
    <n v="19"/>
    <s v="No"/>
    <n v="0"/>
  </r>
  <r>
    <x v="23"/>
    <x v="23"/>
    <x v="0"/>
    <n v="699"/>
    <n v="11.2"/>
    <n v="8"/>
    <n v="3"/>
    <n v="24"/>
    <n v="7"/>
    <s v="Yes"/>
    <n v="1"/>
  </r>
  <r>
    <x v="24"/>
    <x v="24"/>
    <x v="2"/>
    <n v="399"/>
    <n v="14.9"/>
    <n v="3"/>
    <n v="4"/>
    <n v="2"/>
    <n v="14"/>
    <s v="Yes"/>
    <n v="1"/>
  </r>
  <r>
    <x v="25"/>
    <x v="25"/>
    <x v="0"/>
    <n v="699"/>
    <n v="6.1"/>
    <n v="0"/>
    <n v="2"/>
    <n v="4"/>
    <n v="4"/>
    <s v="No"/>
    <n v="0"/>
  </r>
  <r>
    <x v="26"/>
    <x v="26"/>
    <x v="0"/>
    <n v="699"/>
    <n v="5.7"/>
    <n v="2"/>
    <n v="5"/>
    <n v="32"/>
    <n v="59"/>
    <s v="No"/>
    <n v="0"/>
  </r>
  <r>
    <x v="27"/>
    <x v="27"/>
    <x v="2"/>
    <n v="399"/>
    <n v="19.7"/>
    <n v="6"/>
    <n v="1"/>
    <n v="16"/>
    <n v="6"/>
    <s v="Yes"/>
    <n v="1"/>
  </r>
  <r>
    <x v="28"/>
    <x v="28"/>
    <x v="2"/>
    <n v="399"/>
    <n v="10.6"/>
    <n v="0"/>
    <n v="5"/>
    <n v="28"/>
    <n v="41"/>
    <s v="No"/>
    <n v="0"/>
  </r>
  <r>
    <x v="29"/>
    <x v="29"/>
    <x v="1"/>
    <n v="199"/>
    <n v="18.3"/>
    <n v="1"/>
    <n v="1"/>
    <n v="26"/>
    <n v="12"/>
    <s v="No"/>
    <n v="0"/>
  </r>
  <r>
    <x v="30"/>
    <x v="30"/>
    <x v="1"/>
    <n v="199"/>
    <n v="5"/>
    <n v="7"/>
    <n v="1"/>
    <n v="28"/>
    <n v="55"/>
    <s v="No"/>
    <n v="0"/>
  </r>
  <r>
    <x v="31"/>
    <x v="31"/>
    <x v="0"/>
    <n v="699"/>
    <n v="1.7"/>
    <n v="8"/>
    <n v="0"/>
    <n v="7"/>
    <n v="5"/>
    <s v="No"/>
    <n v="0"/>
  </r>
  <r>
    <x v="32"/>
    <x v="32"/>
    <x v="1"/>
    <n v="199"/>
    <n v="12.4"/>
    <n v="3"/>
    <n v="3"/>
    <n v="27"/>
    <n v="57"/>
    <s v="Yes"/>
    <n v="1"/>
  </r>
  <r>
    <x v="33"/>
    <x v="33"/>
    <x v="1"/>
    <n v="199"/>
    <n v="7"/>
    <n v="7"/>
    <n v="2"/>
    <n v="25"/>
    <n v="27"/>
    <s v="Yes"/>
    <n v="1"/>
  </r>
  <r>
    <x v="34"/>
    <x v="34"/>
    <x v="0"/>
    <n v="699"/>
    <n v="4.3"/>
    <n v="4"/>
    <n v="1"/>
    <n v="32"/>
    <n v="3"/>
    <s v="No"/>
    <n v="0"/>
  </r>
  <r>
    <x v="35"/>
    <x v="35"/>
    <x v="1"/>
    <n v="199"/>
    <n v="1.9"/>
    <n v="7"/>
    <n v="4"/>
    <n v="21"/>
    <n v="58"/>
    <s v="Yes"/>
    <n v="1"/>
  </r>
  <r>
    <x v="36"/>
    <x v="36"/>
    <x v="1"/>
    <n v="199"/>
    <n v="2.5"/>
    <n v="2"/>
    <n v="0"/>
    <n v="33"/>
    <n v="38"/>
    <s v="Yes"/>
    <n v="1"/>
  </r>
  <r>
    <x v="37"/>
    <x v="37"/>
    <x v="2"/>
    <n v="399"/>
    <n v="23.6"/>
    <n v="3"/>
    <n v="4"/>
    <n v="8"/>
    <n v="38"/>
    <s v="Yes"/>
    <n v="1"/>
  </r>
  <r>
    <x v="38"/>
    <x v="38"/>
    <x v="2"/>
    <n v="399"/>
    <n v="8.3000000000000007"/>
    <n v="4"/>
    <n v="1"/>
    <n v="34"/>
    <n v="42"/>
    <s v="No"/>
    <n v="0"/>
  </r>
  <r>
    <x v="39"/>
    <x v="39"/>
    <x v="2"/>
    <n v="399"/>
    <n v="3.7"/>
    <n v="4"/>
    <n v="3"/>
    <n v="26"/>
    <n v="20"/>
    <s v="No"/>
    <n v="0"/>
  </r>
  <r>
    <x v="40"/>
    <x v="40"/>
    <x v="1"/>
    <n v="199"/>
    <n v="15.7"/>
    <n v="1"/>
    <n v="0"/>
    <n v="30"/>
    <n v="34"/>
    <s v="Yes"/>
    <n v="1"/>
  </r>
  <r>
    <x v="41"/>
    <x v="41"/>
    <x v="1"/>
    <n v="199"/>
    <n v="22.1"/>
    <n v="3"/>
    <n v="2"/>
    <n v="23"/>
    <n v="18"/>
    <s v="Yes"/>
    <n v="1"/>
  </r>
  <r>
    <x v="42"/>
    <x v="42"/>
    <x v="0"/>
    <n v="699"/>
    <n v="15.5"/>
    <n v="8"/>
    <n v="0"/>
    <n v="20"/>
    <n v="42"/>
    <s v="No"/>
    <n v="0"/>
  </r>
  <r>
    <x v="43"/>
    <x v="43"/>
    <x v="0"/>
    <n v="699"/>
    <n v="23.5"/>
    <n v="2"/>
    <n v="2"/>
    <n v="7"/>
    <n v="7"/>
    <s v="No"/>
    <n v="0"/>
  </r>
  <r>
    <x v="44"/>
    <x v="44"/>
    <x v="1"/>
    <n v="199"/>
    <n v="7.4"/>
    <n v="3"/>
    <n v="5"/>
    <n v="18"/>
    <n v="21"/>
    <s v="Yes"/>
    <n v="1"/>
  </r>
  <r>
    <x v="45"/>
    <x v="45"/>
    <x v="2"/>
    <n v="399"/>
    <n v="12.5"/>
    <n v="0"/>
    <n v="0"/>
    <n v="33"/>
    <n v="40"/>
    <s v="No"/>
    <n v="0"/>
  </r>
  <r>
    <x v="46"/>
    <x v="46"/>
    <x v="1"/>
    <n v="199"/>
    <n v="8.6999999999999993"/>
    <n v="2"/>
    <n v="5"/>
    <n v="1"/>
    <n v="16"/>
    <s v="Yes"/>
    <n v="1"/>
  </r>
  <r>
    <x v="47"/>
    <x v="47"/>
    <x v="0"/>
    <n v="699"/>
    <n v="14.2"/>
    <n v="1"/>
    <n v="0"/>
    <n v="28"/>
    <n v="60"/>
    <s v="No"/>
    <n v="0"/>
  </r>
  <r>
    <x v="48"/>
    <x v="48"/>
    <x v="0"/>
    <n v="699"/>
    <n v="20.9"/>
    <n v="8"/>
    <n v="1"/>
    <n v="3"/>
    <n v="27"/>
    <s v="Yes"/>
    <n v="1"/>
  </r>
  <r>
    <x v="49"/>
    <x v="49"/>
    <x v="2"/>
    <n v="399"/>
    <n v="22.5"/>
    <n v="3"/>
    <n v="5"/>
    <n v="3"/>
    <n v="15"/>
    <s v="No"/>
    <n v="0"/>
  </r>
  <r>
    <x v="50"/>
    <x v="50"/>
    <x v="0"/>
    <n v="699"/>
    <n v="24.4"/>
    <n v="2"/>
    <n v="1"/>
    <n v="27"/>
    <n v="55"/>
    <s v="Yes"/>
    <n v="1"/>
  </r>
  <r>
    <x v="51"/>
    <x v="51"/>
    <x v="2"/>
    <n v="399"/>
    <n v="4.9000000000000004"/>
    <n v="5"/>
    <n v="3"/>
    <n v="2"/>
    <n v="51"/>
    <s v="Yes"/>
    <n v="1"/>
  </r>
  <r>
    <x v="52"/>
    <x v="52"/>
    <x v="2"/>
    <n v="399"/>
    <n v="19.8"/>
    <n v="1"/>
    <n v="3"/>
    <n v="11"/>
    <n v="55"/>
    <s v="Yes"/>
    <n v="1"/>
  </r>
  <r>
    <x v="53"/>
    <x v="53"/>
    <x v="1"/>
    <n v="199"/>
    <n v="20.5"/>
    <n v="7"/>
    <n v="2"/>
    <n v="13"/>
    <n v="19"/>
    <s v="No"/>
    <n v="0"/>
  </r>
  <r>
    <x v="54"/>
    <x v="25"/>
    <x v="1"/>
    <n v="199"/>
    <n v="16.7"/>
    <n v="6"/>
    <n v="2"/>
    <n v="2"/>
    <n v="17"/>
    <s v="No"/>
    <n v="0"/>
  </r>
  <r>
    <x v="55"/>
    <x v="54"/>
    <x v="2"/>
    <n v="399"/>
    <n v="10.3"/>
    <n v="8"/>
    <n v="2"/>
    <n v="33"/>
    <n v="60"/>
    <s v="Yes"/>
    <n v="1"/>
  </r>
  <r>
    <x v="56"/>
    <x v="55"/>
    <x v="1"/>
    <n v="199"/>
    <n v="1.4"/>
    <n v="6"/>
    <n v="2"/>
    <n v="17"/>
    <n v="46"/>
    <s v="Yes"/>
    <n v="1"/>
  </r>
  <r>
    <x v="57"/>
    <x v="56"/>
    <x v="0"/>
    <n v="699"/>
    <n v="3.3"/>
    <n v="3"/>
    <n v="2"/>
    <n v="33"/>
    <n v="2"/>
    <s v="No"/>
    <n v="0"/>
  </r>
  <r>
    <x v="58"/>
    <x v="57"/>
    <x v="0"/>
    <n v="699"/>
    <n v="17.3"/>
    <n v="3"/>
    <n v="2"/>
    <n v="35"/>
    <n v="27"/>
    <s v="Yes"/>
    <n v="1"/>
  </r>
  <r>
    <x v="59"/>
    <x v="58"/>
    <x v="2"/>
    <n v="399"/>
    <n v="16.8"/>
    <n v="1"/>
    <n v="5"/>
    <n v="21"/>
    <n v="57"/>
    <s v="Yes"/>
    <n v="1"/>
  </r>
  <r>
    <x v="60"/>
    <x v="57"/>
    <x v="0"/>
    <n v="699"/>
    <n v="8.5"/>
    <n v="4"/>
    <n v="4"/>
    <n v="27"/>
    <n v="8"/>
    <s v="Yes"/>
    <n v="1"/>
  </r>
  <r>
    <x v="61"/>
    <x v="59"/>
    <x v="2"/>
    <n v="399"/>
    <n v="15.6"/>
    <n v="4"/>
    <n v="3"/>
    <n v="12"/>
    <n v="35"/>
    <s v="No"/>
    <n v="0"/>
  </r>
  <r>
    <x v="62"/>
    <x v="60"/>
    <x v="2"/>
    <n v="399"/>
    <n v="11"/>
    <n v="5"/>
    <n v="3"/>
    <n v="14"/>
    <n v="28"/>
    <s v="Yes"/>
    <n v="1"/>
  </r>
  <r>
    <x v="63"/>
    <x v="61"/>
    <x v="0"/>
    <n v="699"/>
    <n v="19.899999999999999"/>
    <n v="2"/>
    <n v="5"/>
    <n v="31"/>
    <n v="5"/>
    <s v="Yes"/>
    <n v="1"/>
  </r>
  <r>
    <x v="64"/>
    <x v="62"/>
    <x v="0"/>
    <n v="699"/>
    <n v="2.8"/>
    <n v="3"/>
    <n v="5"/>
    <n v="22"/>
    <n v="19"/>
    <s v="Yes"/>
    <n v="1"/>
  </r>
  <r>
    <x v="65"/>
    <x v="63"/>
    <x v="1"/>
    <n v="199"/>
    <n v="1.6"/>
    <n v="7"/>
    <n v="4"/>
    <n v="2"/>
    <n v="54"/>
    <s v="Yes"/>
    <n v="1"/>
  </r>
  <r>
    <x v="66"/>
    <x v="64"/>
    <x v="2"/>
    <n v="399"/>
    <n v="18.100000000000001"/>
    <n v="6"/>
    <n v="3"/>
    <n v="13"/>
    <n v="25"/>
    <s v="Yes"/>
    <n v="1"/>
  </r>
  <r>
    <x v="67"/>
    <x v="65"/>
    <x v="0"/>
    <n v="699"/>
    <n v="22.4"/>
    <n v="1"/>
    <n v="3"/>
    <n v="1"/>
    <n v="14"/>
    <s v="Yes"/>
    <n v="1"/>
  </r>
  <r>
    <x v="68"/>
    <x v="66"/>
    <x v="0"/>
    <n v="699"/>
    <n v="1.7"/>
    <n v="3"/>
    <n v="0"/>
    <n v="30"/>
    <n v="29"/>
    <s v="Yes"/>
    <n v="1"/>
  </r>
  <r>
    <x v="69"/>
    <x v="67"/>
    <x v="0"/>
    <n v="699"/>
    <n v="24.7"/>
    <n v="5"/>
    <n v="3"/>
    <n v="34"/>
    <n v="39"/>
    <s v="No"/>
    <n v="0"/>
  </r>
  <r>
    <x v="70"/>
    <x v="68"/>
    <x v="2"/>
    <n v="399"/>
    <n v="11.4"/>
    <n v="2"/>
    <n v="5"/>
    <n v="36"/>
    <n v="55"/>
    <s v="Yes"/>
    <n v="1"/>
  </r>
  <r>
    <x v="71"/>
    <x v="69"/>
    <x v="1"/>
    <n v="199"/>
    <n v="19.3"/>
    <n v="8"/>
    <n v="3"/>
    <n v="18"/>
    <n v="40"/>
    <s v="Yes"/>
    <n v="1"/>
  </r>
  <r>
    <x v="72"/>
    <x v="70"/>
    <x v="1"/>
    <n v="199"/>
    <n v="6.2"/>
    <n v="5"/>
    <n v="2"/>
    <n v="19"/>
    <n v="57"/>
    <s v="Yes"/>
    <n v="1"/>
  </r>
  <r>
    <x v="73"/>
    <x v="71"/>
    <x v="1"/>
    <n v="199"/>
    <n v="9.9"/>
    <n v="2"/>
    <n v="5"/>
    <n v="15"/>
    <n v="13"/>
    <s v="Yes"/>
    <n v="1"/>
  </r>
  <r>
    <x v="74"/>
    <x v="12"/>
    <x v="2"/>
    <n v="399"/>
    <n v="11.9"/>
    <n v="0"/>
    <n v="1"/>
    <n v="35"/>
    <n v="53"/>
    <s v="No"/>
    <n v="0"/>
  </r>
  <r>
    <x v="75"/>
    <x v="72"/>
    <x v="0"/>
    <n v="699"/>
    <n v="21.5"/>
    <n v="6"/>
    <n v="3"/>
    <n v="2"/>
    <n v="0"/>
    <s v="No"/>
    <n v="0"/>
  </r>
  <r>
    <x v="76"/>
    <x v="73"/>
    <x v="2"/>
    <n v="399"/>
    <n v="13.7"/>
    <n v="8"/>
    <n v="4"/>
    <n v="27"/>
    <n v="57"/>
    <s v="Yes"/>
    <n v="1"/>
  </r>
  <r>
    <x v="77"/>
    <x v="74"/>
    <x v="2"/>
    <n v="399"/>
    <n v="12.4"/>
    <n v="6"/>
    <n v="2"/>
    <n v="28"/>
    <n v="42"/>
    <s v="Yes"/>
    <n v="1"/>
  </r>
  <r>
    <x v="78"/>
    <x v="75"/>
    <x v="0"/>
    <n v="699"/>
    <n v="21.1"/>
    <n v="2"/>
    <n v="4"/>
    <n v="11"/>
    <n v="34"/>
    <s v="Yes"/>
    <n v="1"/>
  </r>
  <r>
    <x v="79"/>
    <x v="76"/>
    <x v="0"/>
    <n v="699"/>
    <n v="2.6"/>
    <n v="6"/>
    <n v="1"/>
    <n v="2"/>
    <n v="55"/>
    <s v="Yes"/>
    <n v="1"/>
  </r>
  <r>
    <x v="80"/>
    <x v="32"/>
    <x v="2"/>
    <n v="399"/>
    <n v="8.5"/>
    <n v="7"/>
    <n v="2"/>
    <n v="25"/>
    <n v="21"/>
    <s v="No"/>
    <n v="0"/>
  </r>
  <r>
    <x v="81"/>
    <x v="77"/>
    <x v="2"/>
    <n v="399"/>
    <n v="6.7"/>
    <n v="1"/>
    <n v="3"/>
    <n v="27"/>
    <n v="1"/>
    <s v="No"/>
    <n v="0"/>
  </r>
  <r>
    <x v="82"/>
    <x v="78"/>
    <x v="2"/>
    <n v="399"/>
    <n v="16.399999999999999"/>
    <n v="0"/>
    <n v="0"/>
    <n v="15"/>
    <n v="60"/>
    <s v="Yes"/>
    <n v="1"/>
  </r>
  <r>
    <x v="83"/>
    <x v="79"/>
    <x v="0"/>
    <n v="699"/>
    <n v="6.3"/>
    <n v="7"/>
    <n v="5"/>
    <n v="10"/>
    <n v="7"/>
    <s v="No"/>
    <n v="0"/>
  </r>
  <r>
    <x v="84"/>
    <x v="80"/>
    <x v="2"/>
    <n v="399"/>
    <n v="19.3"/>
    <n v="2"/>
    <n v="4"/>
    <n v="17"/>
    <n v="38"/>
    <s v="No"/>
    <n v="0"/>
  </r>
  <r>
    <x v="85"/>
    <x v="81"/>
    <x v="1"/>
    <n v="199"/>
    <n v="3.1"/>
    <n v="0"/>
    <n v="2"/>
    <n v="20"/>
    <n v="36"/>
    <s v="Yes"/>
    <n v="1"/>
  </r>
  <r>
    <x v="86"/>
    <x v="82"/>
    <x v="2"/>
    <n v="399"/>
    <n v="2.4"/>
    <n v="3"/>
    <n v="0"/>
    <n v="13"/>
    <n v="44"/>
    <s v="No"/>
    <n v="0"/>
  </r>
  <r>
    <x v="87"/>
    <x v="83"/>
    <x v="0"/>
    <n v="699"/>
    <n v="20"/>
    <n v="0"/>
    <n v="2"/>
    <n v="8"/>
    <n v="34"/>
    <s v="Yes"/>
    <n v="1"/>
  </r>
  <r>
    <x v="88"/>
    <x v="84"/>
    <x v="1"/>
    <n v="199"/>
    <n v="16.399999999999999"/>
    <n v="0"/>
    <n v="3"/>
    <n v="33"/>
    <n v="52"/>
    <s v="Yes"/>
    <n v="1"/>
  </r>
  <r>
    <x v="89"/>
    <x v="85"/>
    <x v="2"/>
    <n v="399"/>
    <n v="17.8"/>
    <n v="6"/>
    <n v="1"/>
    <n v="30"/>
    <n v="46"/>
    <s v="No"/>
    <n v="0"/>
  </r>
  <r>
    <x v="90"/>
    <x v="86"/>
    <x v="2"/>
    <n v="399"/>
    <n v="19.5"/>
    <n v="7"/>
    <n v="3"/>
    <n v="35"/>
    <n v="52"/>
    <s v="Yes"/>
    <n v="1"/>
  </r>
  <r>
    <x v="91"/>
    <x v="66"/>
    <x v="2"/>
    <n v="399"/>
    <n v="20.9"/>
    <n v="1"/>
    <n v="2"/>
    <n v="16"/>
    <n v="56"/>
    <s v="Yes"/>
    <n v="1"/>
  </r>
  <r>
    <x v="92"/>
    <x v="87"/>
    <x v="0"/>
    <n v="699"/>
    <n v="8.6999999999999993"/>
    <n v="7"/>
    <n v="2"/>
    <n v="25"/>
    <n v="11"/>
    <s v="Yes"/>
    <n v="1"/>
  </r>
  <r>
    <x v="93"/>
    <x v="88"/>
    <x v="2"/>
    <n v="399"/>
    <n v="7.4"/>
    <n v="4"/>
    <n v="4"/>
    <n v="22"/>
    <n v="0"/>
    <s v="No"/>
    <n v="0"/>
  </r>
  <r>
    <x v="94"/>
    <x v="89"/>
    <x v="1"/>
    <n v="199"/>
    <n v="18.100000000000001"/>
    <n v="7"/>
    <n v="4"/>
    <n v="16"/>
    <n v="48"/>
    <s v="Yes"/>
    <n v="1"/>
  </r>
  <r>
    <x v="95"/>
    <x v="90"/>
    <x v="0"/>
    <n v="699"/>
    <n v="11.5"/>
    <n v="0"/>
    <n v="0"/>
    <n v="32"/>
    <n v="18"/>
    <s v="No"/>
    <n v="0"/>
  </r>
  <r>
    <x v="96"/>
    <x v="91"/>
    <x v="1"/>
    <n v="199"/>
    <n v="16.8"/>
    <n v="5"/>
    <n v="3"/>
    <n v="20"/>
    <n v="35"/>
    <s v="Yes"/>
    <n v="1"/>
  </r>
  <r>
    <x v="97"/>
    <x v="92"/>
    <x v="0"/>
    <n v="699"/>
    <n v="8.6"/>
    <n v="7"/>
    <n v="2"/>
    <n v="36"/>
    <n v="19"/>
    <s v="Yes"/>
    <n v="1"/>
  </r>
  <r>
    <x v="98"/>
    <x v="93"/>
    <x v="0"/>
    <n v="699"/>
    <n v="8.1999999999999993"/>
    <n v="8"/>
    <n v="5"/>
    <n v="13"/>
    <n v="11"/>
    <s v="Yes"/>
    <n v="1"/>
  </r>
  <r>
    <x v="99"/>
    <x v="94"/>
    <x v="2"/>
    <n v="399"/>
    <n v="15.1"/>
    <n v="1"/>
    <n v="1"/>
    <n v="34"/>
    <n v="18"/>
    <s v="No"/>
    <n v="0"/>
  </r>
  <r>
    <x v="100"/>
    <x v="43"/>
    <x v="2"/>
    <n v="399"/>
    <n v="17.8"/>
    <n v="2"/>
    <n v="2"/>
    <n v="1"/>
    <n v="2"/>
    <s v="No"/>
    <n v="0"/>
  </r>
  <r>
    <x v="101"/>
    <x v="95"/>
    <x v="2"/>
    <n v="399"/>
    <n v="16.100000000000001"/>
    <n v="7"/>
    <n v="0"/>
    <n v="9"/>
    <n v="55"/>
    <s v="Yes"/>
    <n v="1"/>
  </r>
  <r>
    <x v="102"/>
    <x v="96"/>
    <x v="2"/>
    <n v="399"/>
    <n v="11.3"/>
    <n v="2"/>
    <n v="0"/>
    <n v="31"/>
    <n v="16"/>
    <s v="No"/>
    <n v="0"/>
  </r>
  <r>
    <x v="103"/>
    <x v="97"/>
    <x v="1"/>
    <n v="199"/>
    <n v="10.3"/>
    <n v="1"/>
    <n v="4"/>
    <n v="5"/>
    <n v="40"/>
    <s v="No"/>
    <n v="0"/>
  </r>
  <r>
    <x v="104"/>
    <x v="98"/>
    <x v="1"/>
    <n v="199"/>
    <n v="2.6"/>
    <n v="3"/>
    <n v="0"/>
    <n v="20"/>
    <n v="35"/>
    <s v="No"/>
    <n v="0"/>
  </r>
  <r>
    <x v="105"/>
    <x v="99"/>
    <x v="0"/>
    <n v="699"/>
    <n v="19.5"/>
    <n v="6"/>
    <n v="3"/>
    <n v="15"/>
    <n v="58"/>
    <s v="Yes"/>
    <n v="1"/>
  </r>
  <r>
    <x v="106"/>
    <x v="100"/>
    <x v="2"/>
    <n v="399"/>
    <n v="14.4"/>
    <n v="0"/>
    <n v="4"/>
    <n v="20"/>
    <n v="47"/>
    <s v="Yes"/>
    <n v="1"/>
  </r>
  <r>
    <x v="107"/>
    <x v="101"/>
    <x v="0"/>
    <n v="699"/>
    <n v="7"/>
    <n v="1"/>
    <n v="1"/>
    <n v="14"/>
    <n v="15"/>
    <s v="No"/>
    <n v="0"/>
  </r>
  <r>
    <x v="108"/>
    <x v="102"/>
    <x v="1"/>
    <n v="199"/>
    <n v="10.5"/>
    <n v="7"/>
    <n v="2"/>
    <n v="1"/>
    <n v="2"/>
    <s v="Yes"/>
    <n v="1"/>
  </r>
  <r>
    <x v="109"/>
    <x v="103"/>
    <x v="2"/>
    <n v="399"/>
    <n v="2.2000000000000002"/>
    <n v="3"/>
    <n v="2"/>
    <n v="30"/>
    <n v="50"/>
    <s v="Yes"/>
    <n v="1"/>
  </r>
  <r>
    <x v="110"/>
    <x v="104"/>
    <x v="0"/>
    <n v="699"/>
    <n v="10.9"/>
    <n v="8"/>
    <n v="1"/>
    <n v="13"/>
    <n v="41"/>
    <s v="Yes"/>
    <n v="1"/>
  </r>
  <r>
    <x v="111"/>
    <x v="105"/>
    <x v="1"/>
    <n v="199"/>
    <n v="2"/>
    <n v="4"/>
    <n v="4"/>
    <n v="5"/>
    <n v="47"/>
    <s v="Yes"/>
    <n v="1"/>
  </r>
  <r>
    <x v="112"/>
    <x v="106"/>
    <x v="2"/>
    <n v="399"/>
    <n v="12"/>
    <n v="4"/>
    <n v="5"/>
    <n v="8"/>
    <n v="25"/>
    <s v="No"/>
    <n v="0"/>
  </r>
  <r>
    <x v="113"/>
    <x v="107"/>
    <x v="0"/>
    <n v="699"/>
    <n v="11.2"/>
    <n v="0"/>
    <n v="3"/>
    <n v="32"/>
    <n v="47"/>
    <s v="Yes"/>
    <n v="1"/>
  </r>
  <r>
    <x v="114"/>
    <x v="108"/>
    <x v="1"/>
    <n v="199"/>
    <n v="6.1"/>
    <n v="0"/>
    <n v="5"/>
    <n v="6"/>
    <n v="52"/>
    <s v="Yes"/>
    <n v="1"/>
  </r>
  <r>
    <x v="115"/>
    <x v="55"/>
    <x v="1"/>
    <n v="199"/>
    <n v="13.2"/>
    <n v="7"/>
    <n v="2"/>
    <n v="31"/>
    <n v="11"/>
    <s v="No"/>
    <n v="0"/>
  </r>
  <r>
    <x v="116"/>
    <x v="109"/>
    <x v="0"/>
    <n v="699"/>
    <n v="24.2"/>
    <n v="7"/>
    <n v="2"/>
    <n v="32"/>
    <n v="26"/>
    <s v="Yes"/>
    <n v="1"/>
  </r>
  <r>
    <x v="117"/>
    <x v="110"/>
    <x v="1"/>
    <n v="199"/>
    <n v="8.6"/>
    <n v="7"/>
    <n v="2"/>
    <n v="11"/>
    <n v="42"/>
    <s v="No"/>
    <n v="0"/>
  </r>
  <r>
    <x v="118"/>
    <x v="111"/>
    <x v="1"/>
    <n v="199"/>
    <n v="2.7"/>
    <n v="4"/>
    <n v="2"/>
    <n v="30"/>
    <n v="7"/>
    <s v="No"/>
    <n v="0"/>
  </r>
  <r>
    <x v="119"/>
    <x v="112"/>
    <x v="0"/>
    <n v="699"/>
    <n v="16.600000000000001"/>
    <n v="8"/>
    <n v="3"/>
    <n v="1"/>
    <n v="26"/>
    <s v="Yes"/>
    <n v="1"/>
  </r>
  <r>
    <x v="120"/>
    <x v="113"/>
    <x v="2"/>
    <n v="399"/>
    <n v="15.8"/>
    <n v="0"/>
    <n v="1"/>
    <n v="32"/>
    <n v="17"/>
    <s v="No"/>
    <n v="0"/>
  </r>
  <r>
    <x v="121"/>
    <x v="114"/>
    <x v="2"/>
    <n v="399"/>
    <n v="3.5"/>
    <n v="3"/>
    <n v="5"/>
    <n v="32"/>
    <n v="10"/>
    <s v="Yes"/>
    <n v="1"/>
  </r>
  <r>
    <x v="122"/>
    <x v="115"/>
    <x v="0"/>
    <n v="699"/>
    <n v="2.8"/>
    <n v="1"/>
    <n v="3"/>
    <n v="27"/>
    <n v="60"/>
    <s v="Yes"/>
    <n v="1"/>
  </r>
  <r>
    <x v="123"/>
    <x v="116"/>
    <x v="2"/>
    <n v="399"/>
    <n v="13"/>
    <n v="4"/>
    <n v="3"/>
    <n v="19"/>
    <n v="53"/>
    <s v="Yes"/>
    <n v="1"/>
  </r>
  <r>
    <x v="124"/>
    <x v="117"/>
    <x v="1"/>
    <n v="199"/>
    <n v="14"/>
    <n v="6"/>
    <n v="1"/>
    <n v="30"/>
    <n v="58"/>
    <s v="No"/>
    <n v="0"/>
  </r>
  <r>
    <x v="125"/>
    <x v="118"/>
    <x v="1"/>
    <n v="199"/>
    <n v="19.399999999999999"/>
    <n v="6"/>
    <n v="2"/>
    <n v="18"/>
    <n v="59"/>
    <s v="No"/>
    <n v="0"/>
  </r>
  <r>
    <x v="126"/>
    <x v="119"/>
    <x v="1"/>
    <n v="199"/>
    <n v="18.3"/>
    <n v="7"/>
    <n v="1"/>
    <n v="19"/>
    <n v="28"/>
    <s v="No"/>
    <n v="0"/>
  </r>
  <r>
    <x v="127"/>
    <x v="120"/>
    <x v="2"/>
    <n v="399"/>
    <n v="19.2"/>
    <n v="6"/>
    <n v="3"/>
    <n v="36"/>
    <n v="59"/>
    <s v="Yes"/>
    <n v="1"/>
  </r>
  <r>
    <x v="128"/>
    <x v="121"/>
    <x v="0"/>
    <n v="699"/>
    <n v="14.5"/>
    <n v="3"/>
    <n v="3"/>
    <n v="16"/>
    <n v="2"/>
    <s v="Yes"/>
    <n v="1"/>
  </r>
  <r>
    <x v="129"/>
    <x v="122"/>
    <x v="0"/>
    <n v="699"/>
    <n v="10"/>
    <n v="2"/>
    <n v="3"/>
    <n v="25"/>
    <n v="2"/>
    <s v="Yes"/>
    <n v="1"/>
  </r>
  <r>
    <x v="130"/>
    <x v="123"/>
    <x v="2"/>
    <n v="399"/>
    <n v="21.9"/>
    <n v="7"/>
    <n v="0"/>
    <n v="7"/>
    <n v="33"/>
    <s v="No"/>
    <n v="0"/>
  </r>
  <r>
    <x v="131"/>
    <x v="40"/>
    <x v="0"/>
    <n v="699"/>
    <n v="10.5"/>
    <n v="2"/>
    <n v="0"/>
    <n v="10"/>
    <n v="30"/>
    <s v="No"/>
    <n v="0"/>
  </r>
  <r>
    <x v="132"/>
    <x v="124"/>
    <x v="2"/>
    <n v="399"/>
    <n v="16.399999999999999"/>
    <n v="5"/>
    <n v="5"/>
    <n v="26"/>
    <n v="54"/>
    <s v="Yes"/>
    <n v="1"/>
  </r>
  <r>
    <x v="133"/>
    <x v="82"/>
    <x v="0"/>
    <n v="699"/>
    <n v="21.9"/>
    <n v="0"/>
    <n v="4"/>
    <n v="32"/>
    <n v="4"/>
    <s v="Yes"/>
    <n v="1"/>
  </r>
  <r>
    <x v="134"/>
    <x v="125"/>
    <x v="2"/>
    <n v="399"/>
    <n v="18.8"/>
    <n v="6"/>
    <n v="0"/>
    <n v="15"/>
    <n v="48"/>
    <s v="No"/>
    <n v="0"/>
  </r>
  <r>
    <x v="135"/>
    <x v="126"/>
    <x v="2"/>
    <n v="399"/>
    <n v="17.5"/>
    <n v="0"/>
    <n v="0"/>
    <n v="11"/>
    <n v="20"/>
    <s v="No"/>
    <n v="0"/>
  </r>
  <r>
    <x v="136"/>
    <x v="127"/>
    <x v="2"/>
    <n v="399"/>
    <n v="11.1"/>
    <n v="3"/>
    <n v="4"/>
    <n v="24"/>
    <n v="26"/>
    <s v="Yes"/>
    <n v="1"/>
  </r>
  <r>
    <x v="137"/>
    <x v="128"/>
    <x v="1"/>
    <n v="199"/>
    <n v="2.4"/>
    <n v="6"/>
    <n v="4"/>
    <n v="12"/>
    <n v="43"/>
    <s v="Yes"/>
    <n v="1"/>
  </r>
  <r>
    <x v="138"/>
    <x v="129"/>
    <x v="1"/>
    <n v="199"/>
    <n v="11.8"/>
    <n v="4"/>
    <n v="3"/>
    <n v="15"/>
    <n v="16"/>
    <s v="No"/>
    <n v="0"/>
  </r>
  <r>
    <x v="139"/>
    <x v="130"/>
    <x v="2"/>
    <n v="399"/>
    <n v="4.4000000000000004"/>
    <n v="7"/>
    <n v="2"/>
    <n v="35"/>
    <n v="37"/>
    <s v="Yes"/>
    <n v="1"/>
  </r>
  <r>
    <x v="140"/>
    <x v="131"/>
    <x v="0"/>
    <n v="699"/>
    <n v="11.7"/>
    <n v="4"/>
    <n v="1"/>
    <n v="17"/>
    <n v="24"/>
    <s v="No"/>
    <n v="0"/>
  </r>
  <r>
    <x v="141"/>
    <x v="132"/>
    <x v="1"/>
    <n v="199"/>
    <n v="14.5"/>
    <n v="4"/>
    <n v="5"/>
    <n v="25"/>
    <n v="18"/>
    <s v="Yes"/>
    <n v="1"/>
  </r>
  <r>
    <x v="142"/>
    <x v="133"/>
    <x v="2"/>
    <n v="399"/>
    <n v="0.7"/>
    <n v="0"/>
    <n v="4"/>
    <n v="18"/>
    <n v="47"/>
    <s v="Yes"/>
    <n v="1"/>
  </r>
  <r>
    <x v="143"/>
    <x v="134"/>
    <x v="1"/>
    <n v="199"/>
    <n v="5.9"/>
    <n v="3"/>
    <n v="4"/>
    <n v="23"/>
    <n v="16"/>
    <s v="No"/>
    <n v="0"/>
  </r>
  <r>
    <x v="144"/>
    <x v="135"/>
    <x v="0"/>
    <n v="699"/>
    <n v="15.9"/>
    <n v="0"/>
    <n v="2"/>
    <n v="9"/>
    <n v="50"/>
    <s v="Yes"/>
    <n v="1"/>
  </r>
  <r>
    <x v="145"/>
    <x v="136"/>
    <x v="2"/>
    <n v="399"/>
    <n v="2.7"/>
    <n v="4"/>
    <n v="2"/>
    <n v="9"/>
    <n v="47"/>
    <s v="Yes"/>
    <n v="1"/>
  </r>
  <r>
    <x v="146"/>
    <x v="137"/>
    <x v="1"/>
    <n v="199"/>
    <n v="22"/>
    <n v="5"/>
    <n v="4"/>
    <n v="35"/>
    <n v="32"/>
    <s v="No"/>
    <n v="0"/>
  </r>
  <r>
    <x v="147"/>
    <x v="80"/>
    <x v="2"/>
    <n v="399"/>
    <n v="24.2"/>
    <n v="4"/>
    <n v="5"/>
    <n v="31"/>
    <n v="55"/>
    <s v="Yes"/>
    <n v="1"/>
  </r>
  <r>
    <x v="148"/>
    <x v="138"/>
    <x v="2"/>
    <n v="399"/>
    <n v="3.9"/>
    <n v="3"/>
    <n v="5"/>
    <n v="5"/>
    <n v="46"/>
    <s v="Yes"/>
    <n v="1"/>
  </r>
  <r>
    <x v="149"/>
    <x v="139"/>
    <x v="0"/>
    <n v="699"/>
    <n v="2.7"/>
    <n v="6"/>
    <n v="0"/>
    <n v="24"/>
    <n v="16"/>
    <s v="No"/>
    <n v="0"/>
  </r>
  <r>
    <x v="150"/>
    <x v="140"/>
    <x v="2"/>
    <n v="399"/>
    <n v="14.8"/>
    <n v="5"/>
    <n v="0"/>
    <n v="17"/>
    <n v="43"/>
    <s v="Yes"/>
    <n v="1"/>
  </r>
  <r>
    <x v="151"/>
    <x v="66"/>
    <x v="0"/>
    <n v="699"/>
    <n v="8.5"/>
    <n v="3"/>
    <n v="5"/>
    <n v="36"/>
    <n v="4"/>
    <s v="No"/>
    <n v="0"/>
  </r>
  <r>
    <x v="152"/>
    <x v="59"/>
    <x v="0"/>
    <n v="699"/>
    <n v="16.399999999999999"/>
    <n v="1"/>
    <n v="1"/>
    <n v="20"/>
    <n v="2"/>
    <s v="No"/>
    <n v="0"/>
  </r>
  <r>
    <x v="153"/>
    <x v="109"/>
    <x v="2"/>
    <n v="399"/>
    <n v="2.9"/>
    <n v="8"/>
    <n v="1"/>
    <n v="8"/>
    <n v="24"/>
    <s v="Yes"/>
    <n v="1"/>
  </r>
  <r>
    <x v="154"/>
    <x v="141"/>
    <x v="0"/>
    <n v="699"/>
    <n v="10.8"/>
    <n v="2"/>
    <n v="3"/>
    <n v="35"/>
    <n v="41"/>
    <s v="Yes"/>
    <n v="1"/>
  </r>
  <r>
    <x v="155"/>
    <x v="142"/>
    <x v="0"/>
    <n v="699"/>
    <n v="23.5"/>
    <n v="4"/>
    <n v="0"/>
    <n v="27"/>
    <n v="44"/>
    <s v="Yes"/>
    <n v="1"/>
  </r>
  <r>
    <x v="156"/>
    <x v="143"/>
    <x v="2"/>
    <n v="399"/>
    <n v="21.5"/>
    <n v="1"/>
    <n v="5"/>
    <n v="16"/>
    <n v="23"/>
    <s v="Yes"/>
    <n v="1"/>
  </r>
  <r>
    <x v="157"/>
    <x v="139"/>
    <x v="2"/>
    <n v="399"/>
    <n v="10.3"/>
    <n v="3"/>
    <n v="0"/>
    <n v="4"/>
    <n v="60"/>
    <s v="No"/>
    <n v="0"/>
  </r>
  <r>
    <x v="158"/>
    <x v="144"/>
    <x v="1"/>
    <n v="199"/>
    <n v="16.2"/>
    <n v="0"/>
    <n v="0"/>
    <n v="14"/>
    <n v="50"/>
    <s v="Yes"/>
    <n v="1"/>
  </r>
  <r>
    <x v="159"/>
    <x v="1"/>
    <x v="0"/>
    <n v="699"/>
    <n v="2.2000000000000002"/>
    <n v="8"/>
    <n v="1"/>
    <n v="14"/>
    <n v="37"/>
    <s v="Yes"/>
    <n v="1"/>
  </r>
  <r>
    <x v="160"/>
    <x v="145"/>
    <x v="2"/>
    <n v="399"/>
    <n v="19.8"/>
    <n v="0"/>
    <n v="2"/>
    <n v="10"/>
    <n v="54"/>
    <s v="No"/>
    <n v="0"/>
  </r>
  <r>
    <x v="161"/>
    <x v="123"/>
    <x v="0"/>
    <n v="699"/>
    <n v="20.100000000000001"/>
    <n v="1"/>
    <n v="5"/>
    <n v="17"/>
    <n v="55"/>
    <s v="Yes"/>
    <n v="1"/>
  </r>
  <r>
    <x v="162"/>
    <x v="146"/>
    <x v="2"/>
    <n v="399"/>
    <n v="14.9"/>
    <n v="0"/>
    <n v="1"/>
    <n v="16"/>
    <n v="16"/>
    <s v="Yes"/>
    <n v="1"/>
  </r>
  <r>
    <x v="163"/>
    <x v="147"/>
    <x v="0"/>
    <n v="699"/>
    <n v="18.8"/>
    <n v="7"/>
    <n v="3"/>
    <n v="8"/>
    <n v="49"/>
    <s v="Yes"/>
    <n v="1"/>
  </r>
  <r>
    <x v="164"/>
    <x v="132"/>
    <x v="1"/>
    <n v="199"/>
    <n v="12.8"/>
    <n v="0"/>
    <n v="5"/>
    <n v="29"/>
    <n v="50"/>
    <s v="No"/>
    <n v="0"/>
  </r>
  <r>
    <x v="165"/>
    <x v="148"/>
    <x v="0"/>
    <n v="699"/>
    <n v="11.7"/>
    <n v="0"/>
    <n v="0"/>
    <n v="20"/>
    <n v="30"/>
    <s v="No"/>
    <n v="0"/>
  </r>
  <r>
    <x v="166"/>
    <x v="149"/>
    <x v="0"/>
    <n v="699"/>
    <n v="12.5"/>
    <n v="7"/>
    <n v="0"/>
    <n v="7"/>
    <n v="57"/>
    <s v="Yes"/>
    <n v="1"/>
  </r>
  <r>
    <x v="167"/>
    <x v="150"/>
    <x v="1"/>
    <n v="199"/>
    <n v="3.6"/>
    <n v="8"/>
    <n v="5"/>
    <n v="5"/>
    <n v="20"/>
    <s v="Yes"/>
    <n v="1"/>
  </r>
  <r>
    <x v="168"/>
    <x v="151"/>
    <x v="0"/>
    <n v="699"/>
    <n v="11.6"/>
    <n v="6"/>
    <n v="0"/>
    <n v="19"/>
    <n v="50"/>
    <s v="No"/>
    <n v="0"/>
  </r>
  <r>
    <x v="169"/>
    <x v="152"/>
    <x v="0"/>
    <n v="699"/>
    <n v="18.2"/>
    <n v="3"/>
    <n v="3"/>
    <n v="36"/>
    <n v="28"/>
    <s v="No"/>
    <n v="0"/>
  </r>
  <r>
    <x v="170"/>
    <x v="153"/>
    <x v="2"/>
    <n v="399"/>
    <n v="10.3"/>
    <n v="1"/>
    <n v="2"/>
    <n v="30"/>
    <n v="27"/>
    <s v="Yes"/>
    <n v="1"/>
  </r>
  <r>
    <x v="171"/>
    <x v="154"/>
    <x v="2"/>
    <n v="399"/>
    <n v="17.3"/>
    <n v="7"/>
    <n v="0"/>
    <n v="10"/>
    <n v="5"/>
    <s v="No"/>
    <n v="0"/>
  </r>
  <r>
    <x v="172"/>
    <x v="155"/>
    <x v="2"/>
    <n v="399"/>
    <n v="18.7"/>
    <n v="5"/>
    <n v="1"/>
    <n v="7"/>
    <n v="35"/>
    <s v="Yes"/>
    <n v="1"/>
  </r>
  <r>
    <x v="173"/>
    <x v="156"/>
    <x v="0"/>
    <n v="699"/>
    <n v="16.899999999999999"/>
    <n v="6"/>
    <n v="2"/>
    <n v="22"/>
    <n v="55"/>
    <s v="Yes"/>
    <n v="1"/>
  </r>
  <r>
    <x v="174"/>
    <x v="157"/>
    <x v="0"/>
    <n v="699"/>
    <n v="24.2"/>
    <n v="4"/>
    <n v="2"/>
    <n v="4"/>
    <n v="6"/>
    <s v="No"/>
    <n v="0"/>
  </r>
  <r>
    <x v="175"/>
    <x v="80"/>
    <x v="1"/>
    <n v="199"/>
    <n v="6"/>
    <n v="1"/>
    <n v="2"/>
    <n v="31"/>
    <n v="54"/>
    <s v="Yes"/>
    <n v="1"/>
  </r>
  <r>
    <x v="176"/>
    <x v="158"/>
    <x v="2"/>
    <n v="399"/>
    <n v="20.3"/>
    <n v="8"/>
    <n v="4"/>
    <n v="15"/>
    <n v="39"/>
    <s v="Yes"/>
    <n v="1"/>
  </r>
  <r>
    <x v="177"/>
    <x v="159"/>
    <x v="1"/>
    <n v="199"/>
    <n v="1.2"/>
    <n v="4"/>
    <n v="5"/>
    <n v="18"/>
    <n v="48"/>
    <s v="Yes"/>
    <n v="1"/>
  </r>
  <r>
    <x v="178"/>
    <x v="160"/>
    <x v="2"/>
    <n v="399"/>
    <n v="4.9000000000000004"/>
    <n v="2"/>
    <n v="4"/>
    <n v="1"/>
    <n v="42"/>
    <s v="Yes"/>
    <n v="1"/>
  </r>
  <r>
    <x v="179"/>
    <x v="161"/>
    <x v="0"/>
    <n v="699"/>
    <n v="2.7"/>
    <n v="8"/>
    <n v="1"/>
    <n v="2"/>
    <n v="24"/>
    <s v="Yes"/>
    <n v="1"/>
  </r>
  <r>
    <x v="180"/>
    <x v="77"/>
    <x v="1"/>
    <n v="199"/>
    <n v="8.1"/>
    <n v="5"/>
    <n v="4"/>
    <n v="24"/>
    <n v="38"/>
    <s v="Yes"/>
    <n v="1"/>
  </r>
  <r>
    <x v="181"/>
    <x v="162"/>
    <x v="1"/>
    <n v="199"/>
    <n v="19"/>
    <n v="0"/>
    <n v="5"/>
    <n v="11"/>
    <n v="5"/>
    <s v="Yes"/>
    <n v="1"/>
  </r>
  <r>
    <x v="182"/>
    <x v="163"/>
    <x v="2"/>
    <n v="399"/>
    <n v="15.4"/>
    <n v="6"/>
    <n v="2"/>
    <n v="32"/>
    <n v="13"/>
    <s v="No"/>
    <n v="0"/>
  </r>
  <r>
    <x v="183"/>
    <x v="164"/>
    <x v="2"/>
    <n v="399"/>
    <n v="3.2"/>
    <n v="7"/>
    <n v="4"/>
    <n v="28"/>
    <n v="42"/>
    <s v="Yes"/>
    <n v="1"/>
  </r>
  <r>
    <x v="184"/>
    <x v="153"/>
    <x v="2"/>
    <n v="399"/>
    <n v="0.7"/>
    <n v="4"/>
    <n v="1"/>
    <n v="4"/>
    <n v="49"/>
    <s v="Yes"/>
    <n v="1"/>
  </r>
  <r>
    <x v="185"/>
    <x v="165"/>
    <x v="2"/>
    <n v="399"/>
    <n v="3.4"/>
    <n v="7"/>
    <n v="5"/>
    <n v="21"/>
    <n v="27"/>
    <s v="Yes"/>
    <n v="1"/>
  </r>
  <r>
    <x v="186"/>
    <x v="166"/>
    <x v="0"/>
    <n v="699"/>
    <n v="12.8"/>
    <n v="5"/>
    <n v="0"/>
    <n v="15"/>
    <n v="25"/>
    <s v="No"/>
    <n v="0"/>
  </r>
  <r>
    <x v="187"/>
    <x v="74"/>
    <x v="2"/>
    <n v="399"/>
    <n v="11.8"/>
    <n v="1"/>
    <n v="2"/>
    <n v="2"/>
    <n v="36"/>
    <s v="Yes"/>
    <n v="1"/>
  </r>
  <r>
    <x v="188"/>
    <x v="167"/>
    <x v="0"/>
    <n v="699"/>
    <n v="7.6"/>
    <n v="6"/>
    <n v="0"/>
    <n v="27"/>
    <n v="20"/>
    <s v="Yes"/>
    <n v="1"/>
  </r>
  <r>
    <x v="189"/>
    <x v="168"/>
    <x v="2"/>
    <n v="399"/>
    <n v="2.7"/>
    <n v="1"/>
    <n v="1"/>
    <n v="24"/>
    <n v="27"/>
    <s v="Yes"/>
    <n v="1"/>
  </r>
  <r>
    <x v="190"/>
    <x v="169"/>
    <x v="1"/>
    <n v="199"/>
    <n v="21.8"/>
    <n v="5"/>
    <n v="1"/>
    <n v="26"/>
    <n v="21"/>
    <s v="No"/>
    <n v="0"/>
  </r>
  <r>
    <x v="191"/>
    <x v="143"/>
    <x v="0"/>
    <n v="699"/>
    <n v="13.5"/>
    <n v="3"/>
    <n v="2"/>
    <n v="8"/>
    <n v="22"/>
    <s v="No"/>
    <n v="0"/>
  </r>
  <r>
    <x v="192"/>
    <x v="64"/>
    <x v="1"/>
    <n v="199"/>
    <n v="3"/>
    <n v="4"/>
    <n v="1"/>
    <n v="16"/>
    <n v="11"/>
    <s v="No"/>
    <n v="0"/>
  </r>
  <r>
    <x v="193"/>
    <x v="135"/>
    <x v="1"/>
    <n v="199"/>
    <n v="23.8"/>
    <n v="7"/>
    <n v="3"/>
    <n v="12"/>
    <n v="48"/>
    <s v="Yes"/>
    <n v="1"/>
  </r>
  <r>
    <x v="194"/>
    <x v="46"/>
    <x v="2"/>
    <n v="399"/>
    <n v="21.7"/>
    <n v="5"/>
    <n v="1"/>
    <n v="21"/>
    <n v="28"/>
    <s v="Yes"/>
    <n v="1"/>
  </r>
  <r>
    <x v="195"/>
    <x v="170"/>
    <x v="0"/>
    <n v="699"/>
    <n v="20"/>
    <n v="0"/>
    <n v="2"/>
    <n v="20"/>
    <n v="32"/>
    <s v="Yes"/>
    <n v="1"/>
  </r>
  <r>
    <x v="196"/>
    <x v="171"/>
    <x v="2"/>
    <n v="399"/>
    <n v="1.9"/>
    <n v="4"/>
    <n v="0"/>
    <n v="3"/>
    <n v="41"/>
    <s v="No"/>
    <n v="0"/>
  </r>
  <r>
    <x v="197"/>
    <x v="172"/>
    <x v="0"/>
    <n v="699"/>
    <n v="9.9"/>
    <n v="8"/>
    <n v="5"/>
    <n v="33"/>
    <n v="57"/>
    <s v="Yes"/>
    <n v="1"/>
  </r>
  <r>
    <x v="198"/>
    <x v="173"/>
    <x v="0"/>
    <n v="699"/>
    <n v="8.4"/>
    <n v="7"/>
    <n v="4"/>
    <n v="13"/>
    <n v="9"/>
    <s v="No"/>
    <n v="0"/>
  </r>
  <r>
    <x v="199"/>
    <x v="174"/>
    <x v="1"/>
    <n v="199"/>
    <n v="24.6"/>
    <n v="1"/>
    <n v="4"/>
    <n v="22"/>
    <n v="41"/>
    <s v="Yes"/>
    <n v="1"/>
  </r>
  <r>
    <x v="200"/>
    <x v="175"/>
    <x v="0"/>
    <n v="699"/>
    <n v="24.8"/>
    <n v="8"/>
    <n v="4"/>
    <n v="29"/>
    <n v="39"/>
    <s v="Yes"/>
    <n v="1"/>
  </r>
  <r>
    <x v="201"/>
    <x v="176"/>
    <x v="2"/>
    <n v="399"/>
    <n v="10.5"/>
    <n v="5"/>
    <n v="5"/>
    <n v="25"/>
    <n v="38"/>
    <s v="Yes"/>
    <n v="1"/>
  </r>
  <r>
    <x v="202"/>
    <x v="177"/>
    <x v="0"/>
    <n v="699"/>
    <n v="2.1"/>
    <n v="1"/>
    <n v="4"/>
    <n v="22"/>
    <n v="43"/>
    <s v="Yes"/>
    <n v="1"/>
  </r>
  <r>
    <x v="203"/>
    <x v="178"/>
    <x v="0"/>
    <n v="699"/>
    <n v="8.6999999999999993"/>
    <n v="2"/>
    <n v="2"/>
    <n v="10"/>
    <n v="19"/>
    <s v="No"/>
    <n v="0"/>
  </r>
  <r>
    <x v="204"/>
    <x v="179"/>
    <x v="0"/>
    <n v="699"/>
    <n v="3.7"/>
    <n v="1"/>
    <n v="2"/>
    <n v="26"/>
    <n v="35"/>
    <s v="Yes"/>
    <n v="1"/>
  </r>
  <r>
    <x v="205"/>
    <x v="58"/>
    <x v="1"/>
    <n v="199"/>
    <n v="2.8"/>
    <n v="6"/>
    <n v="4"/>
    <n v="34"/>
    <n v="23"/>
    <s v="Yes"/>
    <n v="1"/>
  </r>
  <r>
    <x v="206"/>
    <x v="180"/>
    <x v="1"/>
    <n v="199"/>
    <n v="8.9"/>
    <n v="7"/>
    <n v="1"/>
    <n v="14"/>
    <n v="14"/>
    <s v="No"/>
    <n v="0"/>
  </r>
  <r>
    <x v="207"/>
    <x v="181"/>
    <x v="1"/>
    <n v="199"/>
    <n v="21.2"/>
    <n v="1"/>
    <n v="4"/>
    <n v="19"/>
    <n v="49"/>
    <s v="Yes"/>
    <n v="1"/>
  </r>
  <r>
    <x v="208"/>
    <x v="182"/>
    <x v="1"/>
    <n v="199"/>
    <n v="22"/>
    <n v="2"/>
    <n v="4"/>
    <n v="22"/>
    <n v="24"/>
    <s v="Yes"/>
    <n v="1"/>
  </r>
  <r>
    <x v="209"/>
    <x v="183"/>
    <x v="0"/>
    <n v="699"/>
    <n v="18.2"/>
    <n v="0"/>
    <n v="3"/>
    <n v="11"/>
    <n v="23"/>
    <s v="No"/>
    <n v="0"/>
  </r>
  <r>
    <x v="210"/>
    <x v="184"/>
    <x v="2"/>
    <n v="399"/>
    <n v="18.899999999999999"/>
    <n v="7"/>
    <n v="1"/>
    <n v="19"/>
    <n v="34"/>
    <s v="Yes"/>
    <n v="1"/>
  </r>
  <r>
    <x v="211"/>
    <x v="185"/>
    <x v="1"/>
    <n v="199"/>
    <n v="17.100000000000001"/>
    <n v="7"/>
    <n v="3"/>
    <n v="24"/>
    <n v="49"/>
    <s v="Yes"/>
    <n v="1"/>
  </r>
  <r>
    <x v="212"/>
    <x v="107"/>
    <x v="0"/>
    <n v="699"/>
    <n v="10.8"/>
    <n v="2"/>
    <n v="1"/>
    <n v="34"/>
    <n v="51"/>
    <s v="No"/>
    <n v="0"/>
  </r>
  <r>
    <x v="213"/>
    <x v="186"/>
    <x v="1"/>
    <n v="199"/>
    <n v="21.9"/>
    <n v="8"/>
    <n v="0"/>
    <n v="31"/>
    <n v="45"/>
    <s v="No"/>
    <n v="0"/>
  </r>
  <r>
    <x v="214"/>
    <x v="187"/>
    <x v="2"/>
    <n v="399"/>
    <n v="19.2"/>
    <n v="4"/>
    <n v="3"/>
    <n v="6"/>
    <n v="57"/>
    <s v="Yes"/>
    <n v="1"/>
  </r>
  <r>
    <x v="215"/>
    <x v="188"/>
    <x v="1"/>
    <n v="199"/>
    <n v="20.5"/>
    <n v="5"/>
    <n v="0"/>
    <n v="15"/>
    <n v="26"/>
    <s v="Yes"/>
    <n v="1"/>
  </r>
  <r>
    <x v="216"/>
    <x v="189"/>
    <x v="2"/>
    <n v="399"/>
    <n v="10"/>
    <n v="1"/>
    <n v="2"/>
    <n v="16"/>
    <n v="14"/>
    <s v="Yes"/>
    <n v="1"/>
  </r>
  <r>
    <x v="217"/>
    <x v="116"/>
    <x v="0"/>
    <n v="699"/>
    <n v="19.899999999999999"/>
    <n v="2"/>
    <n v="0"/>
    <n v="22"/>
    <n v="18"/>
    <s v="No"/>
    <n v="0"/>
  </r>
  <r>
    <x v="218"/>
    <x v="190"/>
    <x v="0"/>
    <n v="699"/>
    <n v="19.100000000000001"/>
    <n v="7"/>
    <n v="3"/>
    <n v="9"/>
    <n v="39"/>
    <s v="Yes"/>
    <n v="1"/>
  </r>
  <r>
    <x v="219"/>
    <x v="191"/>
    <x v="1"/>
    <n v="199"/>
    <n v="5.8"/>
    <n v="2"/>
    <n v="4"/>
    <n v="17"/>
    <n v="60"/>
    <s v="No"/>
    <n v="0"/>
  </r>
  <r>
    <x v="220"/>
    <x v="192"/>
    <x v="2"/>
    <n v="399"/>
    <n v="19.5"/>
    <n v="3"/>
    <n v="2"/>
    <n v="8"/>
    <n v="7"/>
    <s v="Yes"/>
    <n v="1"/>
  </r>
  <r>
    <x v="221"/>
    <x v="193"/>
    <x v="0"/>
    <n v="699"/>
    <n v="2"/>
    <n v="7"/>
    <n v="4"/>
    <n v="30"/>
    <n v="34"/>
    <s v="Yes"/>
    <n v="1"/>
  </r>
  <r>
    <x v="222"/>
    <x v="194"/>
    <x v="0"/>
    <n v="699"/>
    <n v="18.100000000000001"/>
    <n v="4"/>
    <n v="3"/>
    <n v="16"/>
    <n v="0"/>
    <s v="No"/>
    <n v="0"/>
  </r>
  <r>
    <x v="223"/>
    <x v="195"/>
    <x v="0"/>
    <n v="699"/>
    <n v="5.0999999999999996"/>
    <n v="1"/>
    <n v="4"/>
    <n v="27"/>
    <n v="23"/>
    <s v="Yes"/>
    <n v="1"/>
  </r>
  <r>
    <x v="224"/>
    <x v="52"/>
    <x v="0"/>
    <n v="699"/>
    <n v="19.8"/>
    <n v="8"/>
    <n v="4"/>
    <n v="33"/>
    <n v="1"/>
    <s v="Yes"/>
    <n v="1"/>
  </r>
  <r>
    <x v="225"/>
    <x v="196"/>
    <x v="1"/>
    <n v="199"/>
    <n v="24.5"/>
    <n v="4"/>
    <n v="5"/>
    <n v="25"/>
    <n v="1"/>
    <s v="Yes"/>
    <n v="1"/>
  </r>
  <r>
    <x v="226"/>
    <x v="197"/>
    <x v="2"/>
    <n v="399"/>
    <n v="18.5"/>
    <n v="1"/>
    <n v="4"/>
    <n v="16"/>
    <n v="47"/>
    <s v="No"/>
    <n v="0"/>
  </r>
  <r>
    <x v="227"/>
    <x v="198"/>
    <x v="1"/>
    <n v="199"/>
    <n v="13.9"/>
    <n v="2"/>
    <n v="5"/>
    <n v="23"/>
    <n v="29"/>
    <s v="No"/>
    <n v="0"/>
  </r>
  <r>
    <x v="228"/>
    <x v="199"/>
    <x v="0"/>
    <n v="699"/>
    <n v="20.399999999999999"/>
    <n v="1"/>
    <n v="5"/>
    <n v="12"/>
    <n v="49"/>
    <s v="No"/>
    <n v="0"/>
  </r>
  <r>
    <x v="229"/>
    <x v="193"/>
    <x v="2"/>
    <n v="399"/>
    <n v="1.6"/>
    <n v="3"/>
    <n v="0"/>
    <n v="13"/>
    <n v="20"/>
    <s v="No"/>
    <n v="0"/>
  </r>
  <r>
    <x v="230"/>
    <x v="13"/>
    <x v="2"/>
    <n v="399"/>
    <n v="12.1"/>
    <n v="0"/>
    <n v="5"/>
    <n v="35"/>
    <n v="12"/>
    <s v="Yes"/>
    <n v="1"/>
  </r>
  <r>
    <x v="231"/>
    <x v="69"/>
    <x v="0"/>
    <n v="699"/>
    <n v="7.2"/>
    <n v="5"/>
    <n v="3"/>
    <n v="22"/>
    <n v="56"/>
    <s v="Yes"/>
    <n v="1"/>
  </r>
  <r>
    <x v="232"/>
    <x v="200"/>
    <x v="2"/>
    <n v="399"/>
    <n v="24.4"/>
    <n v="7"/>
    <n v="5"/>
    <n v="22"/>
    <n v="31"/>
    <s v="Yes"/>
    <n v="1"/>
  </r>
  <r>
    <x v="233"/>
    <x v="127"/>
    <x v="2"/>
    <n v="399"/>
    <n v="18.3"/>
    <n v="1"/>
    <n v="3"/>
    <n v="6"/>
    <n v="38"/>
    <s v="No"/>
    <n v="0"/>
  </r>
  <r>
    <x v="234"/>
    <x v="201"/>
    <x v="0"/>
    <n v="699"/>
    <n v="8.4"/>
    <n v="1"/>
    <n v="2"/>
    <n v="19"/>
    <n v="42"/>
    <s v="Yes"/>
    <n v="1"/>
  </r>
  <r>
    <x v="235"/>
    <x v="202"/>
    <x v="0"/>
    <n v="699"/>
    <n v="4.5999999999999996"/>
    <n v="7"/>
    <n v="2"/>
    <n v="28"/>
    <n v="28"/>
    <s v="Yes"/>
    <n v="1"/>
  </r>
  <r>
    <x v="236"/>
    <x v="203"/>
    <x v="0"/>
    <n v="699"/>
    <n v="7.2"/>
    <n v="0"/>
    <n v="0"/>
    <n v="28"/>
    <n v="42"/>
    <s v="No"/>
    <n v="0"/>
  </r>
  <r>
    <x v="237"/>
    <x v="204"/>
    <x v="0"/>
    <n v="699"/>
    <n v="23.8"/>
    <n v="2"/>
    <n v="4"/>
    <n v="11"/>
    <n v="43"/>
    <s v="No"/>
    <n v="0"/>
  </r>
  <r>
    <x v="238"/>
    <x v="205"/>
    <x v="1"/>
    <n v="199"/>
    <n v="6.3"/>
    <n v="5"/>
    <n v="2"/>
    <n v="5"/>
    <n v="24"/>
    <s v="No"/>
    <n v="0"/>
  </r>
  <r>
    <x v="239"/>
    <x v="206"/>
    <x v="0"/>
    <n v="699"/>
    <n v="17.100000000000001"/>
    <n v="5"/>
    <n v="2"/>
    <n v="10"/>
    <n v="28"/>
    <s v="No"/>
    <n v="0"/>
  </r>
  <r>
    <x v="240"/>
    <x v="163"/>
    <x v="1"/>
    <n v="199"/>
    <n v="9.5"/>
    <n v="5"/>
    <n v="5"/>
    <n v="34"/>
    <n v="17"/>
    <s v="Yes"/>
    <n v="1"/>
  </r>
  <r>
    <x v="241"/>
    <x v="207"/>
    <x v="1"/>
    <n v="199"/>
    <n v="12.7"/>
    <n v="6"/>
    <n v="4"/>
    <n v="12"/>
    <n v="7"/>
    <s v="Yes"/>
    <n v="1"/>
  </r>
  <r>
    <x v="242"/>
    <x v="208"/>
    <x v="0"/>
    <n v="699"/>
    <n v="5.8"/>
    <n v="4"/>
    <n v="5"/>
    <n v="29"/>
    <n v="58"/>
    <s v="No"/>
    <n v="0"/>
  </r>
  <r>
    <x v="243"/>
    <x v="209"/>
    <x v="1"/>
    <n v="199"/>
    <n v="21.4"/>
    <n v="7"/>
    <n v="1"/>
    <n v="9"/>
    <n v="57"/>
    <s v="No"/>
    <n v="0"/>
  </r>
  <r>
    <x v="244"/>
    <x v="210"/>
    <x v="0"/>
    <n v="699"/>
    <n v="16.899999999999999"/>
    <n v="1"/>
    <n v="4"/>
    <n v="21"/>
    <n v="34"/>
    <s v="Yes"/>
    <n v="1"/>
  </r>
  <r>
    <x v="245"/>
    <x v="211"/>
    <x v="1"/>
    <n v="199"/>
    <n v="19.899999999999999"/>
    <n v="8"/>
    <n v="1"/>
    <n v="12"/>
    <n v="7"/>
    <s v="No"/>
    <n v="0"/>
  </r>
  <r>
    <x v="246"/>
    <x v="212"/>
    <x v="1"/>
    <n v="199"/>
    <n v="1.1000000000000001"/>
    <n v="8"/>
    <n v="4"/>
    <n v="32"/>
    <n v="23"/>
    <s v="Yes"/>
    <n v="1"/>
  </r>
  <r>
    <x v="247"/>
    <x v="213"/>
    <x v="1"/>
    <n v="199"/>
    <n v="2.1"/>
    <n v="6"/>
    <n v="5"/>
    <n v="6"/>
    <n v="46"/>
    <s v="Yes"/>
    <n v="1"/>
  </r>
  <r>
    <x v="248"/>
    <x v="214"/>
    <x v="2"/>
    <n v="399"/>
    <n v="3.6"/>
    <n v="5"/>
    <n v="5"/>
    <n v="5"/>
    <n v="4"/>
    <s v="Yes"/>
    <n v="1"/>
  </r>
  <r>
    <x v="249"/>
    <x v="215"/>
    <x v="0"/>
    <n v="699"/>
    <n v="3.6"/>
    <n v="8"/>
    <n v="5"/>
    <n v="23"/>
    <n v="37"/>
    <s v="Yes"/>
    <n v="1"/>
  </r>
  <r>
    <x v="250"/>
    <x v="137"/>
    <x v="2"/>
    <n v="399"/>
    <n v="22.8"/>
    <n v="0"/>
    <n v="0"/>
    <n v="33"/>
    <n v="33"/>
    <s v="Yes"/>
    <n v="1"/>
  </r>
  <r>
    <x v="251"/>
    <x v="216"/>
    <x v="1"/>
    <n v="199"/>
    <n v="23.4"/>
    <n v="3"/>
    <n v="2"/>
    <n v="21"/>
    <n v="60"/>
    <s v="No"/>
    <n v="0"/>
  </r>
  <r>
    <x v="252"/>
    <x v="217"/>
    <x v="1"/>
    <n v="199"/>
    <n v="5.3"/>
    <n v="8"/>
    <n v="2"/>
    <n v="17"/>
    <n v="8"/>
    <s v="No"/>
    <n v="0"/>
  </r>
  <r>
    <x v="253"/>
    <x v="218"/>
    <x v="0"/>
    <n v="699"/>
    <n v="12.8"/>
    <n v="2"/>
    <n v="4"/>
    <n v="6"/>
    <n v="60"/>
    <s v="Yes"/>
    <n v="1"/>
  </r>
  <r>
    <x v="254"/>
    <x v="219"/>
    <x v="0"/>
    <n v="699"/>
    <n v="21.1"/>
    <n v="0"/>
    <n v="0"/>
    <n v="22"/>
    <n v="5"/>
    <s v="Yes"/>
    <n v="1"/>
  </r>
  <r>
    <x v="255"/>
    <x v="220"/>
    <x v="0"/>
    <n v="699"/>
    <n v="16.5"/>
    <n v="6"/>
    <n v="4"/>
    <n v="17"/>
    <n v="40"/>
    <s v="Yes"/>
    <n v="1"/>
  </r>
  <r>
    <x v="256"/>
    <x v="221"/>
    <x v="0"/>
    <n v="699"/>
    <n v="16.2"/>
    <n v="4"/>
    <n v="3"/>
    <n v="19"/>
    <n v="15"/>
    <s v="No"/>
    <n v="0"/>
  </r>
  <r>
    <x v="257"/>
    <x v="66"/>
    <x v="2"/>
    <n v="399"/>
    <n v="11.6"/>
    <n v="0"/>
    <n v="1"/>
    <n v="20"/>
    <n v="28"/>
    <s v="No"/>
    <n v="0"/>
  </r>
  <r>
    <x v="258"/>
    <x v="119"/>
    <x v="1"/>
    <n v="199"/>
    <n v="15.4"/>
    <n v="5"/>
    <n v="5"/>
    <n v="22"/>
    <n v="20"/>
    <s v="No"/>
    <n v="0"/>
  </r>
  <r>
    <x v="259"/>
    <x v="222"/>
    <x v="2"/>
    <n v="399"/>
    <n v="19.100000000000001"/>
    <n v="8"/>
    <n v="4"/>
    <n v="9"/>
    <n v="6"/>
    <s v="Yes"/>
    <n v="1"/>
  </r>
  <r>
    <x v="260"/>
    <x v="223"/>
    <x v="1"/>
    <n v="199"/>
    <n v="11.5"/>
    <n v="2"/>
    <n v="0"/>
    <n v="18"/>
    <n v="3"/>
    <s v="No"/>
    <n v="0"/>
  </r>
  <r>
    <x v="261"/>
    <x v="224"/>
    <x v="0"/>
    <n v="699"/>
    <n v="6.6"/>
    <n v="2"/>
    <n v="2"/>
    <n v="27"/>
    <n v="59"/>
    <s v="Yes"/>
    <n v="1"/>
  </r>
  <r>
    <x v="262"/>
    <x v="225"/>
    <x v="1"/>
    <n v="199"/>
    <n v="12.7"/>
    <n v="8"/>
    <n v="3"/>
    <n v="11"/>
    <n v="31"/>
    <s v="No"/>
    <n v="0"/>
  </r>
  <r>
    <x v="263"/>
    <x v="202"/>
    <x v="1"/>
    <n v="199"/>
    <n v="23.7"/>
    <n v="8"/>
    <n v="3"/>
    <n v="6"/>
    <n v="15"/>
    <s v="Yes"/>
    <n v="1"/>
  </r>
  <r>
    <x v="264"/>
    <x v="226"/>
    <x v="1"/>
    <n v="199"/>
    <n v="7.4"/>
    <n v="7"/>
    <n v="2"/>
    <n v="4"/>
    <n v="34"/>
    <s v="Yes"/>
    <n v="1"/>
  </r>
  <r>
    <x v="265"/>
    <x v="227"/>
    <x v="2"/>
    <n v="399"/>
    <n v="22.1"/>
    <n v="5"/>
    <n v="3"/>
    <n v="9"/>
    <n v="23"/>
    <s v="Yes"/>
    <n v="1"/>
  </r>
  <r>
    <x v="266"/>
    <x v="173"/>
    <x v="0"/>
    <n v="699"/>
    <n v="5.3"/>
    <n v="8"/>
    <n v="2"/>
    <n v="36"/>
    <n v="4"/>
    <s v="Yes"/>
    <n v="1"/>
  </r>
  <r>
    <x v="267"/>
    <x v="159"/>
    <x v="0"/>
    <n v="699"/>
    <n v="20.7"/>
    <n v="1"/>
    <n v="1"/>
    <n v="18"/>
    <n v="6"/>
    <s v="No"/>
    <n v="0"/>
  </r>
  <r>
    <x v="268"/>
    <x v="108"/>
    <x v="0"/>
    <n v="699"/>
    <n v="19"/>
    <n v="3"/>
    <n v="4"/>
    <n v="24"/>
    <n v="32"/>
    <s v="Yes"/>
    <n v="1"/>
  </r>
  <r>
    <x v="269"/>
    <x v="98"/>
    <x v="1"/>
    <n v="199"/>
    <n v="3.9"/>
    <n v="5"/>
    <n v="3"/>
    <n v="3"/>
    <n v="33"/>
    <s v="Yes"/>
    <n v="1"/>
  </r>
  <r>
    <x v="270"/>
    <x v="42"/>
    <x v="0"/>
    <n v="699"/>
    <n v="8.5"/>
    <n v="5"/>
    <n v="1"/>
    <n v="9"/>
    <n v="25"/>
    <s v="No"/>
    <n v="0"/>
  </r>
  <r>
    <x v="271"/>
    <x v="42"/>
    <x v="0"/>
    <n v="699"/>
    <n v="12.9"/>
    <n v="8"/>
    <n v="4"/>
    <n v="22"/>
    <n v="31"/>
    <s v="Yes"/>
    <n v="1"/>
  </r>
  <r>
    <x v="272"/>
    <x v="228"/>
    <x v="2"/>
    <n v="399"/>
    <n v="9.5"/>
    <n v="1"/>
    <n v="3"/>
    <n v="2"/>
    <n v="37"/>
    <s v="Yes"/>
    <n v="1"/>
  </r>
  <r>
    <x v="273"/>
    <x v="229"/>
    <x v="0"/>
    <n v="699"/>
    <n v="15.1"/>
    <n v="4"/>
    <n v="5"/>
    <n v="2"/>
    <n v="50"/>
    <s v="No"/>
    <n v="0"/>
  </r>
  <r>
    <x v="274"/>
    <x v="230"/>
    <x v="0"/>
    <n v="699"/>
    <n v="18.2"/>
    <n v="7"/>
    <n v="1"/>
    <n v="15"/>
    <n v="33"/>
    <s v="No"/>
    <n v="0"/>
  </r>
  <r>
    <x v="275"/>
    <x v="231"/>
    <x v="2"/>
    <n v="399"/>
    <n v="20.6"/>
    <n v="3"/>
    <n v="0"/>
    <n v="10"/>
    <n v="36"/>
    <s v="No"/>
    <n v="0"/>
  </r>
  <r>
    <x v="276"/>
    <x v="213"/>
    <x v="1"/>
    <n v="199"/>
    <n v="11.3"/>
    <n v="6"/>
    <n v="1"/>
    <n v="2"/>
    <n v="26"/>
    <s v="No"/>
    <n v="0"/>
  </r>
  <r>
    <x v="277"/>
    <x v="232"/>
    <x v="0"/>
    <n v="699"/>
    <n v="21.9"/>
    <n v="0"/>
    <n v="5"/>
    <n v="31"/>
    <n v="8"/>
    <s v="No"/>
    <n v="0"/>
  </r>
  <r>
    <x v="278"/>
    <x v="233"/>
    <x v="2"/>
    <n v="399"/>
    <n v="13.4"/>
    <n v="5"/>
    <n v="1"/>
    <n v="31"/>
    <n v="29"/>
    <s v="No"/>
    <n v="0"/>
  </r>
  <r>
    <x v="279"/>
    <x v="234"/>
    <x v="0"/>
    <n v="699"/>
    <n v="17.100000000000001"/>
    <n v="4"/>
    <n v="4"/>
    <n v="23"/>
    <n v="30"/>
    <s v="Yes"/>
    <n v="1"/>
  </r>
  <r>
    <x v="280"/>
    <x v="235"/>
    <x v="2"/>
    <n v="399"/>
    <n v="7.8"/>
    <n v="4"/>
    <n v="2"/>
    <n v="36"/>
    <n v="45"/>
    <s v="Yes"/>
    <n v="1"/>
  </r>
  <r>
    <x v="281"/>
    <x v="206"/>
    <x v="2"/>
    <n v="399"/>
    <n v="12.3"/>
    <n v="8"/>
    <n v="5"/>
    <n v="21"/>
    <n v="17"/>
    <s v="Yes"/>
    <n v="1"/>
  </r>
  <r>
    <x v="282"/>
    <x v="236"/>
    <x v="0"/>
    <n v="699"/>
    <n v="9.8000000000000007"/>
    <n v="6"/>
    <n v="2"/>
    <n v="35"/>
    <n v="49"/>
    <s v="No"/>
    <n v="0"/>
  </r>
  <r>
    <x v="283"/>
    <x v="237"/>
    <x v="1"/>
    <n v="199"/>
    <n v="23.9"/>
    <n v="1"/>
    <n v="2"/>
    <n v="19"/>
    <n v="59"/>
    <s v="Yes"/>
    <n v="1"/>
  </r>
  <r>
    <x v="284"/>
    <x v="238"/>
    <x v="0"/>
    <n v="699"/>
    <n v="5.7"/>
    <n v="8"/>
    <n v="2"/>
    <n v="31"/>
    <n v="59"/>
    <s v="Yes"/>
    <n v="1"/>
  </r>
  <r>
    <x v="285"/>
    <x v="18"/>
    <x v="1"/>
    <n v="199"/>
    <n v="15.6"/>
    <n v="3"/>
    <n v="1"/>
    <n v="7"/>
    <n v="3"/>
    <s v="No"/>
    <n v="0"/>
  </r>
  <r>
    <x v="286"/>
    <x v="239"/>
    <x v="1"/>
    <n v="199"/>
    <n v="1.8"/>
    <n v="6"/>
    <n v="2"/>
    <n v="15"/>
    <n v="45"/>
    <s v="Yes"/>
    <n v="1"/>
  </r>
  <r>
    <x v="287"/>
    <x v="89"/>
    <x v="1"/>
    <n v="199"/>
    <n v="24.1"/>
    <n v="2"/>
    <n v="3"/>
    <n v="1"/>
    <n v="41"/>
    <s v="No"/>
    <n v="0"/>
  </r>
  <r>
    <x v="288"/>
    <x v="240"/>
    <x v="2"/>
    <n v="399"/>
    <n v="19"/>
    <n v="4"/>
    <n v="2"/>
    <n v="13"/>
    <n v="18"/>
    <s v="No"/>
    <n v="0"/>
  </r>
  <r>
    <x v="289"/>
    <x v="241"/>
    <x v="0"/>
    <n v="699"/>
    <n v="13.6"/>
    <n v="0"/>
    <n v="1"/>
    <n v="15"/>
    <n v="26"/>
    <s v="No"/>
    <n v="0"/>
  </r>
  <r>
    <x v="290"/>
    <x v="242"/>
    <x v="1"/>
    <n v="199"/>
    <n v="19.8"/>
    <n v="2"/>
    <n v="5"/>
    <n v="26"/>
    <n v="55"/>
    <s v="No"/>
    <n v="0"/>
  </r>
  <r>
    <x v="291"/>
    <x v="219"/>
    <x v="1"/>
    <n v="199"/>
    <n v="14.4"/>
    <n v="1"/>
    <n v="2"/>
    <n v="20"/>
    <n v="18"/>
    <s v="No"/>
    <n v="0"/>
  </r>
  <r>
    <x v="292"/>
    <x v="243"/>
    <x v="0"/>
    <n v="699"/>
    <n v="12.6"/>
    <n v="2"/>
    <n v="4"/>
    <n v="34"/>
    <n v="29"/>
    <s v="Yes"/>
    <n v="1"/>
  </r>
  <r>
    <x v="293"/>
    <x v="244"/>
    <x v="2"/>
    <n v="399"/>
    <n v="18.399999999999999"/>
    <n v="4"/>
    <n v="5"/>
    <n v="11"/>
    <n v="11"/>
    <s v="Yes"/>
    <n v="1"/>
  </r>
  <r>
    <x v="294"/>
    <x v="245"/>
    <x v="2"/>
    <n v="399"/>
    <n v="4.8"/>
    <n v="6"/>
    <n v="3"/>
    <n v="13"/>
    <n v="32"/>
    <s v="Yes"/>
    <n v="1"/>
  </r>
  <r>
    <x v="295"/>
    <x v="246"/>
    <x v="0"/>
    <n v="699"/>
    <n v="5"/>
    <n v="2"/>
    <n v="3"/>
    <n v="7"/>
    <n v="20"/>
    <s v="No"/>
    <n v="0"/>
  </r>
  <r>
    <x v="296"/>
    <x v="247"/>
    <x v="2"/>
    <n v="399"/>
    <n v="6.3"/>
    <n v="4"/>
    <n v="2"/>
    <n v="25"/>
    <n v="19"/>
    <s v="No"/>
    <n v="0"/>
  </r>
  <r>
    <x v="297"/>
    <x v="19"/>
    <x v="1"/>
    <n v="199"/>
    <n v="16.5"/>
    <n v="3"/>
    <n v="0"/>
    <n v="17"/>
    <n v="42"/>
    <s v="Yes"/>
    <n v="1"/>
  </r>
  <r>
    <x v="298"/>
    <x v="248"/>
    <x v="1"/>
    <n v="199"/>
    <n v="17.3"/>
    <n v="4"/>
    <n v="5"/>
    <n v="26"/>
    <n v="7"/>
    <s v="No"/>
    <n v="0"/>
  </r>
  <r>
    <x v="299"/>
    <x v="98"/>
    <x v="2"/>
    <n v="399"/>
    <n v="5.9"/>
    <n v="2"/>
    <n v="3"/>
    <n v="15"/>
    <n v="9"/>
    <s v="No"/>
    <n v="0"/>
  </r>
  <r>
    <x v="300"/>
    <x v="79"/>
    <x v="2"/>
    <n v="399"/>
    <n v="17.7"/>
    <n v="7"/>
    <n v="4"/>
    <n v="27"/>
    <n v="51"/>
    <s v="Yes"/>
    <n v="1"/>
  </r>
  <r>
    <x v="301"/>
    <x v="249"/>
    <x v="1"/>
    <n v="199"/>
    <n v="13.4"/>
    <n v="8"/>
    <n v="5"/>
    <n v="6"/>
    <n v="23"/>
    <s v="Yes"/>
    <n v="1"/>
  </r>
  <r>
    <x v="302"/>
    <x v="137"/>
    <x v="1"/>
    <n v="199"/>
    <n v="20.8"/>
    <n v="8"/>
    <n v="1"/>
    <n v="4"/>
    <n v="36"/>
    <s v="No"/>
    <n v="0"/>
  </r>
  <r>
    <x v="303"/>
    <x v="250"/>
    <x v="2"/>
    <n v="399"/>
    <n v="11.3"/>
    <n v="3"/>
    <n v="5"/>
    <n v="34"/>
    <n v="37"/>
    <s v="Yes"/>
    <n v="1"/>
  </r>
  <r>
    <x v="304"/>
    <x v="251"/>
    <x v="2"/>
    <n v="399"/>
    <n v="11.6"/>
    <n v="8"/>
    <n v="3"/>
    <n v="4"/>
    <n v="29"/>
    <s v="Yes"/>
    <n v="1"/>
  </r>
  <r>
    <x v="305"/>
    <x v="79"/>
    <x v="2"/>
    <n v="399"/>
    <n v="18.2"/>
    <n v="6"/>
    <n v="2"/>
    <n v="20"/>
    <n v="52"/>
    <s v="Yes"/>
    <n v="1"/>
  </r>
  <r>
    <x v="306"/>
    <x v="252"/>
    <x v="0"/>
    <n v="699"/>
    <n v="1.6"/>
    <n v="5"/>
    <n v="5"/>
    <n v="5"/>
    <n v="4"/>
    <s v="Yes"/>
    <n v="1"/>
  </r>
  <r>
    <x v="307"/>
    <x v="219"/>
    <x v="1"/>
    <n v="199"/>
    <n v="1.3"/>
    <n v="6"/>
    <n v="1"/>
    <n v="31"/>
    <n v="49"/>
    <s v="Yes"/>
    <n v="1"/>
  </r>
  <r>
    <x v="308"/>
    <x v="253"/>
    <x v="0"/>
    <n v="699"/>
    <n v="9.6999999999999993"/>
    <n v="6"/>
    <n v="3"/>
    <n v="27"/>
    <n v="55"/>
    <s v="No"/>
    <n v="0"/>
  </r>
  <r>
    <x v="309"/>
    <x v="254"/>
    <x v="2"/>
    <n v="399"/>
    <n v="17.2"/>
    <n v="8"/>
    <n v="1"/>
    <n v="6"/>
    <n v="41"/>
    <s v="No"/>
    <n v="0"/>
  </r>
  <r>
    <x v="310"/>
    <x v="255"/>
    <x v="1"/>
    <n v="199"/>
    <n v="10.1"/>
    <n v="2"/>
    <n v="5"/>
    <n v="35"/>
    <n v="14"/>
    <s v="No"/>
    <n v="0"/>
  </r>
  <r>
    <x v="311"/>
    <x v="256"/>
    <x v="2"/>
    <n v="399"/>
    <n v="17"/>
    <n v="8"/>
    <n v="3"/>
    <n v="30"/>
    <n v="34"/>
    <s v="Yes"/>
    <n v="1"/>
  </r>
  <r>
    <x v="312"/>
    <x v="243"/>
    <x v="1"/>
    <n v="199"/>
    <n v="9"/>
    <n v="4"/>
    <n v="1"/>
    <n v="30"/>
    <n v="59"/>
    <s v="No"/>
    <n v="0"/>
  </r>
  <r>
    <x v="313"/>
    <x v="257"/>
    <x v="1"/>
    <n v="199"/>
    <n v="15.6"/>
    <n v="0"/>
    <n v="1"/>
    <n v="27"/>
    <n v="13"/>
    <s v="Yes"/>
    <n v="1"/>
  </r>
  <r>
    <x v="314"/>
    <x v="258"/>
    <x v="1"/>
    <n v="199"/>
    <n v="15.1"/>
    <n v="0"/>
    <n v="1"/>
    <n v="29"/>
    <n v="47"/>
    <s v="Yes"/>
    <n v="1"/>
  </r>
  <r>
    <x v="315"/>
    <x v="259"/>
    <x v="1"/>
    <n v="199"/>
    <n v="5.8"/>
    <n v="0"/>
    <n v="1"/>
    <n v="35"/>
    <n v="32"/>
    <s v="No"/>
    <n v="0"/>
  </r>
  <r>
    <x v="316"/>
    <x v="260"/>
    <x v="0"/>
    <n v="699"/>
    <n v="14.6"/>
    <n v="5"/>
    <n v="1"/>
    <n v="21"/>
    <n v="19"/>
    <s v="No"/>
    <n v="0"/>
  </r>
  <r>
    <x v="317"/>
    <x v="261"/>
    <x v="0"/>
    <n v="699"/>
    <n v="10.6"/>
    <n v="4"/>
    <n v="0"/>
    <n v="15"/>
    <n v="35"/>
    <s v="No"/>
    <n v="0"/>
  </r>
  <r>
    <x v="318"/>
    <x v="262"/>
    <x v="0"/>
    <n v="699"/>
    <n v="14.1"/>
    <n v="0"/>
    <n v="2"/>
    <n v="28"/>
    <n v="60"/>
    <s v="No"/>
    <n v="0"/>
  </r>
  <r>
    <x v="319"/>
    <x v="263"/>
    <x v="0"/>
    <n v="699"/>
    <n v="17.600000000000001"/>
    <n v="6"/>
    <n v="1"/>
    <n v="21"/>
    <n v="19"/>
    <s v="No"/>
    <n v="0"/>
  </r>
  <r>
    <x v="320"/>
    <x v="264"/>
    <x v="2"/>
    <n v="399"/>
    <n v="21.3"/>
    <n v="4"/>
    <n v="5"/>
    <n v="16"/>
    <n v="9"/>
    <s v="No"/>
    <n v="0"/>
  </r>
  <r>
    <x v="321"/>
    <x v="153"/>
    <x v="0"/>
    <n v="699"/>
    <n v="24.2"/>
    <n v="8"/>
    <n v="4"/>
    <n v="27"/>
    <n v="8"/>
    <s v="Yes"/>
    <n v="1"/>
  </r>
  <r>
    <x v="322"/>
    <x v="88"/>
    <x v="1"/>
    <n v="199"/>
    <n v="16.3"/>
    <n v="7"/>
    <n v="2"/>
    <n v="22"/>
    <n v="5"/>
    <s v="No"/>
    <n v="0"/>
  </r>
  <r>
    <x v="323"/>
    <x v="265"/>
    <x v="1"/>
    <n v="199"/>
    <n v="9.6999999999999993"/>
    <n v="0"/>
    <n v="0"/>
    <n v="18"/>
    <n v="12"/>
    <s v="No"/>
    <n v="0"/>
  </r>
  <r>
    <x v="324"/>
    <x v="123"/>
    <x v="0"/>
    <n v="699"/>
    <n v="5.8"/>
    <n v="3"/>
    <n v="2"/>
    <n v="36"/>
    <n v="19"/>
    <s v="No"/>
    <n v="0"/>
  </r>
  <r>
    <x v="325"/>
    <x v="266"/>
    <x v="1"/>
    <n v="199"/>
    <n v="24.1"/>
    <n v="1"/>
    <n v="5"/>
    <n v="13"/>
    <n v="48"/>
    <s v="Yes"/>
    <n v="1"/>
  </r>
  <r>
    <x v="326"/>
    <x v="165"/>
    <x v="0"/>
    <n v="699"/>
    <n v="10.199999999999999"/>
    <n v="3"/>
    <n v="4"/>
    <n v="14"/>
    <n v="20"/>
    <s v="No"/>
    <n v="0"/>
  </r>
  <r>
    <x v="327"/>
    <x v="225"/>
    <x v="2"/>
    <n v="399"/>
    <n v="16.399999999999999"/>
    <n v="4"/>
    <n v="2"/>
    <n v="35"/>
    <n v="23"/>
    <s v="Yes"/>
    <n v="1"/>
  </r>
  <r>
    <x v="328"/>
    <x v="224"/>
    <x v="2"/>
    <n v="399"/>
    <n v="20.2"/>
    <n v="7"/>
    <n v="2"/>
    <n v="7"/>
    <n v="58"/>
    <s v="Yes"/>
    <n v="1"/>
  </r>
  <r>
    <x v="329"/>
    <x v="43"/>
    <x v="2"/>
    <n v="399"/>
    <n v="14.3"/>
    <n v="3"/>
    <n v="5"/>
    <n v="3"/>
    <n v="9"/>
    <s v="Yes"/>
    <n v="1"/>
  </r>
  <r>
    <x v="330"/>
    <x v="267"/>
    <x v="0"/>
    <n v="699"/>
    <n v="7.7"/>
    <n v="3"/>
    <n v="2"/>
    <n v="27"/>
    <n v="14"/>
    <s v="No"/>
    <n v="0"/>
  </r>
  <r>
    <x v="331"/>
    <x v="268"/>
    <x v="2"/>
    <n v="399"/>
    <n v="16.5"/>
    <n v="5"/>
    <n v="2"/>
    <n v="36"/>
    <n v="48"/>
    <s v="No"/>
    <n v="0"/>
  </r>
  <r>
    <x v="332"/>
    <x v="269"/>
    <x v="0"/>
    <n v="699"/>
    <n v="11.8"/>
    <n v="5"/>
    <n v="1"/>
    <n v="32"/>
    <n v="8"/>
    <s v="No"/>
    <n v="0"/>
  </r>
  <r>
    <x v="333"/>
    <x v="101"/>
    <x v="1"/>
    <n v="199"/>
    <n v="24.8"/>
    <n v="0"/>
    <n v="4"/>
    <n v="35"/>
    <n v="2"/>
    <s v="No"/>
    <n v="0"/>
  </r>
  <r>
    <x v="334"/>
    <x v="196"/>
    <x v="0"/>
    <n v="699"/>
    <n v="19.2"/>
    <n v="6"/>
    <n v="1"/>
    <n v="4"/>
    <n v="53"/>
    <s v="No"/>
    <n v="0"/>
  </r>
  <r>
    <x v="335"/>
    <x v="270"/>
    <x v="0"/>
    <n v="699"/>
    <n v="0.7"/>
    <n v="8"/>
    <n v="3"/>
    <n v="10"/>
    <n v="23"/>
    <s v="Yes"/>
    <n v="1"/>
  </r>
  <r>
    <x v="336"/>
    <x v="271"/>
    <x v="0"/>
    <n v="699"/>
    <n v="16.7"/>
    <n v="0"/>
    <n v="0"/>
    <n v="31"/>
    <n v="34"/>
    <s v="No"/>
    <n v="0"/>
  </r>
  <r>
    <x v="337"/>
    <x v="272"/>
    <x v="1"/>
    <n v="199"/>
    <n v="18.2"/>
    <n v="8"/>
    <n v="2"/>
    <n v="34"/>
    <n v="1"/>
    <s v="No"/>
    <n v="0"/>
  </r>
  <r>
    <x v="338"/>
    <x v="47"/>
    <x v="0"/>
    <n v="699"/>
    <n v="20.3"/>
    <n v="2"/>
    <n v="0"/>
    <n v="28"/>
    <n v="58"/>
    <s v="Yes"/>
    <n v="1"/>
  </r>
  <r>
    <x v="339"/>
    <x v="273"/>
    <x v="1"/>
    <n v="199"/>
    <n v="15.7"/>
    <n v="4"/>
    <n v="2"/>
    <n v="13"/>
    <n v="17"/>
    <s v="No"/>
    <n v="0"/>
  </r>
  <r>
    <x v="340"/>
    <x v="274"/>
    <x v="2"/>
    <n v="399"/>
    <n v="11.7"/>
    <n v="3"/>
    <n v="5"/>
    <n v="26"/>
    <n v="14"/>
    <s v="Yes"/>
    <n v="1"/>
  </r>
  <r>
    <x v="341"/>
    <x v="275"/>
    <x v="0"/>
    <n v="699"/>
    <n v="2.8"/>
    <n v="6"/>
    <n v="3"/>
    <n v="3"/>
    <n v="35"/>
    <s v="Yes"/>
    <n v="1"/>
  </r>
  <r>
    <x v="342"/>
    <x v="276"/>
    <x v="1"/>
    <n v="199"/>
    <n v="2.5"/>
    <n v="6"/>
    <n v="5"/>
    <n v="11"/>
    <n v="50"/>
    <s v="Yes"/>
    <n v="1"/>
  </r>
  <r>
    <x v="343"/>
    <x v="82"/>
    <x v="0"/>
    <n v="699"/>
    <n v="6.1"/>
    <n v="7"/>
    <n v="2"/>
    <n v="3"/>
    <n v="2"/>
    <s v="No"/>
    <n v="0"/>
  </r>
  <r>
    <x v="344"/>
    <x v="277"/>
    <x v="2"/>
    <n v="399"/>
    <n v="14.3"/>
    <n v="0"/>
    <n v="1"/>
    <n v="35"/>
    <n v="59"/>
    <s v="No"/>
    <n v="0"/>
  </r>
  <r>
    <x v="345"/>
    <x v="194"/>
    <x v="1"/>
    <n v="199"/>
    <n v="18.899999999999999"/>
    <n v="6"/>
    <n v="0"/>
    <n v="10"/>
    <n v="19"/>
    <s v="Yes"/>
    <n v="1"/>
  </r>
  <r>
    <x v="346"/>
    <x v="278"/>
    <x v="0"/>
    <n v="699"/>
    <n v="17.100000000000001"/>
    <n v="8"/>
    <n v="2"/>
    <n v="25"/>
    <n v="24"/>
    <s v="No"/>
    <n v="0"/>
  </r>
  <r>
    <x v="347"/>
    <x v="279"/>
    <x v="0"/>
    <n v="699"/>
    <n v="12.8"/>
    <n v="5"/>
    <n v="0"/>
    <n v="6"/>
    <n v="6"/>
    <s v="No"/>
    <n v="0"/>
  </r>
  <r>
    <x v="348"/>
    <x v="173"/>
    <x v="2"/>
    <n v="399"/>
    <n v="24.2"/>
    <n v="5"/>
    <n v="0"/>
    <n v="26"/>
    <n v="40"/>
    <s v="Yes"/>
    <n v="1"/>
  </r>
  <r>
    <x v="349"/>
    <x v="260"/>
    <x v="2"/>
    <n v="399"/>
    <n v="9.1999999999999993"/>
    <n v="6"/>
    <n v="3"/>
    <n v="15"/>
    <n v="11"/>
    <s v="No"/>
    <n v="0"/>
  </r>
  <r>
    <x v="350"/>
    <x v="86"/>
    <x v="2"/>
    <n v="399"/>
    <n v="19.399999999999999"/>
    <n v="4"/>
    <n v="1"/>
    <n v="6"/>
    <n v="45"/>
    <s v="Yes"/>
    <n v="1"/>
  </r>
  <r>
    <x v="351"/>
    <x v="131"/>
    <x v="1"/>
    <n v="199"/>
    <n v="17.899999999999999"/>
    <n v="2"/>
    <n v="5"/>
    <n v="25"/>
    <n v="24"/>
    <s v="Yes"/>
    <n v="1"/>
  </r>
  <r>
    <x v="352"/>
    <x v="280"/>
    <x v="1"/>
    <n v="199"/>
    <n v="23.6"/>
    <n v="7"/>
    <n v="2"/>
    <n v="1"/>
    <n v="48"/>
    <s v="Yes"/>
    <n v="1"/>
  </r>
  <r>
    <x v="353"/>
    <x v="281"/>
    <x v="1"/>
    <n v="199"/>
    <n v="11.1"/>
    <n v="8"/>
    <n v="4"/>
    <n v="12"/>
    <n v="32"/>
    <s v="Yes"/>
    <n v="1"/>
  </r>
  <r>
    <x v="354"/>
    <x v="282"/>
    <x v="1"/>
    <n v="199"/>
    <n v="14.1"/>
    <n v="5"/>
    <n v="3"/>
    <n v="23"/>
    <n v="0"/>
    <s v="Yes"/>
    <n v="1"/>
  </r>
  <r>
    <x v="355"/>
    <x v="165"/>
    <x v="1"/>
    <n v="199"/>
    <n v="22.7"/>
    <n v="3"/>
    <n v="4"/>
    <n v="36"/>
    <n v="33"/>
    <s v="Yes"/>
    <n v="1"/>
  </r>
  <r>
    <x v="356"/>
    <x v="283"/>
    <x v="1"/>
    <n v="199"/>
    <n v="7.1"/>
    <n v="4"/>
    <n v="3"/>
    <n v="9"/>
    <n v="9"/>
    <s v="Yes"/>
    <n v="1"/>
  </r>
  <r>
    <x v="357"/>
    <x v="17"/>
    <x v="2"/>
    <n v="399"/>
    <n v="7.8"/>
    <n v="1"/>
    <n v="2"/>
    <n v="27"/>
    <n v="16"/>
    <s v="No"/>
    <n v="0"/>
  </r>
  <r>
    <x v="358"/>
    <x v="284"/>
    <x v="2"/>
    <n v="399"/>
    <n v="11.7"/>
    <n v="2"/>
    <n v="2"/>
    <n v="13"/>
    <n v="0"/>
    <s v="No"/>
    <n v="0"/>
  </r>
  <r>
    <x v="359"/>
    <x v="85"/>
    <x v="0"/>
    <n v="699"/>
    <n v="20.2"/>
    <n v="5"/>
    <n v="3"/>
    <n v="25"/>
    <n v="21"/>
    <s v="Yes"/>
    <n v="1"/>
  </r>
  <r>
    <x v="360"/>
    <x v="285"/>
    <x v="0"/>
    <n v="699"/>
    <n v="7.9"/>
    <n v="3"/>
    <n v="3"/>
    <n v="9"/>
    <n v="20"/>
    <s v="Yes"/>
    <n v="1"/>
  </r>
  <r>
    <x v="361"/>
    <x v="286"/>
    <x v="2"/>
    <n v="399"/>
    <n v="18.5"/>
    <n v="7"/>
    <n v="4"/>
    <n v="19"/>
    <n v="50"/>
    <s v="Yes"/>
    <n v="1"/>
  </r>
  <r>
    <x v="362"/>
    <x v="110"/>
    <x v="2"/>
    <n v="399"/>
    <n v="9.4"/>
    <n v="3"/>
    <n v="4"/>
    <n v="26"/>
    <n v="34"/>
    <s v="Yes"/>
    <n v="1"/>
  </r>
  <r>
    <x v="363"/>
    <x v="287"/>
    <x v="1"/>
    <n v="199"/>
    <n v="23.6"/>
    <n v="3"/>
    <n v="3"/>
    <n v="30"/>
    <n v="51"/>
    <s v="Yes"/>
    <n v="1"/>
  </r>
  <r>
    <x v="364"/>
    <x v="132"/>
    <x v="1"/>
    <n v="199"/>
    <n v="17"/>
    <n v="2"/>
    <n v="5"/>
    <n v="27"/>
    <n v="19"/>
    <s v="Yes"/>
    <n v="1"/>
  </r>
  <r>
    <x v="365"/>
    <x v="245"/>
    <x v="1"/>
    <n v="199"/>
    <n v="19.8"/>
    <n v="1"/>
    <n v="3"/>
    <n v="28"/>
    <n v="38"/>
    <s v="Yes"/>
    <n v="1"/>
  </r>
  <r>
    <x v="366"/>
    <x v="288"/>
    <x v="0"/>
    <n v="699"/>
    <n v="23.1"/>
    <n v="6"/>
    <n v="4"/>
    <n v="33"/>
    <n v="2"/>
    <s v="No"/>
    <n v="0"/>
  </r>
  <r>
    <x v="367"/>
    <x v="57"/>
    <x v="0"/>
    <n v="699"/>
    <n v="15"/>
    <n v="1"/>
    <n v="0"/>
    <n v="35"/>
    <n v="49"/>
    <s v="Yes"/>
    <n v="1"/>
  </r>
  <r>
    <x v="368"/>
    <x v="289"/>
    <x v="2"/>
    <n v="399"/>
    <n v="16.399999999999999"/>
    <n v="0"/>
    <n v="4"/>
    <n v="11"/>
    <n v="41"/>
    <s v="No"/>
    <n v="0"/>
  </r>
  <r>
    <x v="369"/>
    <x v="200"/>
    <x v="2"/>
    <n v="399"/>
    <n v="3.1"/>
    <n v="1"/>
    <n v="2"/>
    <n v="28"/>
    <n v="14"/>
    <s v="Yes"/>
    <n v="1"/>
  </r>
  <r>
    <x v="370"/>
    <x v="290"/>
    <x v="0"/>
    <n v="699"/>
    <n v="11.4"/>
    <n v="6"/>
    <n v="3"/>
    <n v="15"/>
    <n v="49"/>
    <s v="Yes"/>
    <n v="1"/>
  </r>
  <r>
    <x v="371"/>
    <x v="291"/>
    <x v="0"/>
    <n v="699"/>
    <n v="9"/>
    <n v="0"/>
    <n v="3"/>
    <n v="10"/>
    <n v="6"/>
    <s v="Yes"/>
    <n v="1"/>
  </r>
  <r>
    <x v="372"/>
    <x v="292"/>
    <x v="1"/>
    <n v="199"/>
    <n v="9"/>
    <n v="5"/>
    <n v="3"/>
    <n v="10"/>
    <n v="50"/>
    <s v="Yes"/>
    <n v="1"/>
  </r>
  <r>
    <x v="373"/>
    <x v="293"/>
    <x v="2"/>
    <n v="399"/>
    <n v="2.9"/>
    <n v="7"/>
    <n v="2"/>
    <n v="31"/>
    <n v="4"/>
    <s v="Yes"/>
    <n v="1"/>
  </r>
  <r>
    <x v="374"/>
    <x v="294"/>
    <x v="1"/>
    <n v="199"/>
    <n v="21.3"/>
    <n v="1"/>
    <n v="5"/>
    <n v="2"/>
    <n v="51"/>
    <s v="Yes"/>
    <n v="1"/>
  </r>
  <r>
    <x v="375"/>
    <x v="295"/>
    <x v="0"/>
    <n v="699"/>
    <n v="14"/>
    <n v="5"/>
    <n v="4"/>
    <n v="12"/>
    <n v="27"/>
    <s v="No"/>
    <n v="0"/>
  </r>
  <r>
    <x v="376"/>
    <x v="296"/>
    <x v="2"/>
    <n v="399"/>
    <n v="5.0999999999999996"/>
    <n v="6"/>
    <n v="3"/>
    <n v="12"/>
    <n v="1"/>
    <s v="No"/>
    <n v="0"/>
  </r>
  <r>
    <x v="377"/>
    <x v="297"/>
    <x v="2"/>
    <n v="399"/>
    <n v="10"/>
    <n v="3"/>
    <n v="1"/>
    <n v="28"/>
    <n v="17"/>
    <s v="No"/>
    <n v="0"/>
  </r>
  <r>
    <x v="378"/>
    <x v="298"/>
    <x v="0"/>
    <n v="699"/>
    <n v="20.100000000000001"/>
    <n v="8"/>
    <n v="1"/>
    <n v="7"/>
    <n v="23"/>
    <s v="Yes"/>
    <n v="1"/>
  </r>
  <r>
    <x v="379"/>
    <x v="282"/>
    <x v="1"/>
    <n v="199"/>
    <n v="16.899999999999999"/>
    <n v="7"/>
    <n v="4"/>
    <n v="17"/>
    <n v="40"/>
    <s v="Yes"/>
    <n v="1"/>
  </r>
  <r>
    <x v="380"/>
    <x v="299"/>
    <x v="0"/>
    <n v="699"/>
    <n v="14.9"/>
    <n v="5"/>
    <n v="2"/>
    <n v="26"/>
    <n v="54"/>
    <s v="Yes"/>
    <n v="1"/>
  </r>
  <r>
    <x v="381"/>
    <x v="38"/>
    <x v="0"/>
    <n v="699"/>
    <n v="23"/>
    <n v="1"/>
    <n v="5"/>
    <n v="20"/>
    <n v="8"/>
    <s v="Yes"/>
    <n v="1"/>
  </r>
  <r>
    <x v="382"/>
    <x v="70"/>
    <x v="2"/>
    <n v="399"/>
    <n v="5"/>
    <n v="2"/>
    <n v="4"/>
    <n v="8"/>
    <n v="24"/>
    <s v="Yes"/>
    <n v="1"/>
  </r>
  <r>
    <x v="383"/>
    <x v="143"/>
    <x v="0"/>
    <n v="699"/>
    <n v="10.9"/>
    <n v="7"/>
    <n v="5"/>
    <n v="25"/>
    <n v="34"/>
    <s v="Yes"/>
    <n v="1"/>
  </r>
  <r>
    <x v="384"/>
    <x v="173"/>
    <x v="1"/>
    <n v="199"/>
    <n v="4.5999999999999996"/>
    <n v="4"/>
    <n v="1"/>
    <n v="36"/>
    <n v="11"/>
    <s v="Yes"/>
    <n v="1"/>
  </r>
  <r>
    <x v="385"/>
    <x v="223"/>
    <x v="0"/>
    <n v="699"/>
    <n v="21.7"/>
    <n v="0"/>
    <n v="3"/>
    <n v="4"/>
    <n v="8"/>
    <s v="Yes"/>
    <n v="1"/>
  </r>
  <r>
    <x v="386"/>
    <x v="142"/>
    <x v="0"/>
    <n v="699"/>
    <n v="16.5"/>
    <n v="6"/>
    <n v="5"/>
    <n v="33"/>
    <n v="31"/>
    <s v="Yes"/>
    <n v="1"/>
  </r>
  <r>
    <x v="387"/>
    <x v="300"/>
    <x v="2"/>
    <n v="399"/>
    <n v="2.5"/>
    <n v="0"/>
    <n v="1"/>
    <n v="11"/>
    <n v="18"/>
    <s v="Yes"/>
    <n v="1"/>
  </r>
  <r>
    <x v="388"/>
    <x v="301"/>
    <x v="0"/>
    <n v="699"/>
    <n v="4.5999999999999996"/>
    <n v="7"/>
    <n v="4"/>
    <n v="19"/>
    <n v="47"/>
    <s v="Yes"/>
    <n v="1"/>
  </r>
  <r>
    <x v="389"/>
    <x v="302"/>
    <x v="0"/>
    <n v="699"/>
    <n v="3.3"/>
    <n v="1"/>
    <n v="2"/>
    <n v="33"/>
    <n v="49"/>
    <s v="Yes"/>
    <n v="1"/>
  </r>
  <r>
    <x v="390"/>
    <x v="0"/>
    <x v="0"/>
    <n v="699"/>
    <n v="19.100000000000001"/>
    <n v="7"/>
    <n v="4"/>
    <n v="3"/>
    <n v="13"/>
    <s v="No"/>
    <n v="0"/>
  </r>
  <r>
    <x v="391"/>
    <x v="209"/>
    <x v="0"/>
    <n v="699"/>
    <n v="7.8"/>
    <n v="0"/>
    <n v="3"/>
    <n v="16"/>
    <n v="16"/>
    <s v="Yes"/>
    <n v="1"/>
  </r>
  <r>
    <x v="392"/>
    <x v="303"/>
    <x v="2"/>
    <n v="399"/>
    <n v="19.5"/>
    <n v="3"/>
    <n v="1"/>
    <n v="8"/>
    <n v="51"/>
    <s v="No"/>
    <n v="0"/>
  </r>
  <r>
    <x v="393"/>
    <x v="304"/>
    <x v="2"/>
    <n v="399"/>
    <n v="4.5999999999999996"/>
    <n v="2"/>
    <n v="1"/>
    <n v="28"/>
    <n v="52"/>
    <s v="Yes"/>
    <n v="1"/>
  </r>
  <r>
    <x v="394"/>
    <x v="305"/>
    <x v="0"/>
    <n v="699"/>
    <n v="13.5"/>
    <n v="8"/>
    <n v="1"/>
    <n v="23"/>
    <n v="20"/>
    <s v="No"/>
    <n v="0"/>
  </r>
  <r>
    <x v="395"/>
    <x v="306"/>
    <x v="2"/>
    <n v="399"/>
    <n v="23.8"/>
    <n v="8"/>
    <n v="5"/>
    <n v="18"/>
    <n v="52"/>
    <s v="Yes"/>
    <n v="1"/>
  </r>
  <r>
    <x v="396"/>
    <x v="307"/>
    <x v="1"/>
    <n v="199"/>
    <n v="21.7"/>
    <n v="2"/>
    <n v="5"/>
    <n v="18"/>
    <n v="55"/>
    <s v="Yes"/>
    <n v="1"/>
  </r>
  <r>
    <x v="397"/>
    <x v="308"/>
    <x v="0"/>
    <n v="699"/>
    <n v="20.8"/>
    <n v="6"/>
    <n v="3"/>
    <n v="21"/>
    <n v="9"/>
    <s v="No"/>
    <n v="0"/>
  </r>
  <r>
    <x v="398"/>
    <x v="154"/>
    <x v="0"/>
    <n v="699"/>
    <n v="9.6999999999999993"/>
    <n v="1"/>
    <n v="5"/>
    <n v="27"/>
    <n v="50"/>
    <s v="No"/>
    <n v="0"/>
  </r>
  <r>
    <x v="399"/>
    <x v="309"/>
    <x v="2"/>
    <n v="399"/>
    <n v="18.899999999999999"/>
    <n v="5"/>
    <n v="3"/>
    <n v="33"/>
    <n v="60"/>
    <s v="Yes"/>
    <n v="1"/>
  </r>
  <r>
    <x v="400"/>
    <x v="297"/>
    <x v="1"/>
    <n v="199"/>
    <n v="18.399999999999999"/>
    <n v="7"/>
    <n v="5"/>
    <n v="6"/>
    <n v="42"/>
    <s v="Yes"/>
    <n v="1"/>
  </r>
  <r>
    <x v="401"/>
    <x v="216"/>
    <x v="0"/>
    <n v="699"/>
    <n v="5.8"/>
    <n v="6"/>
    <n v="1"/>
    <n v="26"/>
    <n v="31"/>
    <s v="Yes"/>
    <n v="1"/>
  </r>
  <r>
    <x v="402"/>
    <x v="310"/>
    <x v="2"/>
    <n v="399"/>
    <n v="14.7"/>
    <n v="7"/>
    <n v="2"/>
    <n v="36"/>
    <n v="57"/>
    <s v="Yes"/>
    <n v="1"/>
  </r>
  <r>
    <x v="403"/>
    <x v="35"/>
    <x v="1"/>
    <n v="199"/>
    <n v="15.8"/>
    <n v="7"/>
    <n v="0"/>
    <n v="7"/>
    <n v="7"/>
    <s v="No"/>
    <n v="0"/>
  </r>
  <r>
    <x v="404"/>
    <x v="311"/>
    <x v="2"/>
    <n v="399"/>
    <n v="0.5"/>
    <n v="6"/>
    <n v="1"/>
    <n v="30"/>
    <n v="44"/>
    <s v="No"/>
    <n v="0"/>
  </r>
  <r>
    <x v="405"/>
    <x v="312"/>
    <x v="2"/>
    <n v="399"/>
    <n v="21.9"/>
    <n v="4"/>
    <n v="0"/>
    <n v="11"/>
    <n v="41"/>
    <s v="Yes"/>
    <n v="1"/>
  </r>
  <r>
    <x v="406"/>
    <x v="313"/>
    <x v="2"/>
    <n v="399"/>
    <n v="1.8"/>
    <n v="4"/>
    <n v="5"/>
    <n v="11"/>
    <n v="44"/>
    <s v="Yes"/>
    <n v="1"/>
  </r>
  <r>
    <x v="407"/>
    <x v="147"/>
    <x v="0"/>
    <n v="699"/>
    <n v="17.7"/>
    <n v="0"/>
    <n v="1"/>
    <n v="6"/>
    <n v="30"/>
    <s v="Yes"/>
    <n v="1"/>
  </r>
  <r>
    <x v="408"/>
    <x v="92"/>
    <x v="1"/>
    <n v="199"/>
    <n v="17.2"/>
    <n v="0"/>
    <n v="0"/>
    <n v="34"/>
    <n v="44"/>
    <s v="Yes"/>
    <n v="1"/>
  </r>
  <r>
    <x v="409"/>
    <x v="0"/>
    <x v="2"/>
    <n v="399"/>
    <n v="12.2"/>
    <n v="3"/>
    <n v="3"/>
    <n v="9"/>
    <n v="5"/>
    <s v="No"/>
    <n v="0"/>
  </r>
  <r>
    <x v="410"/>
    <x v="197"/>
    <x v="1"/>
    <n v="199"/>
    <n v="9.5"/>
    <n v="4"/>
    <n v="1"/>
    <n v="21"/>
    <n v="24"/>
    <s v="No"/>
    <n v="0"/>
  </r>
  <r>
    <x v="411"/>
    <x v="314"/>
    <x v="0"/>
    <n v="699"/>
    <n v="2.2000000000000002"/>
    <n v="0"/>
    <n v="4"/>
    <n v="10"/>
    <n v="41"/>
    <s v="Yes"/>
    <n v="1"/>
  </r>
  <r>
    <x v="412"/>
    <x v="315"/>
    <x v="0"/>
    <n v="699"/>
    <n v="15.9"/>
    <n v="2"/>
    <n v="3"/>
    <n v="14"/>
    <n v="39"/>
    <s v="No"/>
    <n v="0"/>
  </r>
  <r>
    <x v="413"/>
    <x v="313"/>
    <x v="1"/>
    <n v="199"/>
    <n v="3.9"/>
    <n v="1"/>
    <n v="4"/>
    <n v="7"/>
    <n v="46"/>
    <s v="Yes"/>
    <n v="1"/>
  </r>
  <r>
    <x v="414"/>
    <x v="149"/>
    <x v="2"/>
    <n v="399"/>
    <n v="6.6"/>
    <n v="1"/>
    <n v="1"/>
    <n v="9"/>
    <n v="35"/>
    <s v="No"/>
    <n v="0"/>
  </r>
  <r>
    <x v="415"/>
    <x v="120"/>
    <x v="2"/>
    <n v="399"/>
    <n v="21.3"/>
    <n v="4"/>
    <n v="1"/>
    <n v="2"/>
    <n v="33"/>
    <s v="No"/>
    <n v="0"/>
  </r>
  <r>
    <x v="416"/>
    <x v="194"/>
    <x v="0"/>
    <n v="699"/>
    <n v="7.7"/>
    <n v="0"/>
    <n v="1"/>
    <n v="26"/>
    <n v="31"/>
    <s v="No"/>
    <n v="0"/>
  </r>
  <r>
    <x v="417"/>
    <x v="316"/>
    <x v="2"/>
    <n v="399"/>
    <n v="13.4"/>
    <n v="0"/>
    <n v="2"/>
    <n v="5"/>
    <n v="59"/>
    <s v="Yes"/>
    <n v="1"/>
  </r>
  <r>
    <x v="418"/>
    <x v="265"/>
    <x v="0"/>
    <n v="699"/>
    <n v="9.5"/>
    <n v="2"/>
    <n v="3"/>
    <n v="27"/>
    <n v="49"/>
    <s v="Yes"/>
    <n v="1"/>
  </r>
  <r>
    <x v="419"/>
    <x v="317"/>
    <x v="1"/>
    <n v="199"/>
    <n v="6.9"/>
    <n v="0"/>
    <n v="0"/>
    <n v="1"/>
    <n v="60"/>
    <s v="No"/>
    <n v="0"/>
  </r>
  <r>
    <x v="420"/>
    <x v="318"/>
    <x v="2"/>
    <n v="399"/>
    <n v="19.3"/>
    <n v="6"/>
    <n v="5"/>
    <n v="33"/>
    <n v="25"/>
    <s v="Yes"/>
    <n v="1"/>
  </r>
  <r>
    <x v="421"/>
    <x v="319"/>
    <x v="0"/>
    <n v="699"/>
    <n v="7.3"/>
    <n v="4"/>
    <n v="0"/>
    <n v="10"/>
    <n v="32"/>
    <s v="No"/>
    <n v="0"/>
  </r>
  <r>
    <x v="422"/>
    <x v="38"/>
    <x v="0"/>
    <n v="699"/>
    <n v="10.1"/>
    <n v="1"/>
    <n v="2"/>
    <n v="21"/>
    <n v="44"/>
    <s v="Yes"/>
    <n v="1"/>
  </r>
  <r>
    <x v="423"/>
    <x v="320"/>
    <x v="1"/>
    <n v="199"/>
    <n v="2.6"/>
    <n v="6"/>
    <n v="0"/>
    <n v="16"/>
    <n v="29"/>
    <s v="Yes"/>
    <n v="1"/>
  </r>
  <r>
    <x v="424"/>
    <x v="321"/>
    <x v="2"/>
    <n v="399"/>
    <n v="3.4"/>
    <n v="2"/>
    <n v="5"/>
    <n v="12"/>
    <n v="0"/>
    <s v="Yes"/>
    <n v="1"/>
  </r>
  <r>
    <x v="425"/>
    <x v="308"/>
    <x v="0"/>
    <n v="699"/>
    <n v="19.7"/>
    <n v="4"/>
    <n v="1"/>
    <n v="34"/>
    <n v="23"/>
    <s v="Yes"/>
    <n v="1"/>
  </r>
  <r>
    <x v="426"/>
    <x v="168"/>
    <x v="0"/>
    <n v="699"/>
    <n v="19.399999999999999"/>
    <n v="0"/>
    <n v="2"/>
    <n v="8"/>
    <n v="51"/>
    <s v="Yes"/>
    <n v="1"/>
  </r>
  <r>
    <x v="427"/>
    <x v="320"/>
    <x v="1"/>
    <n v="199"/>
    <n v="18"/>
    <n v="1"/>
    <n v="3"/>
    <n v="17"/>
    <n v="29"/>
    <s v="Yes"/>
    <n v="1"/>
  </r>
  <r>
    <x v="428"/>
    <x v="322"/>
    <x v="2"/>
    <n v="399"/>
    <n v="9.5"/>
    <n v="4"/>
    <n v="0"/>
    <n v="11"/>
    <n v="57"/>
    <s v="No"/>
    <n v="0"/>
  </r>
  <r>
    <x v="429"/>
    <x v="323"/>
    <x v="1"/>
    <n v="199"/>
    <n v="0.6"/>
    <n v="0"/>
    <n v="1"/>
    <n v="33"/>
    <n v="2"/>
    <s v="No"/>
    <n v="0"/>
  </r>
  <r>
    <x v="430"/>
    <x v="64"/>
    <x v="1"/>
    <n v="199"/>
    <n v="23.3"/>
    <n v="0"/>
    <n v="4"/>
    <n v="12"/>
    <n v="51"/>
    <s v="No"/>
    <n v="0"/>
  </r>
  <r>
    <x v="431"/>
    <x v="324"/>
    <x v="2"/>
    <n v="399"/>
    <n v="8.4"/>
    <n v="6"/>
    <n v="5"/>
    <n v="15"/>
    <n v="20"/>
    <s v="Yes"/>
    <n v="1"/>
  </r>
  <r>
    <x v="432"/>
    <x v="325"/>
    <x v="0"/>
    <n v="699"/>
    <n v="3.4"/>
    <n v="0"/>
    <n v="1"/>
    <n v="24"/>
    <n v="14"/>
    <s v="No"/>
    <n v="0"/>
  </r>
  <r>
    <x v="433"/>
    <x v="326"/>
    <x v="2"/>
    <n v="399"/>
    <n v="22"/>
    <n v="4"/>
    <n v="2"/>
    <n v="5"/>
    <n v="20"/>
    <s v="Yes"/>
    <n v="1"/>
  </r>
  <r>
    <x v="434"/>
    <x v="327"/>
    <x v="1"/>
    <n v="199"/>
    <n v="5.4"/>
    <n v="4"/>
    <n v="5"/>
    <n v="24"/>
    <n v="39"/>
    <s v="Yes"/>
    <n v="1"/>
  </r>
  <r>
    <x v="435"/>
    <x v="267"/>
    <x v="0"/>
    <n v="699"/>
    <n v="24.9"/>
    <n v="3"/>
    <n v="5"/>
    <n v="32"/>
    <n v="57"/>
    <s v="Yes"/>
    <n v="1"/>
  </r>
  <r>
    <x v="436"/>
    <x v="328"/>
    <x v="1"/>
    <n v="199"/>
    <n v="23.3"/>
    <n v="0"/>
    <n v="1"/>
    <n v="1"/>
    <n v="34"/>
    <s v="Yes"/>
    <n v="1"/>
  </r>
  <r>
    <x v="437"/>
    <x v="329"/>
    <x v="1"/>
    <n v="199"/>
    <n v="0.5"/>
    <n v="6"/>
    <n v="5"/>
    <n v="22"/>
    <n v="46"/>
    <s v="Yes"/>
    <n v="1"/>
  </r>
  <r>
    <x v="438"/>
    <x v="4"/>
    <x v="0"/>
    <n v="699"/>
    <n v="10.8"/>
    <n v="0"/>
    <n v="1"/>
    <n v="16"/>
    <n v="45"/>
    <s v="Yes"/>
    <n v="1"/>
  </r>
  <r>
    <x v="439"/>
    <x v="276"/>
    <x v="1"/>
    <n v="199"/>
    <n v="10.6"/>
    <n v="5"/>
    <n v="3"/>
    <n v="34"/>
    <n v="47"/>
    <s v="Yes"/>
    <n v="1"/>
  </r>
  <r>
    <x v="440"/>
    <x v="283"/>
    <x v="0"/>
    <n v="699"/>
    <n v="16.100000000000001"/>
    <n v="6"/>
    <n v="0"/>
    <n v="9"/>
    <n v="37"/>
    <s v="No"/>
    <n v="0"/>
  </r>
  <r>
    <x v="441"/>
    <x v="330"/>
    <x v="0"/>
    <n v="699"/>
    <n v="6.3"/>
    <n v="4"/>
    <n v="2"/>
    <n v="9"/>
    <n v="59"/>
    <s v="No"/>
    <n v="0"/>
  </r>
  <r>
    <x v="442"/>
    <x v="117"/>
    <x v="0"/>
    <n v="699"/>
    <n v="8.3000000000000007"/>
    <n v="4"/>
    <n v="1"/>
    <n v="21"/>
    <n v="4"/>
    <s v="No"/>
    <n v="0"/>
  </r>
  <r>
    <x v="443"/>
    <x v="92"/>
    <x v="0"/>
    <n v="699"/>
    <n v="4.3"/>
    <n v="2"/>
    <n v="3"/>
    <n v="7"/>
    <n v="29"/>
    <s v="Yes"/>
    <n v="1"/>
  </r>
  <r>
    <x v="444"/>
    <x v="331"/>
    <x v="0"/>
    <n v="699"/>
    <n v="24.1"/>
    <n v="3"/>
    <n v="3"/>
    <n v="23"/>
    <n v="19"/>
    <s v="No"/>
    <n v="0"/>
  </r>
  <r>
    <x v="445"/>
    <x v="332"/>
    <x v="1"/>
    <n v="199"/>
    <n v="20.3"/>
    <n v="4"/>
    <n v="5"/>
    <n v="11"/>
    <n v="44"/>
    <s v="Yes"/>
    <n v="1"/>
  </r>
  <r>
    <x v="446"/>
    <x v="333"/>
    <x v="2"/>
    <n v="399"/>
    <n v="2.7"/>
    <n v="3"/>
    <n v="2"/>
    <n v="10"/>
    <n v="25"/>
    <s v="Yes"/>
    <n v="1"/>
  </r>
  <r>
    <x v="447"/>
    <x v="334"/>
    <x v="2"/>
    <n v="399"/>
    <n v="20.6"/>
    <n v="2"/>
    <n v="0"/>
    <n v="17"/>
    <n v="60"/>
    <s v="No"/>
    <n v="0"/>
  </r>
  <r>
    <x v="448"/>
    <x v="335"/>
    <x v="0"/>
    <n v="699"/>
    <n v="6.6"/>
    <n v="7"/>
    <n v="0"/>
    <n v="36"/>
    <n v="51"/>
    <s v="No"/>
    <n v="0"/>
  </r>
  <r>
    <x v="449"/>
    <x v="175"/>
    <x v="1"/>
    <n v="199"/>
    <n v="20.8"/>
    <n v="3"/>
    <n v="1"/>
    <n v="4"/>
    <n v="12"/>
    <s v="No"/>
    <n v="0"/>
  </r>
  <r>
    <x v="450"/>
    <x v="296"/>
    <x v="0"/>
    <n v="699"/>
    <n v="14.8"/>
    <n v="4"/>
    <n v="0"/>
    <n v="6"/>
    <n v="1"/>
    <s v="No"/>
    <n v="0"/>
  </r>
  <r>
    <x v="451"/>
    <x v="170"/>
    <x v="0"/>
    <n v="699"/>
    <n v="20.3"/>
    <n v="1"/>
    <n v="2"/>
    <n v="29"/>
    <n v="7"/>
    <s v="Yes"/>
    <n v="1"/>
  </r>
  <r>
    <x v="452"/>
    <x v="185"/>
    <x v="1"/>
    <n v="199"/>
    <n v="23.1"/>
    <n v="6"/>
    <n v="5"/>
    <n v="11"/>
    <n v="25"/>
    <s v="Yes"/>
    <n v="1"/>
  </r>
  <r>
    <x v="453"/>
    <x v="47"/>
    <x v="0"/>
    <n v="699"/>
    <n v="4.7"/>
    <n v="3"/>
    <n v="1"/>
    <n v="28"/>
    <n v="17"/>
    <s v="Yes"/>
    <n v="1"/>
  </r>
  <r>
    <x v="454"/>
    <x v="336"/>
    <x v="1"/>
    <n v="199"/>
    <n v="16.399999999999999"/>
    <n v="7"/>
    <n v="3"/>
    <n v="16"/>
    <n v="56"/>
    <s v="Yes"/>
    <n v="1"/>
  </r>
  <r>
    <x v="455"/>
    <x v="195"/>
    <x v="1"/>
    <n v="199"/>
    <n v="9.9"/>
    <n v="6"/>
    <n v="1"/>
    <n v="18"/>
    <n v="41"/>
    <s v="No"/>
    <n v="0"/>
  </r>
  <r>
    <x v="456"/>
    <x v="337"/>
    <x v="1"/>
    <n v="199"/>
    <n v="20"/>
    <n v="6"/>
    <n v="5"/>
    <n v="35"/>
    <n v="22"/>
    <s v="Yes"/>
    <n v="1"/>
  </r>
  <r>
    <x v="457"/>
    <x v="73"/>
    <x v="2"/>
    <n v="399"/>
    <n v="8.4"/>
    <n v="4"/>
    <n v="1"/>
    <n v="33"/>
    <n v="1"/>
    <s v="No"/>
    <n v="0"/>
  </r>
  <r>
    <x v="458"/>
    <x v="1"/>
    <x v="1"/>
    <n v="199"/>
    <n v="1.9"/>
    <n v="7"/>
    <n v="4"/>
    <n v="18"/>
    <n v="22"/>
    <s v="Yes"/>
    <n v="1"/>
  </r>
  <r>
    <x v="459"/>
    <x v="338"/>
    <x v="1"/>
    <n v="199"/>
    <n v="6.6"/>
    <n v="3"/>
    <n v="2"/>
    <n v="7"/>
    <n v="34"/>
    <s v="No"/>
    <n v="0"/>
  </r>
  <r>
    <x v="460"/>
    <x v="272"/>
    <x v="1"/>
    <n v="199"/>
    <n v="9.1999999999999993"/>
    <n v="2"/>
    <n v="1"/>
    <n v="25"/>
    <n v="15"/>
    <s v="No"/>
    <n v="0"/>
  </r>
  <r>
    <x v="461"/>
    <x v="339"/>
    <x v="2"/>
    <n v="399"/>
    <n v="17.7"/>
    <n v="5"/>
    <n v="4"/>
    <n v="2"/>
    <n v="36"/>
    <s v="Yes"/>
    <n v="1"/>
  </r>
  <r>
    <x v="462"/>
    <x v="340"/>
    <x v="2"/>
    <n v="399"/>
    <n v="8.1"/>
    <n v="7"/>
    <n v="0"/>
    <n v="35"/>
    <n v="5"/>
    <s v="Yes"/>
    <n v="1"/>
  </r>
  <r>
    <x v="463"/>
    <x v="145"/>
    <x v="1"/>
    <n v="199"/>
    <n v="13.4"/>
    <n v="0"/>
    <n v="2"/>
    <n v="2"/>
    <n v="58"/>
    <s v="No"/>
    <n v="0"/>
  </r>
  <r>
    <x v="464"/>
    <x v="235"/>
    <x v="2"/>
    <n v="399"/>
    <n v="23"/>
    <n v="5"/>
    <n v="0"/>
    <n v="12"/>
    <n v="1"/>
    <s v="Yes"/>
    <n v="1"/>
  </r>
  <r>
    <x v="465"/>
    <x v="341"/>
    <x v="1"/>
    <n v="199"/>
    <n v="21.2"/>
    <n v="5"/>
    <n v="0"/>
    <n v="8"/>
    <n v="23"/>
    <s v="No"/>
    <n v="0"/>
  </r>
  <r>
    <x v="466"/>
    <x v="187"/>
    <x v="2"/>
    <n v="399"/>
    <n v="8.6999999999999993"/>
    <n v="5"/>
    <n v="1"/>
    <n v="7"/>
    <n v="10"/>
    <s v="No"/>
    <n v="0"/>
  </r>
  <r>
    <x v="467"/>
    <x v="342"/>
    <x v="0"/>
    <n v="699"/>
    <n v="16.399999999999999"/>
    <n v="2"/>
    <n v="5"/>
    <n v="32"/>
    <n v="35"/>
    <s v="No"/>
    <n v="0"/>
  </r>
  <r>
    <x v="468"/>
    <x v="343"/>
    <x v="2"/>
    <n v="399"/>
    <n v="16.8"/>
    <n v="2"/>
    <n v="3"/>
    <n v="15"/>
    <n v="19"/>
    <s v="No"/>
    <n v="0"/>
  </r>
  <r>
    <x v="469"/>
    <x v="344"/>
    <x v="1"/>
    <n v="199"/>
    <n v="18.399999999999999"/>
    <n v="6"/>
    <n v="4"/>
    <n v="12"/>
    <n v="2"/>
    <s v="Yes"/>
    <n v="1"/>
  </r>
  <r>
    <x v="470"/>
    <x v="324"/>
    <x v="0"/>
    <n v="699"/>
    <n v="16.2"/>
    <n v="1"/>
    <n v="3"/>
    <n v="15"/>
    <n v="9"/>
    <s v="Yes"/>
    <n v="1"/>
  </r>
  <r>
    <x v="471"/>
    <x v="345"/>
    <x v="1"/>
    <n v="199"/>
    <n v="24.6"/>
    <n v="2"/>
    <n v="5"/>
    <n v="23"/>
    <n v="56"/>
    <s v="No"/>
    <n v="0"/>
  </r>
  <r>
    <x v="472"/>
    <x v="346"/>
    <x v="0"/>
    <n v="699"/>
    <n v="11.4"/>
    <n v="4"/>
    <n v="1"/>
    <n v="22"/>
    <n v="15"/>
    <s v="No"/>
    <n v="0"/>
  </r>
  <r>
    <x v="473"/>
    <x v="347"/>
    <x v="2"/>
    <n v="399"/>
    <n v="18.2"/>
    <n v="0"/>
    <n v="3"/>
    <n v="7"/>
    <n v="28"/>
    <s v="No"/>
    <n v="0"/>
  </r>
  <r>
    <x v="474"/>
    <x v="198"/>
    <x v="2"/>
    <n v="399"/>
    <n v="22.1"/>
    <n v="5"/>
    <n v="4"/>
    <n v="32"/>
    <n v="24"/>
    <s v="Yes"/>
    <n v="1"/>
  </r>
  <r>
    <x v="475"/>
    <x v="54"/>
    <x v="0"/>
    <n v="699"/>
    <n v="4.5"/>
    <n v="1"/>
    <n v="0"/>
    <n v="15"/>
    <n v="18"/>
    <s v="Yes"/>
    <n v="1"/>
  </r>
  <r>
    <x v="476"/>
    <x v="154"/>
    <x v="1"/>
    <n v="199"/>
    <n v="8.9"/>
    <n v="6"/>
    <n v="1"/>
    <n v="5"/>
    <n v="46"/>
    <s v="Yes"/>
    <n v="1"/>
  </r>
  <r>
    <x v="477"/>
    <x v="348"/>
    <x v="2"/>
    <n v="399"/>
    <n v="17.8"/>
    <n v="6"/>
    <n v="5"/>
    <n v="31"/>
    <n v="10"/>
    <s v="No"/>
    <n v="0"/>
  </r>
  <r>
    <x v="478"/>
    <x v="349"/>
    <x v="1"/>
    <n v="199"/>
    <n v="3"/>
    <n v="3"/>
    <n v="1"/>
    <n v="4"/>
    <n v="26"/>
    <s v="No"/>
    <n v="0"/>
  </r>
  <r>
    <x v="479"/>
    <x v="350"/>
    <x v="2"/>
    <n v="399"/>
    <n v="7.8"/>
    <n v="1"/>
    <n v="0"/>
    <n v="19"/>
    <n v="25"/>
    <s v="No"/>
    <n v="0"/>
  </r>
  <r>
    <x v="480"/>
    <x v="17"/>
    <x v="1"/>
    <n v="199"/>
    <n v="9.3000000000000007"/>
    <n v="6"/>
    <n v="0"/>
    <n v="4"/>
    <n v="18"/>
    <s v="No"/>
    <n v="0"/>
  </r>
  <r>
    <x v="481"/>
    <x v="37"/>
    <x v="0"/>
    <n v="699"/>
    <n v="5.4"/>
    <n v="0"/>
    <n v="1"/>
    <n v="31"/>
    <n v="10"/>
    <s v="No"/>
    <n v="0"/>
  </r>
  <r>
    <x v="482"/>
    <x v="40"/>
    <x v="2"/>
    <n v="399"/>
    <n v="8.1"/>
    <n v="6"/>
    <n v="3"/>
    <n v="8"/>
    <n v="31"/>
    <s v="No"/>
    <n v="0"/>
  </r>
  <r>
    <x v="483"/>
    <x v="351"/>
    <x v="1"/>
    <n v="199"/>
    <n v="10"/>
    <n v="5"/>
    <n v="3"/>
    <n v="35"/>
    <n v="23"/>
    <s v="Yes"/>
    <n v="1"/>
  </r>
  <r>
    <x v="484"/>
    <x v="352"/>
    <x v="2"/>
    <n v="399"/>
    <n v="11.9"/>
    <n v="3"/>
    <n v="2"/>
    <n v="29"/>
    <n v="36"/>
    <s v="Yes"/>
    <n v="1"/>
  </r>
  <r>
    <x v="485"/>
    <x v="103"/>
    <x v="0"/>
    <n v="699"/>
    <n v="2.6"/>
    <n v="5"/>
    <n v="4"/>
    <n v="7"/>
    <n v="26"/>
    <s v="Yes"/>
    <n v="1"/>
  </r>
  <r>
    <x v="486"/>
    <x v="353"/>
    <x v="1"/>
    <n v="199"/>
    <n v="2"/>
    <n v="6"/>
    <n v="4"/>
    <n v="36"/>
    <n v="26"/>
    <s v="Yes"/>
    <n v="1"/>
  </r>
  <r>
    <x v="487"/>
    <x v="204"/>
    <x v="2"/>
    <n v="399"/>
    <n v="12.2"/>
    <n v="1"/>
    <n v="3"/>
    <n v="16"/>
    <n v="57"/>
    <s v="No"/>
    <n v="0"/>
  </r>
  <r>
    <x v="488"/>
    <x v="354"/>
    <x v="0"/>
    <n v="699"/>
    <n v="20.100000000000001"/>
    <n v="2"/>
    <n v="0"/>
    <n v="34"/>
    <n v="60"/>
    <s v="No"/>
    <n v="0"/>
  </r>
  <r>
    <x v="489"/>
    <x v="355"/>
    <x v="1"/>
    <n v="199"/>
    <n v="20.3"/>
    <n v="2"/>
    <n v="0"/>
    <n v="14"/>
    <n v="27"/>
    <s v="Yes"/>
    <n v="1"/>
  </r>
  <r>
    <x v="490"/>
    <x v="356"/>
    <x v="2"/>
    <n v="399"/>
    <n v="24.9"/>
    <n v="2"/>
    <n v="4"/>
    <n v="13"/>
    <n v="16"/>
    <s v="Yes"/>
    <n v="1"/>
  </r>
  <r>
    <x v="491"/>
    <x v="357"/>
    <x v="1"/>
    <n v="199"/>
    <n v="14.1"/>
    <n v="8"/>
    <n v="2"/>
    <n v="25"/>
    <n v="54"/>
    <s v="Yes"/>
    <n v="1"/>
  </r>
  <r>
    <x v="492"/>
    <x v="99"/>
    <x v="1"/>
    <n v="199"/>
    <n v="19.7"/>
    <n v="1"/>
    <n v="3"/>
    <n v="34"/>
    <n v="9"/>
    <s v="Yes"/>
    <n v="1"/>
  </r>
  <r>
    <x v="493"/>
    <x v="358"/>
    <x v="0"/>
    <n v="699"/>
    <n v="23.2"/>
    <n v="1"/>
    <n v="2"/>
    <n v="7"/>
    <n v="55"/>
    <s v="Yes"/>
    <n v="1"/>
  </r>
  <r>
    <x v="494"/>
    <x v="299"/>
    <x v="2"/>
    <n v="399"/>
    <n v="9.9"/>
    <n v="7"/>
    <n v="4"/>
    <n v="17"/>
    <n v="38"/>
    <s v="Yes"/>
    <n v="1"/>
  </r>
  <r>
    <x v="495"/>
    <x v="359"/>
    <x v="2"/>
    <n v="399"/>
    <n v="4"/>
    <n v="6"/>
    <n v="0"/>
    <n v="26"/>
    <n v="25"/>
    <s v="No"/>
    <n v="0"/>
  </r>
  <r>
    <x v="496"/>
    <x v="244"/>
    <x v="0"/>
    <n v="699"/>
    <n v="1.7"/>
    <n v="7"/>
    <n v="2"/>
    <n v="16"/>
    <n v="57"/>
    <s v="Yes"/>
    <n v="1"/>
  </r>
  <r>
    <x v="497"/>
    <x v="53"/>
    <x v="2"/>
    <n v="399"/>
    <n v="7.4"/>
    <n v="7"/>
    <n v="5"/>
    <n v="20"/>
    <n v="43"/>
    <s v="Yes"/>
    <n v="1"/>
  </r>
  <r>
    <x v="498"/>
    <x v="360"/>
    <x v="1"/>
    <n v="199"/>
    <n v="24.4"/>
    <n v="7"/>
    <n v="2"/>
    <n v="20"/>
    <n v="17"/>
    <s v="No"/>
    <n v="0"/>
  </r>
  <r>
    <x v="499"/>
    <x v="361"/>
    <x v="0"/>
    <n v="699"/>
    <n v="5.0999999999999996"/>
    <n v="3"/>
    <n v="3"/>
    <n v="6"/>
    <n v="47"/>
    <s v="Yes"/>
    <n v="1"/>
  </r>
  <r>
    <x v="500"/>
    <x v="111"/>
    <x v="2"/>
    <n v="399"/>
    <n v="13.1"/>
    <n v="2"/>
    <n v="0"/>
    <n v="4"/>
    <n v="19"/>
    <s v="No"/>
    <n v="0"/>
  </r>
  <r>
    <x v="501"/>
    <x v="136"/>
    <x v="1"/>
    <n v="199"/>
    <n v="22"/>
    <n v="0"/>
    <n v="1"/>
    <n v="34"/>
    <n v="12"/>
    <s v="No"/>
    <n v="0"/>
  </r>
  <r>
    <x v="502"/>
    <x v="327"/>
    <x v="1"/>
    <n v="199"/>
    <n v="1.3"/>
    <n v="0"/>
    <n v="2"/>
    <n v="16"/>
    <n v="45"/>
    <s v="Yes"/>
    <n v="1"/>
  </r>
  <r>
    <x v="503"/>
    <x v="269"/>
    <x v="2"/>
    <n v="399"/>
    <n v="10.199999999999999"/>
    <n v="1"/>
    <n v="5"/>
    <n v="33"/>
    <n v="1"/>
    <s v="Yes"/>
    <n v="1"/>
  </r>
  <r>
    <x v="504"/>
    <x v="362"/>
    <x v="0"/>
    <n v="699"/>
    <n v="4.9000000000000004"/>
    <n v="7"/>
    <n v="4"/>
    <n v="29"/>
    <n v="35"/>
    <s v="Yes"/>
    <n v="1"/>
  </r>
  <r>
    <x v="505"/>
    <x v="363"/>
    <x v="2"/>
    <n v="399"/>
    <n v="7.5"/>
    <n v="6"/>
    <n v="0"/>
    <n v="6"/>
    <n v="10"/>
    <s v="No"/>
    <n v="0"/>
  </r>
  <r>
    <x v="506"/>
    <x v="15"/>
    <x v="1"/>
    <n v="199"/>
    <n v="17.100000000000001"/>
    <n v="4"/>
    <n v="5"/>
    <n v="15"/>
    <n v="26"/>
    <s v="Yes"/>
    <n v="1"/>
  </r>
  <r>
    <x v="507"/>
    <x v="177"/>
    <x v="1"/>
    <n v="199"/>
    <n v="22.8"/>
    <n v="2"/>
    <n v="4"/>
    <n v="31"/>
    <n v="51"/>
    <s v="Yes"/>
    <n v="1"/>
  </r>
  <r>
    <x v="508"/>
    <x v="364"/>
    <x v="0"/>
    <n v="699"/>
    <n v="18"/>
    <n v="4"/>
    <n v="3"/>
    <n v="20"/>
    <n v="57"/>
    <s v="Yes"/>
    <n v="1"/>
  </r>
  <r>
    <x v="509"/>
    <x v="138"/>
    <x v="2"/>
    <n v="399"/>
    <n v="5.8"/>
    <n v="4"/>
    <n v="5"/>
    <n v="17"/>
    <n v="33"/>
    <s v="No"/>
    <n v="0"/>
  </r>
  <r>
    <x v="510"/>
    <x v="365"/>
    <x v="0"/>
    <n v="699"/>
    <n v="0.7"/>
    <n v="5"/>
    <n v="4"/>
    <n v="7"/>
    <n v="41"/>
    <s v="Yes"/>
    <n v="1"/>
  </r>
  <r>
    <x v="511"/>
    <x v="45"/>
    <x v="2"/>
    <n v="399"/>
    <n v="12.3"/>
    <n v="5"/>
    <n v="2"/>
    <n v="7"/>
    <n v="40"/>
    <s v="Yes"/>
    <n v="1"/>
  </r>
  <r>
    <x v="512"/>
    <x v="366"/>
    <x v="2"/>
    <n v="399"/>
    <n v="5.0999999999999996"/>
    <n v="8"/>
    <n v="1"/>
    <n v="20"/>
    <n v="57"/>
    <s v="Yes"/>
    <n v="1"/>
  </r>
  <r>
    <x v="513"/>
    <x v="68"/>
    <x v="2"/>
    <n v="399"/>
    <n v="17.2"/>
    <n v="0"/>
    <n v="5"/>
    <n v="21"/>
    <n v="31"/>
    <s v="No"/>
    <n v="0"/>
  </r>
  <r>
    <x v="514"/>
    <x v="367"/>
    <x v="2"/>
    <n v="399"/>
    <n v="10"/>
    <n v="0"/>
    <n v="4"/>
    <n v="26"/>
    <n v="45"/>
    <s v="No"/>
    <n v="0"/>
  </r>
  <r>
    <x v="515"/>
    <x v="368"/>
    <x v="2"/>
    <n v="399"/>
    <n v="17.3"/>
    <n v="7"/>
    <n v="5"/>
    <n v="15"/>
    <n v="22"/>
    <s v="Yes"/>
    <n v="1"/>
  </r>
  <r>
    <x v="516"/>
    <x v="251"/>
    <x v="0"/>
    <n v="699"/>
    <n v="4.9000000000000004"/>
    <n v="1"/>
    <n v="3"/>
    <n v="36"/>
    <n v="8"/>
    <s v="No"/>
    <n v="0"/>
  </r>
  <r>
    <x v="517"/>
    <x v="19"/>
    <x v="1"/>
    <n v="199"/>
    <n v="16.5"/>
    <n v="3"/>
    <n v="2"/>
    <n v="22"/>
    <n v="14"/>
    <s v="No"/>
    <n v="0"/>
  </r>
  <r>
    <x v="518"/>
    <x v="369"/>
    <x v="2"/>
    <n v="399"/>
    <n v="9.6"/>
    <n v="4"/>
    <n v="3"/>
    <n v="22"/>
    <n v="54"/>
    <s v="Yes"/>
    <n v="1"/>
  </r>
  <r>
    <x v="519"/>
    <x v="262"/>
    <x v="0"/>
    <n v="699"/>
    <n v="12.1"/>
    <n v="3"/>
    <n v="4"/>
    <n v="5"/>
    <n v="7"/>
    <s v="No"/>
    <n v="0"/>
  </r>
  <r>
    <x v="520"/>
    <x v="370"/>
    <x v="0"/>
    <n v="699"/>
    <n v="10.6"/>
    <n v="2"/>
    <n v="1"/>
    <n v="20"/>
    <n v="12"/>
    <s v="No"/>
    <n v="0"/>
  </r>
  <r>
    <x v="521"/>
    <x v="50"/>
    <x v="2"/>
    <n v="399"/>
    <n v="8.3000000000000007"/>
    <n v="2"/>
    <n v="0"/>
    <n v="10"/>
    <n v="31"/>
    <s v="Yes"/>
    <n v="1"/>
  </r>
  <r>
    <x v="522"/>
    <x v="26"/>
    <x v="2"/>
    <n v="399"/>
    <n v="0.6"/>
    <n v="4"/>
    <n v="1"/>
    <n v="4"/>
    <n v="48"/>
    <s v="No"/>
    <n v="0"/>
  </r>
  <r>
    <x v="523"/>
    <x v="313"/>
    <x v="1"/>
    <n v="199"/>
    <n v="19.7"/>
    <n v="1"/>
    <n v="1"/>
    <n v="32"/>
    <n v="39"/>
    <s v="No"/>
    <n v="0"/>
  </r>
  <r>
    <x v="524"/>
    <x v="371"/>
    <x v="2"/>
    <n v="399"/>
    <n v="24.2"/>
    <n v="6"/>
    <n v="0"/>
    <n v="28"/>
    <n v="2"/>
    <s v="No"/>
    <n v="0"/>
  </r>
  <r>
    <x v="525"/>
    <x v="372"/>
    <x v="1"/>
    <n v="199"/>
    <n v="19"/>
    <n v="8"/>
    <n v="1"/>
    <n v="21"/>
    <n v="1"/>
    <s v="No"/>
    <n v="0"/>
  </r>
  <r>
    <x v="526"/>
    <x v="373"/>
    <x v="0"/>
    <n v="699"/>
    <n v="6"/>
    <n v="5"/>
    <n v="2"/>
    <n v="16"/>
    <n v="8"/>
    <s v="Yes"/>
    <n v="1"/>
  </r>
  <r>
    <x v="527"/>
    <x v="374"/>
    <x v="0"/>
    <n v="699"/>
    <n v="4.5999999999999996"/>
    <n v="0"/>
    <n v="2"/>
    <n v="20"/>
    <n v="60"/>
    <s v="Yes"/>
    <n v="1"/>
  </r>
  <r>
    <x v="528"/>
    <x v="339"/>
    <x v="0"/>
    <n v="699"/>
    <n v="8.8000000000000007"/>
    <n v="2"/>
    <n v="2"/>
    <n v="34"/>
    <n v="57"/>
    <s v="Yes"/>
    <n v="1"/>
  </r>
  <r>
    <x v="529"/>
    <x v="375"/>
    <x v="1"/>
    <n v="199"/>
    <n v="1"/>
    <n v="3"/>
    <n v="5"/>
    <n v="26"/>
    <n v="8"/>
    <s v="Yes"/>
    <n v="1"/>
  </r>
  <r>
    <x v="530"/>
    <x v="81"/>
    <x v="0"/>
    <n v="699"/>
    <n v="4.5999999999999996"/>
    <n v="5"/>
    <n v="5"/>
    <n v="33"/>
    <n v="41"/>
    <s v="Yes"/>
    <n v="1"/>
  </r>
  <r>
    <x v="531"/>
    <x v="376"/>
    <x v="0"/>
    <n v="699"/>
    <n v="19.399999999999999"/>
    <n v="0"/>
    <n v="4"/>
    <n v="17"/>
    <n v="3"/>
    <s v="No"/>
    <n v="0"/>
  </r>
  <r>
    <x v="532"/>
    <x v="177"/>
    <x v="1"/>
    <n v="199"/>
    <n v="17.399999999999999"/>
    <n v="6"/>
    <n v="3"/>
    <n v="4"/>
    <n v="24"/>
    <s v="Yes"/>
    <n v="1"/>
  </r>
  <r>
    <x v="533"/>
    <x v="341"/>
    <x v="2"/>
    <n v="399"/>
    <n v="5.5"/>
    <n v="0"/>
    <n v="2"/>
    <n v="10"/>
    <n v="26"/>
    <s v="No"/>
    <n v="0"/>
  </r>
  <r>
    <x v="534"/>
    <x v="377"/>
    <x v="0"/>
    <n v="699"/>
    <n v="15.8"/>
    <n v="2"/>
    <n v="3"/>
    <n v="18"/>
    <n v="53"/>
    <s v="No"/>
    <n v="0"/>
  </r>
  <r>
    <x v="535"/>
    <x v="378"/>
    <x v="0"/>
    <n v="699"/>
    <n v="7.4"/>
    <n v="1"/>
    <n v="3"/>
    <n v="8"/>
    <n v="12"/>
    <s v="No"/>
    <n v="0"/>
  </r>
  <r>
    <x v="536"/>
    <x v="379"/>
    <x v="0"/>
    <n v="699"/>
    <n v="9.3000000000000007"/>
    <n v="6"/>
    <n v="2"/>
    <n v="13"/>
    <n v="10"/>
    <s v="Yes"/>
    <n v="1"/>
  </r>
  <r>
    <x v="537"/>
    <x v="380"/>
    <x v="1"/>
    <n v="199"/>
    <n v="8.6"/>
    <n v="0"/>
    <n v="0"/>
    <n v="31"/>
    <n v="42"/>
    <s v="Yes"/>
    <n v="1"/>
  </r>
  <r>
    <x v="538"/>
    <x v="381"/>
    <x v="0"/>
    <n v="699"/>
    <n v="4.2"/>
    <n v="1"/>
    <n v="4"/>
    <n v="32"/>
    <n v="4"/>
    <s v="No"/>
    <n v="0"/>
  </r>
  <r>
    <x v="539"/>
    <x v="382"/>
    <x v="2"/>
    <n v="399"/>
    <n v="11.7"/>
    <n v="4"/>
    <n v="2"/>
    <n v="15"/>
    <n v="29"/>
    <s v="Yes"/>
    <n v="1"/>
  </r>
  <r>
    <x v="540"/>
    <x v="383"/>
    <x v="1"/>
    <n v="199"/>
    <n v="9.3000000000000007"/>
    <n v="5"/>
    <n v="3"/>
    <n v="19"/>
    <n v="47"/>
    <s v="Yes"/>
    <n v="1"/>
  </r>
  <r>
    <x v="541"/>
    <x v="384"/>
    <x v="1"/>
    <n v="199"/>
    <n v="16.8"/>
    <n v="2"/>
    <n v="2"/>
    <n v="9"/>
    <n v="22"/>
    <s v="No"/>
    <n v="0"/>
  </r>
  <r>
    <x v="542"/>
    <x v="326"/>
    <x v="2"/>
    <n v="399"/>
    <n v="9.6"/>
    <n v="5"/>
    <n v="1"/>
    <n v="6"/>
    <n v="7"/>
    <s v="No"/>
    <n v="0"/>
  </r>
  <r>
    <x v="543"/>
    <x v="347"/>
    <x v="2"/>
    <n v="399"/>
    <n v="17.399999999999999"/>
    <n v="7"/>
    <n v="3"/>
    <n v="25"/>
    <n v="41"/>
    <s v="No"/>
    <n v="0"/>
  </r>
  <r>
    <x v="544"/>
    <x v="122"/>
    <x v="1"/>
    <n v="199"/>
    <n v="17.600000000000001"/>
    <n v="0"/>
    <n v="1"/>
    <n v="9"/>
    <n v="6"/>
    <s v="No"/>
    <n v="0"/>
  </r>
  <r>
    <x v="545"/>
    <x v="82"/>
    <x v="2"/>
    <n v="399"/>
    <n v="4.9000000000000004"/>
    <n v="6"/>
    <n v="2"/>
    <n v="29"/>
    <n v="39"/>
    <s v="Yes"/>
    <n v="1"/>
  </r>
  <r>
    <x v="546"/>
    <x v="325"/>
    <x v="0"/>
    <n v="699"/>
    <n v="12.3"/>
    <n v="7"/>
    <n v="0"/>
    <n v="9"/>
    <n v="56"/>
    <s v="Yes"/>
    <n v="1"/>
  </r>
  <r>
    <x v="547"/>
    <x v="26"/>
    <x v="1"/>
    <n v="199"/>
    <n v="16.5"/>
    <n v="0"/>
    <n v="5"/>
    <n v="17"/>
    <n v="55"/>
    <s v="No"/>
    <n v="0"/>
  </r>
  <r>
    <x v="548"/>
    <x v="385"/>
    <x v="0"/>
    <n v="699"/>
    <n v="24.5"/>
    <n v="5"/>
    <n v="4"/>
    <n v="15"/>
    <n v="33"/>
    <s v="Yes"/>
    <n v="1"/>
  </r>
  <r>
    <x v="549"/>
    <x v="219"/>
    <x v="1"/>
    <n v="199"/>
    <n v="16.7"/>
    <n v="3"/>
    <n v="3"/>
    <n v="28"/>
    <n v="22"/>
    <s v="No"/>
    <n v="0"/>
  </r>
  <r>
    <x v="550"/>
    <x v="386"/>
    <x v="2"/>
    <n v="399"/>
    <n v="21.1"/>
    <n v="8"/>
    <n v="4"/>
    <n v="10"/>
    <n v="3"/>
    <s v="Yes"/>
    <n v="1"/>
  </r>
  <r>
    <x v="551"/>
    <x v="194"/>
    <x v="0"/>
    <n v="699"/>
    <n v="21.4"/>
    <n v="2"/>
    <n v="0"/>
    <n v="31"/>
    <n v="48"/>
    <s v="No"/>
    <n v="0"/>
  </r>
  <r>
    <x v="552"/>
    <x v="36"/>
    <x v="2"/>
    <n v="399"/>
    <n v="1.7"/>
    <n v="3"/>
    <n v="4"/>
    <n v="18"/>
    <n v="41"/>
    <s v="Yes"/>
    <n v="1"/>
  </r>
  <r>
    <x v="553"/>
    <x v="10"/>
    <x v="1"/>
    <n v="199"/>
    <n v="11.4"/>
    <n v="7"/>
    <n v="0"/>
    <n v="30"/>
    <n v="54"/>
    <s v="Yes"/>
    <n v="1"/>
  </r>
  <r>
    <x v="554"/>
    <x v="158"/>
    <x v="1"/>
    <n v="199"/>
    <n v="18.8"/>
    <n v="0"/>
    <n v="0"/>
    <n v="32"/>
    <n v="25"/>
    <s v="No"/>
    <n v="0"/>
  </r>
  <r>
    <x v="555"/>
    <x v="22"/>
    <x v="0"/>
    <n v="699"/>
    <n v="20.7"/>
    <n v="4"/>
    <n v="4"/>
    <n v="1"/>
    <n v="35"/>
    <s v="Yes"/>
    <n v="1"/>
  </r>
  <r>
    <x v="556"/>
    <x v="387"/>
    <x v="2"/>
    <n v="399"/>
    <n v="9.4"/>
    <n v="0"/>
    <n v="1"/>
    <n v="22"/>
    <n v="54"/>
    <s v="No"/>
    <n v="0"/>
  </r>
  <r>
    <x v="557"/>
    <x v="132"/>
    <x v="0"/>
    <n v="699"/>
    <n v="18.100000000000001"/>
    <n v="5"/>
    <n v="5"/>
    <n v="31"/>
    <n v="28"/>
    <s v="Yes"/>
    <n v="1"/>
  </r>
  <r>
    <x v="558"/>
    <x v="388"/>
    <x v="1"/>
    <n v="199"/>
    <n v="8.9"/>
    <n v="4"/>
    <n v="4"/>
    <n v="1"/>
    <n v="33"/>
    <s v="Yes"/>
    <n v="1"/>
  </r>
  <r>
    <x v="559"/>
    <x v="339"/>
    <x v="1"/>
    <n v="199"/>
    <n v="12.6"/>
    <n v="6"/>
    <n v="0"/>
    <n v="11"/>
    <n v="16"/>
    <s v="No"/>
    <n v="0"/>
  </r>
  <r>
    <x v="560"/>
    <x v="389"/>
    <x v="1"/>
    <n v="199"/>
    <n v="5.8"/>
    <n v="3"/>
    <n v="5"/>
    <n v="26"/>
    <n v="21"/>
    <s v="Yes"/>
    <n v="1"/>
  </r>
  <r>
    <x v="561"/>
    <x v="67"/>
    <x v="1"/>
    <n v="199"/>
    <n v="19.399999999999999"/>
    <n v="7"/>
    <n v="3"/>
    <n v="8"/>
    <n v="42"/>
    <s v="Yes"/>
    <n v="1"/>
  </r>
  <r>
    <x v="562"/>
    <x v="390"/>
    <x v="1"/>
    <n v="199"/>
    <n v="0.6"/>
    <n v="0"/>
    <n v="4"/>
    <n v="32"/>
    <n v="59"/>
    <s v="Yes"/>
    <n v="1"/>
  </r>
  <r>
    <x v="563"/>
    <x v="391"/>
    <x v="2"/>
    <n v="399"/>
    <n v="19.600000000000001"/>
    <n v="2"/>
    <n v="5"/>
    <n v="33"/>
    <n v="37"/>
    <s v="Yes"/>
    <n v="1"/>
  </r>
  <r>
    <x v="564"/>
    <x v="392"/>
    <x v="1"/>
    <n v="199"/>
    <n v="16.600000000000001"/>
    <n v="5"/>
    <n v="4"/>
    <n v="25"/>
    <n v="56"/>
    <s v="Yes"/>
    <n v="1"/>
  </r>
  <r>
    <x v="565"/>
    <x v="70"/>
    <x v="0"/>
    <n v="699"/>
    <n v="7.2"/>
    <n v="5"/>
    <n v="2"/>
    <n v="16"/>
    <n v="28"/>
    <s v="No"/>
    <n v="0"/>
  </r>
  <r>
    <x v="566"/>
    <x v="43"/>
    <x v="2"/>
    <n v="399"/>
    <n v="7.8"/>
    <n v="8"/>
    <n v="2"/>
    <n v="33"/>
    <n v="45"/>
    <s v="Yes"/>
    <n v="1"/>
  </r>
  <r>
    <x v="567"/>
    <x v="280"/>
    <x v="0"/>
    <n v="699"/>
    <n v="5.4"/>
    <n v="4"/>
    <n v="5"/>
    <n v="14"/>
    <n v="22"/>
    <s v="No"/>
    <n v="0"/>
  </r>
  <r>
    <x v="568"/>
    <x v="155"/>
    <x v="0"/>
    <n v="699"/>
    <n v="12.8"/>
    <n v="5"/>
    <n v="5"/>
    <n v="12"/>
    <n v="7"/>
    <s v="No"/>
    <n v="0"/>
  </r>
  <r>
    <x v="569"/>
    <x v="393"/>
    <x v="2"/>
    <n v="399"/>
    <n v="17"/>
    <n v="8"/>
    <n v="2"/>
    <n v="27"/>
    <n v="56"/>
    <s v="No"/>
    <n v="0"/>
  </r>
  <r>
    <x v="570"/>
    <x v="118"/>
    <x v="0"/>
    <n v="699"/>
    <n v="1.1000000000000001"/>
    <n v="2"/>
    <n v="0"/>
    <n v="7"/>
    <n v="42"/>
    <s v="Yes"/>
    <n v="1"/>
  </r>
  <r>
    <x v="571"/>
    <x v="394"/>
    <x v="1"/>
    <n v="199"/>
    <n v="17.2"/>
    <n v="2"/>
    <n v="0"/>
    <n v="19"/>
    <n v="44"/>
    <s v="No"/>
    <n v="0"/>
  </r>
  <r>
    <x v="572"/>
    <x v="155"/>
    <x v="0"/>
    <n v="699"/>
    <n v="9.3000000000000007"/>
    <n v="7"/>
    <n v="0"/>
    <n v="3"/>
    <n v="39"/>
    <s v="No"/>
    <n v="0"/>
  </r>
  <r>
    <x v="573"/>
    <x v="13"/>
    <x v="1"/>
    <n v="199"/>
    <n v="10"/>
    <n v="8"/>
    <n v="5"/>
    <n v="36"/>
    <n v="18"/>
    <s v="No"/>
    <n v="0"/>
  </r>
  <r>
    <x v="574"/>
    <x v="395"/>
    <x v="2"/>
    <n v="399"/>
    <n v="10.7"/>
    <n v="5"/>
    <n v="4"/>
    <n v="25"/>
    <n v="3"/>
    <s v="Yes"/>
    <n v="1"/>
  </r>
  <r>
    <x v="575"/>
    <x v="396"/>
    <x v="1"/>
    <n v="199"/>
    <n v="20.8"/>
    <n v="5"/>
    <n v="4"/>
    <n v="29"/>
    <n v="34"/>
    <s v="Yes"/>
    <n v="1"/>
  </r>
  <r>
    <x v="576"/>
    <x v="354"/>
    <x v="0"/>
    <n v="699"/>
    <n v="7.7"/>
    <n v="2"/>
    <n v="5"/>
    <n v="13"/>
    <n v="4"/>
    <s v="Yes"/>
    <n v="1"/>
  </r>
  <r>
    <x v="577"/>
    <x v="145"/>
    <x v="0"/>
    <n v="699"/>
    <n v="3.4"/>
    <n v="0"/>
    <n v="3"/>
    <n v="33"/>
    <n v="17"/>
    <s v="Yes"/>
    <n v="1"/>
  </r>
  <r>
    <x v="578"/>
    <x v="115"/>
    <x v="1"/>
    <n v="199"/>
    <n v="0.6"/>
    <n v="7"/>
    <n v="5"/>
    <n v="17"/>
    <n v="59"/>
    <s v="Yes"/>
    <n v="1"/>
  </r>
  <r>
    <x v="579"/>
    <x v="397"/>
    <x v="2"/>
    <n v="399"/>
    <n v="19.5"/>
    <n v="4"/>
    <n v="3"/>
    <n v="4"/>
    <n v="50"/>
    <s v="Yes"/>
    <n v="1"/>
  </r>
  <r>
    <x v="580"/>
    <x v="398"/>
    <x v="1"/>
    <n v="199"/>
    <n v="13.4"/>
    <n v="2"/>
    <n v="4"/>
    <n v="21"/>
    <n v="4"/>
    <s v="No"/>
    <n v="0"/>
  </r>
  <r>
    <x v="581"/>
    <x v="61"/>
    <x v="2"/>
    <n v="399"/>
    <n v="13.7"/>
    <n v="1"/>
    <n v="2"/>
    <n v="35"/>
    <n v="14"/>
    <s v="No"/>
    <n v="0"/>
  </r>
  <r>
    <x v="582"/>
    <x v="232"/>
    <x v="2"/>
    <n v="399"/>
    <n v="9.3000000000000007"/>
    <n v="3"/>
    <n v="4"/>
    <n v="22"/>
    <n v="33"/>
    <s v="Yes"/>
    <n v="1"/>
  </r>
  <r>
    <x v="583"/>
    <x v="342"/>
    <x v="0"/>
    <n v="699"/>
    <n v="3.3"/>
    <n v="5"/>
    <n v="3"/>
    <n v="1"/>
    <n v="15"/>
    <s v="No"/>
    <n v="0"/>
  </r>
  <r>
    <x v="584"/>
    <x v="163"/>
    <x v="0"/>
    <n v="699"/>
    <n v="24"/>
    <n v="5"/>
    <n v="3"/>
    <n v="16"/>
    <n v="58"/>
    <s v="No"/>
    <n v="0"/>
  </r>
  <r>
    <x v="585"/>
    <x v="399"/>
    <x v="2"/>
    <n v="399"/>
    <n v="13.7"/>
    <n v="4"/>
    <n v="0"/>
    <n v="17"/>
    <n v="58"/>
    <s v="No"/>
    <n v="0"/>
  </r>
  <r>
    <x v="586"/>
    <x v="400"/>
    <x v="0"/>
    <n v="699"/>
    <n v="11.4"/>
    <n v="0"/>
    <n v="2"/>
    <n v="33"/>
    <n v="57"/>
    <s v="No"/>
    <n v="0"/>
  </r>
  <r>
    <x v="587"/>
    <x v="401"/>
    <x v="0"/>
    <n v="699"/>
    <n v="23.7"/>
    <n v="2"/>
    <n v="4"/>
    <n v="6"/>
    <n v="34"/>
    <s v="Yes"/>
    <n v="1"/>
  </r>
  <r>
    <x v="588"/>
    <x v="402"/>
    <x v="1"/>
    <n v="199"/>
    <n v="21.7"/>
    <n v="6"/>
    <n v="0"/>
    <n v="14"/>
    <n v="13"/>
    <s v="No"/>
    <n v="0"/>
  </r>
  <r>
    <x v="589"/>
    <x v="403"/>
    <x v="0"/>
    <n v="699"/>
    <n v="16.3"/>
    <n v="1"/>
    <n v="5"/>
    <n v="28"/>
    <n v="43"/>
    <s v="Yes"/>
    <n v="1"/>
  </r>
  <r>
    <x v="590"/>
    <x v="404"/>
    <x v="0"/>
    <n v="699"/>
    <n v="1.4"/>
    <n v="1"/>
    <n v="0"/>
    <n v="22"/>
    <n v="11"/>
    <s v="No"/>
    <n v="0"/>
  </r>
  <r>
    <x v="591"/>
    <x v="84"/>
    <x v="1"/>
    <n v="199"/>
    <n v="22.8"/>
    <n v="6"/>
    <n v="3"/>
    <n v="15"/>
    <n v="28"/>
    <s v="Yes"/>
    <n v="1"/>
  </r>
  <r>
    <x v="592"/>
    <x v="385"/>
    <x v="2"/>
    <n v="399"/>
    <n v="10"/>
    <n v="1"/>
    <n v="4"/>
    <n v="2"/>
    <n v="0"/>
    <s v="No"/>
    <n v="0"/>
  </r>
  <r>
    <x v="593"/>
    <x v="6"/>
    <x v="1"/>
    <n v="199"/>
    <n v="17.7"/>
    <n v="1"/>
    <n v="2"/>
    <n v="3"/>
    <n v="59"/>
    <s v="Yes"/>
    <n v="1"/>
  </r>
  <r>
    <x v="594"/>
    <x v="260"/>
    <x v="0"/>
    <n v="699"/>
    <n v="15.4"/>
    <n v="4"/>
    <n v="3"/>
    <n v="20"/>
    <n v="24"/>
    <s v="Yes"/>
    <n v="1"/>
  </r>
  <r>
    <x v="595"/>
    <x v="405"/>
    <x v="1"/>
    <n v="199"/>
    <n v="4.3"/>
    <n v="3"/>
    <n v="1"/>
    <n v="31"/>
    <n v="47"/>
    <s v="Yes"/>
    <n v="1"/>
  </r>
  <r>
    <x v="596"/>
    <x v="406"/>
    <x v="2"/>
    <n v="399"/>
    <n v="7.8"/>
    <n v="5"/>
    <n v="0"/>
    <n v="10"/>
    <n v="35"/>
    <s v="No"/>
    <n v="0"/>
  </r>
  <r>
    <x v="597"/>
    <x v="407"/>
    <x v="1"/>
    <n v="199"/>
    <n v="0.6"/>
    <n v="6"/>
    <n v="4"/>
    <n v="3"/>
    <n v="35"/>
    <s v="Yes"/>
    <n v="1"/>
  </r>
  <r>
    <x v="598"/>
    <x v="408"/>
    <x v="1"/>
    <n v="199"/>
    <n v="5.7"/>
    <n v="8"/>
    <n v="1"/>
    <n v="23"/>
    <n v="10"/>
    <s v="Yes"/>
    <n v="1"/>
  </r>
  <r>
    <x v="599"/>
    <x v="39"/>
    <x v="2"/>
    <n v="399"/>
    <n v="3.3"/>
    <n v="0"/>
    <n v="4"/>
    <n v="13"/>
    <n v="29"/>
    <s v="Yes"/>
    <n v="1"/>
  </r>
  <r>
    <x v="600"/>
    <x v="409"/>
    <x v="2"/>
    <n v="399"/>
    <n v="6.6"/>
    <n v="3"/>
    <n v="5"/>
    <n v="5"/>
    <n v="37"/>
    <s v="Yes"/>
    <n v="1"/>
  </r>
  <r>
    <x v="601"/>
    <x v="410"/>
    <x v="2"/>
    <n v="399"/>
    <n v="16.899999999999999"/>
    <n v="3"/>
    <n v="0"/>
    <n v="9"/>
    <n v="18"/>
    <s v="No"/>
    <n v="0"/>
  </r>
  <r>
    <x v="602"/>
    <x v="411"/>
    <x v="2"/>
    <n v="399"/>
    <n v="11.5"/>
    <n v="4"/>
    <n v="5"/>
    <n v="32"/>
    <n v="37"/>
    <s v="Yes"/>
    <n v="1"/>
  </r>
  <r>
    <x v="603"/>
    <x v="412"/>
    <x v="2"/>
    <n v="399"/>
    <n v="24"/>
    <n v="2"/>
    <n v="0"/>
    <n v="21"/>
    <n v="20"/>
    <s v="No"/>
    <n v="0"/>
  </r>
  <r>
    <x v="604"/>
    <x v="413"/>
    <x v="0"/>
    <n v="699"/>
    <n v="7.3"/>
    <n v="5"/>
    <n v="1"/>
    <n v="28"/>
    <n v="43"/>
    <s v="No"/>
    <n v="0"/>
  </r>
  <r>
    <x v="605"/>
    <x v="414"/>
    <x v="2"/>
    <n v="399"/>
    <n v="9.3000000000000007"/>
    <n v="4"/>
    <n v="3"/>
    <n v="29"/>
    <n v="35"/>
    <s v="Yes"/>
    <n v="1"/>
  </r>
  <r>
    <x v="606"/>
    <x v="372"/>
    <x v="0"/>
    <n v="699"/>
    <n v="21.1"/>
    <n v="2"/>
    <n v="4"/>
    <n v="6"/>
    <n v="12"/>
    <s v="Yes"/>
    <n v="1"/>
  </r>
  <r>
    <x v="607"/>
    <x v="229"/>
    <x v="1"/>
    <n v="199"/>
    <n v="22.4"/>
    <n v="8"/>
    <n v="5"/>
    <n v="5"/>
    <n v="1"/>
    <s v="No"/>
    <n v="0"/>
  </r>
  <r>
    <x v="608"/>
    <x v="415"/>
    <x v="2"/>
    <n v="399"/>
    <n v="22.7"/>
    <n v="8"/>
    <n v="2"/>
    <n v="14"/>
    <n v="34"/>
    <s v="No"/>
    <n v="0"/>
  </r>
  <r>
    <x v="609"/>
    <x v="416"/>
    <x v="2"/>
    <n v="399"/>
    <n v="9.5"/>
    <n v="3"/>
    <n v="4"/>
    <n v="10"/>
    <n v="46"/>
    <s v="No"/>
    <n v="0"/>
  </r>
  <r>
    <x v="610"/>
    <x v="38"/>
    <x v="2"/>
    <n v="399"/>
    <n v="13"/>
    <n v="6"/>
    <n v="2"/>
    <n v="33"/>
    <n v="32"/>
    <s v="Yes"/>
    <n v="1"/>
  </r>
  <r>
    <x v="611"/>
    <x v="417"/>
    <x v="0"/>
    <n v="699"/>
    <n v="19.100000000000001"/>
    <n v="2"/>
    <n v="3"/>
    <n v="11"/>
    <n v="10"/>
    <s v="Yes"/>
    <n v="1"/>
  </r>
  <r>
    <x v="612"/>
    <x v="418"/>
    <x v="0"/>
    <n v="699"/>
    <n v="18.5"/>
    <n v="7"/>
    <n v="2"/>
    <n v="10"/>
    <n v="2"/>
    <s v="Yes"/>
    <n v="1"/>
  </r>
  <r>
    <x v="613"/>
    <x v="419"/>
    <x v="1"/>
    <n v="199"/>
    <n v="7"/>
    <n v="3"/>
    <n v="0"/>
    <n v="5"/>
    <n v="42"/>
    <s v="Yes"/>
    <n v="1"/>
  </r>
  <r>
    <x v="614"/>
    <x v="420"/>
    <x v="2"/>
    <n v="399"/>
    <n v="23"/>
    <n v="0"/>
    <n v="0"/>
    <n v="31"/>
    <n v="41"/>
    <s v="Yes"/>
    <n v="1"/>
  </r>
  <r>
    <x v="615"/>
    <x v="286"/>
    <x v="0"/>
    <n v="699"/>
    <n v="21"/>
    <n v="4"/>
    <n v="4"/>
    <n v="18"/>
    <n v="34"/>
    <s v="Yes"/>
    <n v="1"/>
  </r>
  <r>
    <x v="616"/>
    <x v="421"/>
    <x v="0"/>
    <n v="699"/>
    <n v="9.4"/>
    <n v="1"/>
    <n v="4"/>
    <n v="25"/>
    <n v="16"/>
    <s v="No"/>
    <n v="0"/>
  </r>
  <r>
    <x v="617"/>
    <x v="422"/>
    <x v="0"/>
    <n v="699"/>
    <n v="9.1"/>
    <n v="5"/>
    <n v="3"/>
    <n v="26"/>
    <n v="50"/>
    <s v="Yes"/>
    <n v="1"/>
  </r>
  <r>
    <x v="618"/>
    <x v="11"/>
    <x v="1"/>
    <n v="199"/>
    <n v="22.1"/>
    <n v="7"/>
    <n v="1"/>
    <n v="33"/>
    <n v="14"/>
    <s v="Yes"/>
    <n v="1"/>
  </r>
  <r>
    <x v="619"/>
    <x v="254"/>
    <x v="2"/>
    <n v="399"/>
    <n v="4.2"/>
    <n v="2"/>
    <n v="2"/>
    <n v="14"/>
    <n v="38"/>
    <s v="Yes"/>
    <n v="1"/>
  </r>
  <r>
    <x v="620"/>
    <x v="198"/>
    <x v="0"/>
    <n v="699"/>
    <n v="10.7"/>
    <n v="5"/>
    <n v="5"/>
    <n v="15"/>
    <n v="7"/>
    <s v="Yes"/>
    <n v="1"/>
  </r>
  <r>
    <x v="621"/>
    <x v="206"/>
    <x v="2"/>
    <n v="399"/>
    <n v="15"/>
    <n v="6"/>
    <n v="0"/>
    <n v="14"/>
    <n v="15"/>
    <s v="Yes"/>
    <n v="1"/>
  </r>
  <r>
    <x v="622"/>
    <x v="338"/>
    <x v="0"/>
    <n v="699"/>
    <n v="3.8"/>
    <n v="8"/>
    <n v="0"/>
    <n v="11"/>
    <n v="57"/>
    <s v="Yes"/>
    <n v="1"/>
  </r>
  <r>
    <x v="623"/>
    <x v="275"/>
    <x v="1"/>
    <n v="199"/>
    <n v="23.1"/>
    <n v="8"/>
    <n v="3"/>
    <n v="17"/>
    <n v="38"/>
    <s v="No"/>
    <n v="0"/>
  </r>
  <r>
    <x v="624"/>
    <x v="423"/>
    <x v="1"/>
    <n v="199"/>
    <n v="23.7"/>
    <n v="3"/>
    <n v="3"/>
    <n v="19"/>
    <n v="38"/>
    <s v="No"/>
    <n v="0"/>
  </r>
  <r>
    <x v="625"/>
    <x v="424"/>
    <x v="1"/>
    <n v="199"/>
    <n v="20.8"/>
    <n v="2"/>
    <n v="4"/>
    <n v="15"/>
    <n v="52"/>
    <s v="No"/>
    <n v="0"/>
  </r>
  <r>
    <x v="626"/>
    <x v="256"/>
    <x v="0"/>
    <n v="699"/>
    <n v="7"/>
    <n v="5"/>
    <n v="3"/>
    <n v="33"/>
    <n v="38"/>
    <s v="Yes"/>
    <n v="1"/>
  </r>
  <r>
    <x v="627"/>
    <x v="67"/>
    <x v="2"/>
    <n v="399"/>
    <n v="3.7"/>
    <n v="0"/>
    <n v="1"/>
    <n v="25"/>
    <n v="33"/>
    <s v="No"/>
    <n v="0"/>
  </r>
  <r>
    <x v="628"/>
    <x v="366"/>
    <x v="0"/>
    <n v="699"/>
    <n v="20.7"/>
    <n v="1"/>
    <n v="1"/>
    <n v="27"/>
    <n v="30"/>
    <s v="No"/>
    <n v="0"/>
  </r>
  <r>
    <x v="629"/>
    <x v="425"/>
    <x v="1"/>
    <n v="199"/>
    <n v="12.8"/>
    <n v="1"/>
    <n v="0"/>
    <n v="35"/>
    <n v="30"/>
    <s v="No"/>
    <n v="0"/>
  </r>
  <r>
    <x v="630"/>
    <x v="4"/>
    <x v="0"/>
    <n v="699"/>
    <n v="22.5"/>
    <n v="6"/>
    <n v="4"/>
    <n v="1"/>
    <n v="26"/>
    <s v="Yes"/>
    <n v="1"/>
  </r>
  <r>
    <x v="631"/>
    <x v="352"/>
    <x v="0"/>
    <n v="699"/>
    <n v="11"/>
    <n v="7"/>
    <n v="3"/>
    <n v="34"/>
    <n v="22"/>
    <s v="Yes"/>
    <n v="1"/>
  </r>
  <r>
    <x v="632"/>
    <x v="426"/>
    <x v="0"/>
    <n v="699"/>
    <n v="10.9"/>
    <n v="4"/>
    <n v="3"/>
    <n v="7"/>
    <n v="49"/>
    <s v="Yes"/>
    <n v="1"/>
  </r>
  <r>
    <x v="633"/>
    <x v="427"/>
    <x v="2"/>
    <n v="399"/>
    <n v="10.5"/>
    <n v="3"/>
    <n v="0"/>
    <n v="35"/>
    <n v="45"/>
    <s v="No"/>
    <n v="0"/>
  </r>
  <r>
    <x v="634"/>
    <x v="10"/>
    <x v="0"/>
    <n v="699"/>
    <n v="3.4"/>
    <n v="0"/>
    <n v="3"/>
    <n v="34"/>
    <n v="41"/>
    <s v="Yes"/>
    <n v="1"/>
  </r>
  <r>
    <x v="635"/>
    <x v="428"/>
    <x v="2"/>
    <n v="399"/>
    <n v="3.1"/>
    <n v="6"/>
    <n v="5"/>
    <n v="24"/>
    <n v="37"/>
    <s v="Yes"/>
    <n v="1"/>
  </r>
  <r>
    <x v="636"/>
    <x v="158"/>
    <x v="2"/>
    <n v="399"/>
    <n v="15.5"/>
    <n v="6"/>
    <n v="1"/>
    <n v="24"/>
    <n v="26"/>
    <s v="No"/>
    <n v="0"/>
  </r>
  <r>
    <x v="637"/>
    <x v="429"/>
    <x v="2"/>
    <n v="399"/>
    <n v="9.6"/>
    <n v="8"/>
    <n v="3"/>
    <n v="12"/>
    <n v="16"/>
    <s v="No"/>
    <n v="0"/>
  </r>
  <r>
    <x v="638"/>
    <x v="430"/>
    <x v="2"/>
    <n v="399"/>
    <n v="18.5"/>
    <n v="1"/>
    <n v="5"/>
    <n v="26"/>
    <n v="14"/>
    <s v="No"/>
    <n v="0"/>
  </r>
  <r>
    <x v="639"/>
    <x v="352"/>
    <x v="1"/>
    <n v="199"/>
    <n v="5.8"/>
    <n v="6"/>
    <n v="2"/>
    <n v="7"/>
    <n v="51"/>
    <s v="Yes"/>
    <n v="1"/>
  </r>
  <r>
    <x v="640"/>
    <x v="366"/>
    <x v="0"/>
    <n v="699"/>
    <n v="4.4000000000000004"/>
    <n v="0"/>
    <n v="0"/>
    <n v="4"/>
    <n v="52"/>
    <s v="Yes"/>
    <n v="1"/>
  </r>
  <r>
    <x v="641"/>
    <x v="223"/>
    <x v="2"/>
    <n v="399"/>
    <n v="2.1"/>
    <n v="3"/>
    <n v="2"/>
    <n v="6"/>
    <n v="5"/>
    <s v="No"/>
    <n v="0"/>
  </r>
  <r>
    <x v="642"/>
    <x v="431"/>
    <x v="2"/>
    <n v="399"/>
    <n v="7.5"/>
    <n v="0"/>
    <n v="1"/>
    <n v="34"/>
    <n v="40"/>
    <s v="No"/>
    <n v="0"/>
  </r>
  <r>
    <x v="643"/>
    <x v="295"/>
    <x v="1"/>
    <n v="199"/>
    <n v="7.5"/>
    <n v="0"/>
    <n v="4"/>
    <n v="34"/>
    <n v="32"/>
    <s v="Yes"/>
    <n v="1"/>
  </r>
  <r>
    <x v="644"/>
    <x v="35"/>
    <x v="0"/>
    <n v="699"/>
    <n v="17"/>
    <n v="5"/>
    <n v="1"/>
    <n v="11"/>
    <n v="41"/>
    <s v="Yes"/>
    <n v="1"/>
  </r>
  <r>
    <x v="645"/>
    <x v="136"/>
    <x v="1"/>
    <n v="199"/>
    <n v="19.600000000000001"/>
    <n v="5"/>
    <n v="5"/>
    <n v="18"/>
    <n v="25"/>
    <s v="Yes"/>
    <n v="1"/>
  </r>
  <r>
    <x v="646"/>
    <x v="251"/>
    <x v="0"/>
    <n v="699"/>
    <n v="18.600000000000001"/>
    <n v="1"/>
    <n v="0"/>
    <n v="1"/>
    <n v="35"/>
    <s v="Yes"/>
    <n v="1"/>
  </r>
  <r>
    <x v="647"/>
    <x v="139"/>
    <x v="0"/>
    <n v="699"/>
    <n v="9"/>
    <n v="4"/>
    <n v="1"/>
    <n v="23"/>
    <n v="38"/>
    <s v="No"/>
    <n v="0"/>
  </r>
  <r>
    <x v="648"/>
    <x v="373"/>
    <x v="2"/>
    <n v="399"/>
    <n v="6.9"/>
    <n v="6"/>
    <n v="4"/>
    <n v="1"/>
    <n v="6"/>
    <s v="No"/>
    <n v="0"/>
  </r>
  <r>
    <x v="649"/>
    <x v="432"/>
    <x v="2"/>
    <n v="399"/>
    <n v="23.7"/>
    <n v="8"/>
    <n v="2"/>
    <n v="22"/>
    <n v="56"/>
    <s v="Yes"/>
    <n v="1"/>
  </r>
  <r>
    <x v="650"/>
    <x v="357"/>
    <x v="2"/>
    <n v="399"/>
    <n v="24.2"/>
    <n v="7"/>
    <n v="1"/>
    <n v="29"/>
    <n v="48"/>
    <s v="Yes"/>
    <n v="1"/>
  </r>
  <r>
    <x v="651"/>
    <x v="185"/>
    <x v="0"/>
    <n v="699"/>
    <n v="22.5"/>
    <n v="0"/>
    <n v="3"/>
    <n v="30"/>
    <n v="7"/>
    <s v="Yes"/>
    <n v="1"/>
  </r>
  <r>
    <x v="652"/>
    <x v="361"/>
    <x v="0"/>
    <n v="699"/>
    <n v="17.100000000000001"/>
    <n v="3"/>
    <n v="2"/>
    <n v="15"/>
    <n v="26"/>
    <s v="No"/>
    <n v="0"/>
  </r>
  <r>
    <x v="653"/>
    <x v="433"/>
    <x v="0"/>
    <n v="699"/>
    <n v="17.7"/>
    <n v="4"/>
    <n v="1"/>
    <n v="1"/>
    <n v="18"/>
    <s v="Yes"/>
    <n v="1"/>
  </r>
  <r>
    <x v="654"/>
    <x v="206"/>
    <x v="0"/>
    <n v="699"/>
    <n v="2.4"/>
    <n v="2"/>
    <n v="3"/>
    <n v="22"/>
    <n v="20"/>
    <s v="Yes"/>
    <n v="1"/>
  </r>
  <r>
    <x v="655"/>
    <x v="434"/>
    <x v="2"/>
    <n v="399"/>
    <n v="23.7"/>
    <n v="3"/>
    <n v="3"/>
    <n v="12"/>
    <n v="47"/>
    <s v="Yes"/>
    <n v="1"/>
  </r>
  <r>
    <x v="656"/>
    <x v="131"/>
    <x v="2"/>
    <n v="399"/>
    <n v="6.1"/>
    <n v="3"/>
    <n v="4"/>
    <n v="14"/>
    <n v="22"/>
    <s v="Yes"/>
    <n v="1"/>
  </r>
  <r>
    <x v="657"/>
    <x v="435"/>
    <x v="1"/>
    <n v="199"/>
    <n v="17.100000000000001"/>
    <n v="7"/>
    <n v="4"/>
    <n v="6"/>
    <n v="0"/>
    <s v="No"/>
    <n v="0"/>
  </r>
  <r>
    <x v="658"/>
    <x v="432"/>
    <x v="1"/>
    <n v="199"/>
    <n v="9.6"/>
    <n v="5"/>
    <n v="3"/>
    <n v="31"/>
    <n v="57"/>
    <s v="No"/>
    <n v="0"/>
  </r>
  <r>
    <x v="659"/>
    <x v="26"/>
    <x v="2"/>
    <n v="399"/>
    <n v="5"/>
    <n v="8"/>
    <n v="2"/>
    <n v="32"/>
    <n v="25"/>
    <s v="Yes"/>
    <n v="1"/>
  </r>
  <r>
    <x v="660"/>
    <x v="188"/>
    <x v="1"/>
    <n v="199"/>
    <n v="13.4"/>
    <n v="6"/>
    <n v="3"/>
    <n v="4"/>
    <n v="60"/>
    <s v="Yes"/>
    <n v="1"/>
  </r>
  <r>
    <x v="661"/>
    <x v="436"/>
    <x v="2"/>
    <n v="399"/>
    <n v="21.6"/>
    <n v="2"/>
    <n v="3"/>
    <n v="26"/>
    <n v="7"/>
    <s v="No"/>
    <n v="0"/>
  </r>
  <r>
    <x v="662"/>
    <x v="437"/>
    <x v="2"/>
    <n v="399"/>
    <n v="0.8"/>
    <n v="3"/>
    <n v="3"/>
    <n v="1"/>
    <n v="37"/>
    <s v="Yes"/>
    <n v="1"/>
  </r>
  <r>
    <x v="663"/>
    <x v="438"/>
    <x v="0"/>
    <n v="699"/>
    <n v="5.0999999999999996"/>
    <n v="4"/>
    <n v="1"/>
    <n v="17"/>
    <n v="17"/>
    <s v="No"/>
    <n v="0"/>
  </r>
  <r>
    <x v="664"/>
    <x v="175"/>
    <x v="2"/>
    <n v="399"/>
    <n v="5"/>
    <n v="6"/>
    <n v="1"/>
    <n v="24"/>
    <n v="26"/>
    <s v="No"/>
    <n v="0"/>
  </r>
  <r>
    <x v="665"/>
    <x v="439"/>
    <x v="2"/>
    <n v="399"/>
    <n v="7.4"/>
    <n v="2"/>
    <n v="4"/>
    <n v="26"/>
    <n v="8"/>
    <s v="No"/>
    <n v="0"/>
  </r>
  <r>
    <x v="666"/>
    <x v="440"/>
    <x v="1"/>
    <n v="199"/>
    <n v="18.2"/>
    <n v="3"/>
    <n v="4"/>
    <n v="7"/>
    <n v="27"/>
    <s v="No"/>
    <n v="0"/>
  </r>
  <r>
    <x v="667"/>
    <x v="441"/>
    <x v="1"/>
    <n v="199"/>
    <n v="12.1"/>
    <n v="0"/>
    <n v="1"/>
    <n v="10"/>
    <n v="26"/>
    <s v="No"/>
    <n v="0"/>
  </r>
  <r>
    <x v="668"/>
    <x v="442"/>
    <x v="0"/>
    <n v="699"/>
    <n v="18.2"/>
    <n v="7"/>
    <n v="2"/>
    <n v="35"/>
    <n v="16"/>
    <s v="No"/>
    <n v="0"/>
  </r>
  <r>
    <x v="669"/>
    <x v="89"/>
    <x v="1"/>
    <n v="199"/>
    <n v="2.9"/>
    <n v="2"/>
    <n v="0"/>
    <n v="26"/>
    <n v="13"/>
    <s v="No"/>
    <n v="0"/>
  </r>
  <r>
    <x v="670"/>
    <x v="158"/>
    <x v="0"/>
    <n v="699"/>
    <n v="11.5"/>
    <n v="5"/>
    <n v="2"/>
    <n v="7"/>
    <n v="23"/>
    <s v="Yes"/>
    <n v="1"/>
  </r>
  <r>
    <x v="671"/>
    <x v="98"/>
    <x v="2"/>
    <n v="399"/>
    <n v="1"/>
    <n v="1"/>
    <n v="2"/>
    <n v="23"/>
    <n v="55"/>
    <s v="Yes"/>
    <n v="1"/>
  </r>
  <r>
    <x v="672"/>
    <x v="418"/>
    <x v="1"/>
    <n v="199"/>
    <n v="4.8"/>
    <n v="4"/>
    <n v="2"/>
    <n v="35"/>
    <n v="20"/>
    <s v="Yes"/>
    <n v="1"/>
  </r>
  <r>
    <x v="673"/>
    <x v="443"/>
    <x v="0"/>
    <n v="699"/>
    <n v="22.3"/>
    <n v="6"/>
    <n v="4"/>
    <n v="29"/>
    <n v="18"/>
    <s v="Yes"/>
    <n v="1"/>
  </r>
  <r>
    <x v="674"/>
    <x v="53"/>
    <x v="1"/>
    <n v="199"/>
    <n v="10.8"/>
    <n v="6"/>
    <n v="0"/>
    <n v="22"/>
    <n v="5"/>
    <s v="Yes"/>
    <n v="1"/>
  </r>
  <r>
    <x v="675"/>
    <x v="444"/>
    <x v="2"/>
    <n v="399"/>
    <n v="16.5"/>
    <n v="4"/>
    <n v="4"/>
    <n v="21"/>
    <n v="41"/>
    <s v="Yes"/>
    <n v="1"/>
  </r>
  <r>
    <x v="676"/>
    <x v="144"/>
    <x v="2"/>
    <n v="399"/>
    <n v="24.2"/>
    <n v="6"/>
    <n v="1"/>
    <n v="34"/>
    <n v="11"/>
    <s v="No"/>
    <n v="0"/>
  </r>
  <r>
    <x v="677"/>
    <x v="276"/>
    <x v="0"/>
    <n v="699"/>
    <n v="16.7"/>
    <n v="1"/>
    <n v="1"/>
    <n v="16"/>
    <n v="10"/>
    <s v="No"/>
    <n v="0"/>
  </r>
  <r>
    <x v="678"/>
    <x v="426"/>
    <x v="1"/>
    <n v="199"/>
    <n v="13.9"/>
    <n v="0"/>
    <n v="3"/>
    <n v="31"/>
    <n v="33"/>
    <s v="No"/>
    <n v="0"/>
  </r>
  <r>
    <x v="679"/>
    <x v="58"/>
    <x v="1"/>
    <n v="199"/>
    <n v="15.6"/>
    <n v="1"/>
    <n v="5"/>
    <n v="17"/>
    <n v="59"/>
    <s v="No"/>
    <n v="0"/>
  </r>
  <r>
    <x v="680"/>
    <x v="368"/>
    <x v="1"/>
    <n v="199"/>
    <n v="18.600000000000001"/>
    <n v="7"/>
    <n v="5"/>
    <n v="16"/>
    <n v="8"/>
    <s v="Yes"/>
    <n v="1"/>
  </r>
  <r>
    <x v="681"/>
    <x v="349"/>
    <x v="1"/>
    <n v="199"/>
    <n v="16.8"/>
    <n v="5"/>
    <n v="3"/>
    <n v="3"/>
    <n v="29"/>
    <s v="No"/>
    <n v="0"/>
  </r>
  <r>
    <x v="682"/>
    <x v="176"/>
    <x v="2"/>
    <n v="399"/>
    <n v="11.4"/>
    <n v="8"/>
    <n v="1"/>
    <n v="36"/>
    <n v="37"/>
    <s v="No"/>
    <n v="0"/>
  </r>
  <r>
    <x v="683"/>
    <x v="415"/>
    <x v="0"/>
    <n v="699"/>
    <n v="13.3"/>
    <n v="8"/>
    <n v="2"/>
    <n v="28"/>
    <n v="58"/>
    <s v="Yes"/>
    <n v="1"/>
  </r>
  <r>
    <x v="684"/>
    <x v="431"/>
    <x v="1"/>
    <n v="199"/>
    <n v="11.3"/>
    <n v="5"/>
    <n v="3"/>
    <n v="6"/>
    <n v="16"/>
    <s v="Yes"/>
    <n v="1"/>
  </r>
  <r>
    <x v="685"/>
    <x v="445"/>
    <x v="1"/>
    <n v="199"/>
    <n v="20.5"/>
    <n v="2"/>
    <n v="2"/>
    <n v="34"/>
    <n v="18"/>
    <s v="No"/>
    <n v="0"/>
  </r>
  <r>
    <x v="686"/>
    <x v="305"/>
    <x v="0"/>
    <n v="699"/>
    <n v="23.7"/>
    <n v="7"/>
    <n v="2"/>
    <n v="32"/>
    <n v="0"/>
    <s v="No"/>
    <n v="0"/>
  </r>
  <r>
    <x v="687"/>
    <x v="232"/>
    <x v="0"/>
    <n v="699"/>
    <n v="20"/>
    <n v="8"/>
    <n v="2"/>
    <n v="15"/>
    <n v="12"/>
    <s v="Yes"/>
    <n v="1"/>
  </r>
  <r>
    <x v="688"/>
    <x v="446"/>
    <x v="2"/>
    <n v="399"/>
    <n v="6.6"/>
    <n v="6"/>
    <n v="3"/>
    <n v="26"/>
    <n v="14"/>
    <s v="Yes"/>
    <n v="1"/>
  </r>
  <r>
    <x v="689"/>
    <x v="308"/>
    <x v="0"/>
    <n v="699"/>
    <n v="13.2"/>
    <n v="4"/>
    <n v="2"/>
    <n v="16"/>
    <n v="41"/>
    <s v="Yes"/>
    <n v="1"/>
  </r>
  <r>
    <x v="690"/>
    <x v="63"/>
    <x v="2"/>
    <n v="399"/>
    <n v="21.4"/>
    <n v="2"/>
    <n v="1"/>
    <n v="13"/>
    <n v="18"/>
    <s v="No"/>
    <n v="0"/>
  </r>
  <r>
    <x v="691"/>
    <x v="447"/>
    <x v="0"/>
    <n v="699"/>
    <n v="7.2"/>
    <n v="7"/>
    <n v="1"/>
    <n v="29"/>
    <n v="20"/>
    <s v="Yes"/>
    <n v="1"/>
  </r>
  <r>
    <x v="692"/>
    <x v="448"/>
    <x v="0"/>
    <n v="699"/>
    <n v="5.0999999999999996"/>
    <n v="1"/>
    <n v="2"/>
    <n v="2"/>
    <n v="17"/>
    <s v="Yes"/>
    <n v="1"/>
  </r>
  <r>
    <x v="693"/>
    <x v="449"/>
    <x v="0"/>
    <n v="699"/>
    <n v="6.2"/>
    <n v="2"/>
    <n v="0"/>
    <n v="1"/>
    <n v="31"/>
    <s v="Yes"/>
    <n v="1"/>
  </r>
  <r>
    <x v="694"/>
    <x v="274"/>
    <x v="2"/>
    <n v="399"/>
    <n v="25"/>
    <n v="7"/>
    <n v="5"/>
    <n v="32"/>
    <n v="50"/>
    <s v="Yes"/>
    <n v="1"/>
  </r>
  <r>
    <x v="695"/>
    <x v="450"/>
    <x v="1"/>
    <n v="199"/>
    <n v="7"/>
    <n v="6"/>
    <n v="0"/>
    <n v="4"/>
    <n v="34"/>
    <s v="Yes"/>
    <n v="1"/>
  </r>
  <r>
    <x v="696"/>
    <x v="30"/>
    <x v="2"/>
    <n v="399"/>
    <n v="20.8"/>
    <n v="1"/>
    <n v="5"/>
    <n v="25"/>
    <n v="15"/>
    <s v="No"/>
    <n v="0"/>
  </r>
  <r>
    <x v="697"/>
    <x v="121"/>
    <x v="1"/>
    <n v="199"/>
    <n v="5.4"/>
    <n v="1"/>
    <n v="4"/>
    <n v="3"/>
    <n v="42"/>
    <s v="No"/>
    <n v="0"/>
  </r>
  <r>
    <x v="698"/>
    <x v="451"/>
    <x v="2"/>
    <n v="399"/>
    <n v="23.4"/>
    <n v="2"/>
    <n v="5"/>
    <n v="20"/>
    <n v="46"/>
    <s v="Yes"/>
    <n v="1"/>
  </r>
  <r>
    <x v="699"/>
    <x v="452"/>
    <x v="0"/>
    <n v="699"/>
    <n v="6.7"/>
    <n v="4"/>
    <n v="1"/>
    <n v="8"/>
    <n v="23"/>
    <s v="No"/>
    <n v="0"/>
  </r>
  <r>
    <x v="700"/>
    <x v="453"/>
    <x v="1"/>
    <n v="199"/>
    <n v="6.3"/>
    <n v="6"/>
    <n v="2"/>
    <n v="8"/>
    <n v="0"/>
    <s v="Yes"/>
    <n v="1"/>
  </r>
  <r>
    <x v="701"/>
    <x v="290"/>
    <x v="0"/>
    <n v="699"/>
    <n v="10.199999999999999"/>
    <n v="3"/>
    <n v="0"/>
    <n v="8"/>
    <n v="2"/>
    <s v="No"/>
    <n v="0"/>
  </r>
  <r>
    <x v="702"/>
    <x v="439"/>
    <x v="2"/>
    <n v="399"/>
    <n v="9.6"/>
    <n v="1"/>
    <n v="1"/>
    <n v="10"/>
    <n v="10"/>
    <s v="No"/>
    <n v="0"/>
  </r>
  <r>
    <x v="703"/>
    <x v="454"/>
    <x v="0"/>
    <n v="699"/>
    <n v="23.3"/>
    <n v="0"/>
    <n v="0"/>
    <n v="22"/>
    <n v="22"/>
    <s v="No"/>
    <n v="0"/>
  </r>
  <r>
    <x v="704"/>
    <x v="321"/>
    <x v="0"/>
    <n v="699"/>
    <n v="3.6"/>
    <n v="3"/>
    <n v="2"/>
    <n v="7"/>
    <n v="35"/>
    <s v="Yes"/>
    <n v="1"/>
  </r>
  <r>
    <x v="705"/>
    <x v="455"/>
    <x v="2"/>
    <n v="399"/>
    <n v="1"/>
    <n v="6"/>
    <n v="2"/>
    <n v="13"/>
    <n v="46"/>
    <s v="Yes"/>
    <n v="1"/>
  </r>
  <r>
    <x v="706"/>
    <x v="456"/>
    <x v="2"/>
    <n v="399"/>
    <n v="14.2"/>
    <n v="8"/>
    <n v="5"/>
    <n v="29"/>
    <n v="31"/>
    <s v="Yes"/>
    <n v="1"/>
  </r>
  <r>
    <x v="707"/>
    <x v="457"/>
    <x v="0"/>
    <n v="699"/>
    <n v="8.4"/>
    <n v="7"/>
    <n v="2"/>
    <n v="23"/>
    <n v="55"/>
    <s v="No"/>
    <n v="0"/>
  </r>
  <r>
    <x v="708"/>
    <x v="302"/>
    <x v="1"/>
    <n v="199"/>
    <n v="13.5"/>
    <n v="7"/>
    <n v="2"/>
    <n v="5"/>
    <n v="52"/>
    <s v="Yes"/>
    <n v="1"/>
  </r>
  <r>
    <x v="709"/>
    <x v="458"/>
    <x v="2"/>
    <n v="399"/>
    <n v="19.5"/>
    <n v="8"/>
    <n v="3"/>
    <n v="1"/>
    <n v="46"/>
    <s v="Yes"/>
    <n v="1"/>
  </r>
  <r>
    <x v="710"/>
    <x v="459"/>
    <x v="0"/>
    <n v="699"/>
    <n v="19.5"/>
    <n v="3"/>
    <n v="2"/>
    <n v="24"/>
    <n v="46"/>
    <s v="Yes"/>
    <n v="1"/>
  </r>
  <r>
    <x v="711"/>
    <x v="460"/>
    <x v="2"/>
    <n v="399"/>
    <n v="13.3"/>
    <n v="7"/>
    <n v="4"/>
    <n v="13"/>
    <n v="9"/>
    <s v="No"/>
    <n v="0"/>
  </r>
  <r>
    <x v="712"/>
    <x v="215"/>
    <x v="2"/>
    <n v="399"/>
    <n v="3.2"/>
    <n v="8"/>
    <n v="5"/>
    <n v="21"/>
    <n v="4"/>
    <s v="Yes"/>
    <n v="1"/>
  </r>
  <r>
    <x v="713"/>
    <x v="268"/>
    <x v="1"/>
    <n v="199"/>
    <n v="5.5"/>
    <n v="7"/>
    <n v="1"/>
    <n v="3"/>
    <n v="6"/>
    <s v="Yes"/>
    <n v="1"/>
  </r>
  <r>
    <x v="714"/>
    <x v="461"/>
    <x v="2"/>
    <n v="399"/>
    <n v="13.4"/>
    <n v="4"/>
    <n v="0"/>
    <n v="32"/>
    <n v="23"/>
    <s v="Yes"/>
    <n v="1"/>
  </r>
  <r>
    <x v="715"/>
    <x v="419"/>
    <x v="1"/>
    <n v="199"/>
    <n v="16.600000000000001"/>
    <n v="1"/>
    <n v="3"/>
    <n v="14"/>
    <n v="51"/>
    <s v="No"/>
    <n v="0"/>
  </r>
  <r>
    <x v="716"/>
    <x v="461"/>
    <x v="0"/>
    <n v="699"/>
    <n v="20.6"/>
    <n v="0"/>
    <n v="4"/>
    <n v="27"/>
    <n v="17"/>
    <s v="No"/>
    <n v="0"/>
  </r>
  <r>
    <x v="717"/>
    <x v="462"/>
    <x v="2"/>
    <n v="399"/>
    <n v="23.6"/>
    <n v="8"/>
    <n v="0"/>
    <n v="5"/>
    <n v="6"/>
    <s v="No"/>
    <n v="0"/>
  </r>
  <r>
    <x v="718"/>
    <x v="404"/>
    <x v="2"/>
    <n v="399"/>
    <n v="5.2"/>
    <n v="3"/>
    <n v="4"/>
    <n v="13"/>
    <n v="40"/>
    <s v="No"/>
    <n v="0"/>
  </r>
  <r>
    <x v="719"/>
    <x v="357"/>
    <x v="0"/>
    <n v="699"/>
    <n v="10.7"/>
    <n v="1"/>
    <n v="5"/>
    <n v="36"/>
    <n v="36"/>
    <s v="Yes"/>
    <n v="1"/>
  </r>
  <r>
    <x v="720"/>
    <x v="244"/>
    <x v="0"/>
    <n v="699"/>
    <n v="22.1"/>
    <n v="2"/>
    <n v="1"/>
    <n v="28"/>
    <n v="35"/>
    <s v="No"/>
    <n v="0"/>
  </r>
  <r>
    <x v="721"/>
    <x v="463"/>
    <x v="0"/>
    <n v="699"/>
    <n v="13.6"/>
    <n v="7"/>
    <n v="2"/>
    <n v="11"/>
    <n v="57"/>
    <s v="Yes"/>
    <n v="1"/>
  </r>
  <r>
    <x v="722"/>
    <x v="464"/>
    <x v="2"/>
    <n v="399"/>
    <n v="19.2"/>
    <n v="6"/>
    <n v="5"/>
    <n v="27"/>
    <n v="20"/>
    <s v="No"/>
    <n v="0"/>
  </r>
  <r>
    <x v="723"/>
    <x v="334"/>
    <x v="0"/>
    <n v="699"/>
    <n v="9.6999999999999993"/>
    <n v="8"/>
    <n v="5"/>
    <n v="14"/>
    <n v="16"/>
    <s v="Yes"/>
    <n v="1"/>
  </r>
  <r>
    <x v="724"/>
    <x v="465"/>
    <x v="2"/>
    <n v="399"/>
    <n v="0.5"/>
    <n v="0"/>
    <n v="2"/>
    <n v="26"/>
    <n v="38"/>
    <s v="Yes"/>
    <n v="1"/>
  </r>
  <r>
    <x v="725"/>
    <x v="466"/>
    <x v="2"/>
    <n v="399"/>
    <n v="7.9"/>
    <n v="3"/>
    <n v="1"/>
    <n v="1"/>
    <n v="54"/>
    <s v="Yes"/>
    <n v="1"/>
  </r>
  <r>
    <x v="726"/>
    <x v="319"/>
    <x v="2"/>
    <n v="399"/>
    <n v="13"/>
    <n v="2"/>
    <n v="0"/>
    <n v="36"/>
    <n v="2"/>
    <s v="No"/>
    <n v="0"/>
  </r>
  <r>
    <x v="727"/>
    <x v="467"/>
    <x v="1"/>
    <n v="199"/>
    <n v="9.5"/>
    <n v="3"/>
    <n v="1"/>
    <n v="17"/>
    <n v="16"/>
    <s v="No"/>
    <n v="0"/>
  </r>
  <r>
    <x v="728"/>
    <x v="292"/>
    <x v="0"/>
    <n v="699"/>
    <n v="14.4"/>
    <n v="3"/>
    <n v="5"/>
    <n v="26"/>
    <n v="4"/>
    <s v="No"/>
    <n v="0"/>
  </r>
  <r>
    <x v="729"/>
    <x v="26"/>
    <x v="1"/>
    <n v="199"/>
    <n v="20.7"/>
    <n v="1"/>
    <n v="4"/>
    <n v="32"/>
    <n v="41"/>
    <s v="Yes"/>
    <n v="1"/>
  </r>
  <r>
    <x v="730"/>
    <x v="468"/>
    <x v="2"/>
    <n v="399"/>
    <n v="19.600000000000001"/>
    <n v="5"/>
    <n v="2"/>
    <n v="6"/>
    <n v="56"/>
    <s v="No"/>
    <n v="0"/>
  </r>
  <r>
    <x v="731"/>
    <x v="469"/>
    <x v="1"/>
    <n v="199"/>
    <n v="18.8"/>
    <n v="0"/>
    <n v="5"/>
    <n v="15"/>
    <n v="49"/>
    <s v="No"/>
    <n v="0"/>
  </r>
  <r>
    <x v="732"/>
    <x v="272"/>
    <x v="2"/>
    <n v="399"/>
    <n v="1.5"/>
    <n v="8"/>
    <n v="4"/>
    <n v="34"/>
    <n v="9"/>
    <s v="Yes"/>
    <n v="1"/>
  </r>
  <r>
    <x v="733"/>
    <x v="67"/>
    <x v="1"/>
    <n v="199"/>
    <n v="1.7"/>
    <n v="6"/>
    <n v="3"/>
    <n v="10"/>
    <n v="48"/>
    <s v="Yes"/>
    <n v="1"/>
  </r>
  <r>
    <x v="734"/>
    <x v="89"/>
    <x v="1"/>
    <n v="199"/>
    <n v="11.1"/>
    <n v="6"/>
    <n v="1"/>
    <n v="15"/>
    <n v="8"/>
    <s v="No"/>
    <n v="0"/>
  </r>
  <r>
    <x v="735"/>
    <x v="272"/>
    <x v="0"/>
    <n v="699"/>
    <n v="13.9"/>
    <n v="4"/>
    <n v="0"/>
    <n v="4"/>
    <n v="25"/>
    <s v="No"/>
    <n v="0"/>
  </r>
  <r>
    <x v="736"/>
    <x v="440"/>
    <x v="1"/>
    <n v="199"/>
    <n v="12.3"/>
    <n v="3"/>
    <n v="3"/>
    <n v="9"/>
    <n v="25"/>
    <s v="No"/>
    <n v="0"/>
  </r>
  <r>
    <x v="737"/>
    <x v="221"/>
    <x v="0"/>
    <n v="699"/>
    <n v="6.5"/>
    <n v="1"/>
    <n v="2"/>
    <n v="34"/>
    <n v="49"/>
    <s v="Yes"/>
    <n v="1"/>
  </r>
  <r>
    <x v="738"/>
    <x v="400"/>
    <x v="0"/>
    <n v="699"/>
    <n v="3.3"/>
    <n v="6"/>
    <n v="3"/>
    <n v="6"/>
    <n v="23"/>
    <s v="Yes"/>
    <n v="1"/>
  </r>
  <r>
    <x v="739"/>
    <x v="46"/>
    <x v="2"/>
    <n v="399"/>
    <n v="19.399999999999999"/>
    <n v="2"/>
    <n v="2"/>
    <n v="2"/>
    <n v="39"/>
    <s v="No"/>
    <n v="0"/>
  </r>
  <r>
    <x v="740"/>
    <x v="291"/>
    <x v="0"/>
    <n v="699"/>
    <n v="11.3"/>
    <n v="3"/>
    <n v="1"/>
    <n v="10"/>
    <n v="43"/>
    <s v="No"/>
    <n v="0"/>
  </r>
  <r>
    <x v="741"/>
    <x v="380"/>
    <x v="1"/>
    <n v="199"/>
    <n v="6.5"/>
    <n v="2"/>
    <n v="2"/>
    <n v="4"/>
    <n v="0"/>
    <s v="Yes"/>
    <n v="1"/>
  </r>
  <r>
    <x v="742"/>
    <x v="394"/>
    <x v="2"/>
    <n v="399"/>
    <n v="12"/>
    <n v="5"/>
    <n v="1"/>
    <n v="29"/>
    <n v="47"/>
    <s v="No"/>
    <n v="0"/>
  </r>
  <r>
    <x v="743"/>
    <x v="406"/>
    <x v="0"/>
    <n v="699"/>
    <n v="18.899999999999999"/>
    <n v="8"/>
    <n v="3"/>
    <n v="34"/>
    <n v="39"/>
    <s v="Yes"/>
    <n v="1"/>
  </r>
  <r>
    <x v="744"/>
    <x v="216"/>
    <x v="0"/>
    <n v="699"/>
    <n v="9.6999999999999993"/>
    <n v="8"/>
    <n v="0"/>
    <n v="2"/>
    <n v="16"/>
    <s v="Yes"/>
    <n v="1"/>
  </r>
  <r>
    <x v="745"/>
    <x v="341"/>
    <x v="1"/>
    <n v="199"/>
    <n v="1.8"/>
    <n v="0"/>
    <n v="0"/>
    <n v="18"/>
    <n v="24"/>
    <s v="No"/>
    <n v="0"/>
  </r>
  <r>
    <x v="746"/>
    <x v="470"/>
    <x v="0"/>
    <n v="699"/>
    <n v="21.7"/>
    <n v="0"/>
    <n v="2"/>
    <n v="24"/>
    <n v="55"/>
    <s v="No"/>
    <n v="0"/>
  </r>
  <r>
    <x v="747"/>
    <x v="462"/>
    <x v="1"/>
    <n v="199"/>
    <n v="13"/>
    <n v="1"/>
    <n v="2"/>
    <n v="25"/>
    <n v="31"/>
    <s v="No"/>
    <n v="0"/>
  </r>
  <r>
    <x v="748"/>
    <x v="455"/>
    <x v="1"/>
    <n v="199"/>
    <n v="5.4"/>
    <n v="7"/>
    <n v="4"/>
    <n v="12"/>
    <n v="59"/>
    <s v="Yes"/>
    <n v="1"/>
  </r>
  <r>
    <x v="749"/>
    <x v="321"/>
    <x v="1"/>
    <n v="199"/>
    <n v="8"/>
    <n v="7"/>
    <n v="3"/>
    <n v="34"/>
    <n v="47"/>
    <s v="Yes"/>
    <n v="1"/>
  </r>
  <r>
    <x v="750"/>
    <x v="471"/>
    <x v="0"/>
    <n v="699"/>
    <n v="9.1999999999999993"/>
    <n v="4"/>
    <n v="1"/>
    <n v="23"/>
    <n v="32"/>
    <s v="Yes"/>
    <n v="1"/>
  </r>
  <r>
    <x v="751"/>
    <x v="97"/>
    <x v="0"/>
    <n v="699"/>
    <n v="22"/>
    <n v="0"/>
    <n v="4"/>
    <n v="17"/>
    <n v="60"/>
    <s v="Yes"/>
    <n v="1"/>
  </r>
  <r>
    <x v="752"/>
    <x v="472"/>
    <x v="2"/>
    <n v="399"/>
    <n v="16.600000000000001"/>
    <n v="1"/>
    <n v="5"/>
    <n v="26"/>
    <n v="24"/>
    <s v="Yes"/>
    <n v="1"/>
  </r>
  <r>
    <x v="753"/>
    <x v="473"/>
    <x v="0"/>
    <n v="699"/>
    <n v="10.7"/>
    <n v="2"/>
    <n v="3"/>
    <n v="15"/>
    <n v="19"/>
    <s v="No"/>
    <n v="0"/>
  </r>
  <r>
    <x v="754"/>
    <x v="474"/>
    <x v="2"/>
    <n v="399"/>
    <n v="3.7"/>
    <n v="2"/>
    <n v="4"/>
    <n v="35"/>
    <n v="34"/>
    <s v="Yes"/>
    <n v="1"/>
  </r>
  <r>
    <x v="755"/>
    <x v="443"/>
    <x v="1"/>
    <n v="199"/>
    <n v="17.399999999999999"/>
    <n v="8"/>
    <n v="1"/>
    <n v="20"/>
    <n v="27"/>
    <s v="No"/>
    <n v="0"/>
  </r>
  <r>
    <x v="756"/>
    <x v="475"/>
    <x v="0"/>
    <n v="699"/>
    <n v="8.3000000000000007"/>
    <n v="8"/>
    <n v="4"/>
    <n v="11"/>
    <n v="60"/>
    <s v="Yes"/>
    <n v="1"/>
  </r>
  <r>
    <x v="757"/>
    <x v="275"/>
    <x v="2"/>
    <n v="399"/>
    <n v="18.3"/>
    <n v="5"/>
    <n v="3"/>
    <n v="10"/>
    <n v="26"/>
    <s v="Yes"/>
    <n v="1"/>
  </r>
  <r>
    <x v="758"/>
    <x v="476"/>
    <x v="0"/>
    <n v="699"/>
    <n v="4.2"/>
    <n v="3"/>
    <n v="0"/>
    <n v="18"/>
    <n v="8"/>
    <s v="Yes"/>
    <n v="1"/>
  </r>
  <r>
    <x v="759"/>
    <x v="281"/>
    <x v="0"/>
    <n v="699"/>
    <n v="15.3"/>
    <n v="3"/>
    <n v="4"/>
    <n v="18"/>
    <n v="14"/>
    <s v="Yes"/>
    <n v="1"/>
  </r>
  <r>
    <x v="760"/>
    <x v="184"/>
    <x v="2"/>
    <n v="399"/>
    <n v="17.399999999999999"/>
    <n v="7"/>
    <n v="1"/>
    <n v="6"/>
    <n v="32"/>
    <s v="No"/>
    <n v="0"/>
  </r>
  <r>
    <x v="761"/>
    <x v="477"/>
    <x v="0"/>
    <n v="699"/>
    <n v="5"/>
    <n v="6"/>
    <n v="3"/>
    <n v="24"/>
    <n v="30"/>
    <s v="Yes"/>
    <n v="1"/>
  </r>
  <r>
    <x v="762"/>
    <x v="22"/>
    <x v="1"/>
    <n v="199"/>
    <n v="10.5"/>
    <n v="0"/>
    <n v="2"/>
    <n v="3"/>
    <n v="60"/>
    <s v="Yes"/>
    <n v="1"/>
  </r>
  <r>
    <x v="763"/>
    <x v="298"/>
    <x v="1"/>
    <n v="199"/>
    <n v="2.1"/>
    <n v="7"/>
    <n v="4"/>
    <n v="14"/>
    <n v="31"/>
    <s v="Yes"/>
    <n v="1"/>
  </r>
  <r>
    <x v="764"/>
    <x v="224"/>
    <x v="1"/>
    <n v="199"/>
    <n v="10.4"/>
    <n v="0"/>
    <n v="4"/>
    <n v="28"/>
    <n v="47"/>
    <s v="No"/>
    <n v="0"/>
  </r>
  <r>
    <x v="765"/>
    <x v="166"/>
    <x v="2"/>
    <n v="399"/>
    <n v="13.4"/>
    <n v="0"/>
    <n v="4"/>
    <n v="35"/>
    <n v="6"/>
    <s v="No"/>
    <n v="0"/>
  </r>
  <r>
    <x v="766"/>
    <x v="441"/>
    <x v="1"/>
    <n v="199"/>
    <n v="13.7"/>
    <n v="0"/>
    <n v="4"/>
    <n v="34"/>
    <n v="24"/>
    <s v="Yes"/>
    <n v="1"/>
  </r>
  <r>
    <x v="767"/>
    <x v="170"/>
    <x v="1"/>
    <n v="199"/>
    <n v="7.6"/>
    <n v="6"/>
    <n v="2"/>
    <n v="13"/>
    <n v="49"/>
    <s v="No"/>
    <n v="0"/>
  </r>
  <r>
    <x v="768"/>
    <x v="478"/>
    <x v="1"/>
    <n v="199"/>
    <n v="7.7"/>
    <n v="0"/>
    <n v="5"/>
    <n v="28"/>
    <n v="33"/>
    <s v="No"/>
    <n v="0"/>
  </r>
  <r>
    <x v="769"/>
    <x v="65"/>
    <x v="0"/>
    <n v="699"/>
    <n v="2.7"/>
    <n v="8"/>
    <n v="0"/>
    <n v="29"/>
    <n v="11"/>
    <s v="No"/>
    <n v="0"/>
  </r>
  <r>
    <x v="770"/>
    <x v="122"/>
    <x v="0"/>
    <n v="699"/>
    <n v="10.1"/>
    <n v="5"/>
    <n v="3"/>
    <n v="9"/>
    <n v="1"/>
    <s v="Yes"/>
    <n v="1"/>
  </r>
  <r>
    <x v="771"/>
    <x v="479"/>
    <x v="0"/>
    <n v="699"/>
    <n v="22.1"/>
    <n v="1"/>
    <n v="2"/>
    <n v="13"/>
    <n v="20"/>
    <s v="No"/>
    <n v="0"/>
  </r>
  <r>
    <x v="772"/>
    <x v="24"/>
    <x v="1"/>
    <n v="199"/>
    <n v="2.7"/>
    <n v="7"/>
    <n v="5"/>
    <n v="8"/>
    <n v="23"/>
    <s v="Yes"/>
    <n v="1"/>
  </r>
  <r>
    <x v="773"/>
    <x v="368"/>
    <x v="2"/>
    <n v="399"/>
    <n v="15.5"/>
    <n v="2"/>
    <n v="3"/>
    <n v="33"/>
    <n v="35"/>
    <s v="Yes"/>
    <n v="1"/>
  </r>
  <r>
    <x v="774"/>
    <x v="192"/>
    <x v="2"/>
    <n v="399"/>
    <n v="4.5"/>
    <n v="2"/>
    <n v="1"/>
    <n v="10"/>
    <n v="49"/>
    <s v="No"/>
    <n v="0"/>
  </r>
  <r>
    <x v="775"/>
    <x v="480"/>
    <x v="2"/>
    <n v="399"/>
    <n v="18.399999999999999"/>
    <n v="7"/>
    <n v="2"/>
    <n v="20"/>
    <n v="40"/>
    <s v="Yes"/>
    <n v="1"/>
  </r>
  <r>
    <x v="776"/>
    <x v="481"/>
    <x v="1"/>
    <n v="199"/>
    <n v="15.8"/>
    <n v="4"/>
    <n v="0"/>
    <n v="1"/>
    <n v="29"/>
    <s v="Yes"/>
    <n v="1"/>
  </r>
  <r>
    <x v="777"/>
    <x v="89"/>
    <x v="0"/>
    <n v="699"/>
    <n v="15.4"/>
    <n v="7"/>
    <n v="1"/>
    <n v="1"/>
    <n v="13"/>
    <s v="No"/>
    <n v="0"/>
  </r>
  <r>
    <x v="778"/>
    <x v="230"/>
    <x v="2"/>
    <n v="399"/>
    <n v="11.3"/>
    <n v="0"/>
    <n v="1"/>
    <n v="27"/>
    <n v="56"/>
    <s v="No"/>
    <n v="0"/>
  </r>
  <r>
    <x v="779"/>
    <x v="482"/>
    <x v="0"/>
    <n v="699"/>
    <n v="20.6"/>
    <n v="3"/>
    <n v="0"/>
    <n v="36"/>
    <n v="11"/>
    <s v="No"/>
    <n v="0"/>
  </r>
  <r>
    <x v="780"/>
    <x v="72"/>
    <x v="2"/>
    <n v="399"/>
    <n v="4.0999999999999996"/>
    <n v="0"/>
    <n v="5"/>
    <n v="3"/>
    <n v="36"/>
    <s v="Yes"/>
    <n v="1"/>
  </r>
  <r>
    <x v="781"/>
    <x v="483"/>
    <x v="2"/>
    <n v="399"/>
    <n v="1.7"/>
    <n v="6"/>
    <n v="1"/>
    <n v="6"/>
    <n v="10"/>
    <s v="No"/>
    <n v="0"/>
  </r>
  <r>
    <x v="782"/>
    <x v="484"/>
    <x v="0"/>
    <n v="699"/>
    <n v="4.8"/>
    <n v="7"/>
    <n v="5"/>
    <n v="36"/>
    <n v="37"/>
    <s v="Yes"/>
    <n v="1"/>
  </r>
  <r>
    <x v="783"/>
    <x v="110"/>
    <x v="1"/>
    <n v="199"/>
    <n v="8.4"/>
    <n v="6"/>
    <n v="0"/>
    <n v="20"/>
    <n v="48"/>
    <s v="Yes"/>
    <n v="1"/>
  </r>
  <r>
    <x v="784"/>
    <x v="181"/>
    <x v="1"/>
    <n v="199"/>
    <n v="12"/>
    <n v="1"/>
    <n v="5"/>
    <n v="19"/>
    <n v="55"/>
    <s v="Yes"/>
    <n v="1"/>
  </r>
  <r>
    <x v="785"/>
    <x v="485"/>
    <x v="2"/>
    <n v="399"/>
    <n v="5.6"/>
    <n v="3"/>
    <n v="4"/>
    <n v="34"/>
    <n v="3"/>
    <s v="Yes"/>
    <n v="1"/>
  </r>
  <r>
    <x v="786"/>
    <x v="68"/>
    <x v="0"/>
    <n v="699"/>
    <n v="12.3"/>
    <n v="4"/>
    <n v="3"/>
    <n v="6"/>
    <n v="38"/>
    <s v="No"/>
    <n v="0"/>
  </r>
  <r>
    <x v="787"/>
    <x v="486"/>
    <x v="0"/>
    <n v="699"/>
    <n v="23.2"/>
    <n v="7"/>
    <n v="4"/>
    <n v="23"/>
    <n v="46"/>
    <s v="Yes"/>
    <n v="1"/>
  </r>
  <r>
    <x v="788"/>
    <x v="17"/>
    <x v="1"/>
    <n v="199"/>
    <n v="17.899999999999999"/>
    <n v="3"/>
    <n v="0"/>
    <n v="15"/>
    <n v="7"/>
    <s v="Yes"/>
    <n v="1"/>
  </r>
  <r>
    <x v="789"/>
    <x v="387"/>
    <x v="1"/>
    <n v="199"/>
    <n v="20.100000000000001"/>
    <n v="6"/>
    <n v="3"/>
    <n v="14"/>
    <n v="2"/>
    <s v="Yes"/>
    <n v="1"/>
  </r>
  <r>
    <x v="790"/>
    <x v="196"/>
    <x v="0"/>
    <n v="699"/>
    <n v="0.8"/>
    <n v="3"/>
    <n v="5"/>
    <n v="14"/>
    <n v="18"/>
    <s v="Yes"/>
    <n v="1"/>
  </r>
  <r>
    <x v="791"/>
    <x v="161"/>
    <x v="2"/>
    <n v="399"/>
    <n v="12.9"/>
    <n v="5"/>
    <n v="0"/>
    <n v="20"/>
    <n v="7"/>
    <s v="No"/>
    <n v="0"/>
  </r>
  <r>
    <x v="792"/>
    <x v="487"/>
    <x v="2"/>
    <n v="399"/>
    <n v="20.9"/>
    <n v="3"/>
    <n v="2"/>
    <n v="2"/>
    <n v="53"/>
    <s v="Yes"/>
    <n v="1"/>
  </r>
  <r>
    <x v="793"/>
    <x v="318"/>
    <x v="2"/>
    <n v="399"/>
    <n v="20"/>
    <n v="2"/>
    <n v="3"/>
    <n v="31"/>
    <n v="9"/>
    <s v="No"/>
    <n v="0"/>
  </r>
  <r>
    <x v="794"/>
    <x v="42"/>
    <x v="2"/>
    <n v="399"/>
    <n v="19.7"/>
    <n v="6"/>
    <n v="5"/>
    <n v="30"/>
    <n v="3"/>
    <s v="No"/>
    <n v="0"/>
  </r>
  <r>
    <x v="795"/>
    <x v="49"/>
    <x v="0"/>
    <n v="699"/>
    <n v="14.1"/>
    <n v="0"/>
    <n v="1"/>
    <n v="21"/>
    <n v="36"/>
    <s v="No"/>
    <n v="0"/>
  </r>
  <r>
    <x v="796"/>
    <x v="488"/>
    <x v="1"/>
    <n v="199"/>
    <n v="7.4"/>
    <n v="0"/>
    <n v="2"/>
    <n v="10"/>
    <n v="24"/>
    <s v="No"/>
    <n v="0"/>
  </r>
  <r>
    <x v="797"/>
    <x v="489"/>
    <x v="0"/>
    <n v="699"/>
    <n v="5.0999999999999996"/>
    <n v="1"/>
    <n v="2"/>
    <n v="25"/>
    <n v="45"/>
    <s v="No"/>
    <n v="0"/>
  </r>
  <r>
    <x v="798"/>
    <x v="490"/>
    <x v="1"/>
    <n v="199"/>
    <n v="10.6"/>
    <n v="7"/>
    <n v="1"/>
    <n v="18"/>
    <n v="23"/>
    <s v="Yes"/>
    <n v="1"/>
  </r>
  <r>
    <x v="799"/>
    <x v="491"/>
    <x v="1"/>
    <n v="199"/>
    <n v="7.9"/>
    <n v="1"/>
    <n v="2"/>
    <n v="34"/>
    <n v="50"/>
    <s v="Yes"/>
    <n v="1"/>
  </r>
  <r>
    <x v="800"/>
    <x v="93"/>
    <x v="1"/>
    <n v="199"/>
    <n v="12.9"/>
    <n v="7"/>
    <n v="4"/>
    <n v="29"/>
    <n v="9"/>
    <s v="Yes"/>
    <n v="1"/>
  </r>
  <r>
    <x v="801"/>
    <x v="361"/>
    <x v="0"/>
    <n v="699"/>
    <n v="8.1"/>
    <n v="5"/>
    <n v="1"/>
    <n v="34"/>
    <n v="49"/>
    <s v="No"/>
    <n v="0"/>
  </r>
  <r>
    <x v="802"/>
    <x v="492"/>
    <x v="0"/>
    <n v="699"/>
    <n v="5.5"/>
    <n v="0"/>
    <n v="3"/>
    <n v="9"/>
    <n v="24"/>
    <s v="No"/>
    <n v="0"/>
  </r>
  <r>
    <x v="803"/>
    <x v="209"/>
    <x v="1"/>
    <n v="199"/>
    <n v="8.1"/>
    <n v="0"/>
    <n v="5"/>
    <n v="1"/>
    <n v="54"/>
    <s v="Yes"/>
    <n v="1"/>
  </r>
  <r>
    <x v="804"/>
    <x v="493"/>
    <x v="2"/>
    <n v="399"/>
    <n v="22.3"/>
    <n v="1"/>
    <n v="4"/>
    <n v="30"/>
    <n v="49"/>
    <s v="No"/>
    <n v="0"/>
  </r>
  <r>
    <x v="805"/>
    <x v="45"/>
    <x v="1"/>
    <n v="199"/>
    <n v="16.2"/>
    <n v="3"/>
    <n v="2"/>
    <n v="20"/>
    <n v="12"/>
    <s v="Yes"/>
    <n v="1"/>
  </r>
  <r>
    <x v="806"/>
    <x v="80"/>
    <x v="0"/>
    <n v="699"/>
    <n v="19.399999999999999"/>
    <n v="1"/>
    <n v="2"/>
    <n v="21"/>
    <n v="9"/>
    <s v="Yes"/>
    <n v="1"/>
  </r>
  <r>
    <x v="807"/>
    <x v="494"/>
    <x v="1"/>
    <n v="199"/>
    <n v="13.1"/>
    <n v="3"/>
    <n v="4"/>
    <n v="36"/>
    <n v="22"/>
    <s v="Yes"/>
    <n v="1"/>
  </r>
  <r>
    <x v="808"/>
    <x v="495"/>
    <x v="1"/>
    <n v="199"/>
    <n v="14.6"/>
    <n v="2"/>
    <n v="0"/>
    <n v="19"/>
    <n v="19"/>
    <s v="No"/>
    <n v="0"/>
  </r>
  <r>
    <x v="809"/>
    <x v="388"/>
    <x v="0"/>
    <n v="699"/>
    <n v="1.7"/>
    <n v="0"/>
    <n v="3"/>
    <n v="29"/>
    <n v="57"/>
    <s v="Yes"/>
    <n v="1"/>
  </r>
  <r>
    <x v="810"/>
    <x v="496"/>
    <x v="2"/>
    <n v="399"/>
    <n v="2.6"/>
    <n v="6"/>
    <n v="1"/>
    <n v="4"/>
    <n v="45"/>
    <s v="Yes"/>
    <n v="1"/>
  </r>
  <r>
    <x v="811"/>
    <x v="109"/>
    <x v="0"/>
    <n v="699"/>
    <n v="15.6"/>
    <n v="4"/>
    <n v="2"/>
    <n v="29"/>
    <n v="52"/>
    <s v="Yes"/>
    <n v="1"/>
  </r>
  <r>
    <x v="812"/>
    <x v="178"/>
    <x v="0"/>
    <n v="699"/>
    <n v="24.4"/>
    <n v="7"/>
    <n v="4"/>
    <n v="6"/>
    <n v="8"/>
    <s v="Yes"/>
    <n v="1"/>
  </r>
  <r>
    <x v="813"/>
    <x v="497"/>
    <x v="2"/>
    <n v="399"/>
    <n v="11.7"/>
    <n v="7"/>
    <n v="3"/>
    <n v="7"/>
    <n v="14"/>
    <s v="No"/>
    <n v="0"/>
  </r>
  <r>
    <x v="814"/>
    <x v="409"/>
    <x v="0"/>
    <n v="699"/>
    <n v="22.9"/>
    <n v="6"/>
    <n v="1"/>
    <n v="17"/>
    <n v="44"/>
    <s v="No"/>
    <n v="0"/>
  </r>
  <r>
    <x v="815"/>
    <x v="170"/>
    <x v="2"/>
    <n v="399"/>
    <n v="12.4"/>
    <n v="1"/>
    <n v="3"/>
    <n v="30"/>
    <n v="7"/>
    <s v="No"/>
    <n v="0"/>
  </r>
  <r>
    <x v="816"/>
    <x v="131"/>
    <x v="1"/>
    <n v="199"/>
    <n v="19.3"/>
    <n v="2"/>
    <n v="4"/>
    <n v="19"/>
    <n v="6"/>
    <s v="No"/>
    <n v="0"/>
  </r>
  <r>
    <x v="817"/>
    <x v="152"/>
    <x v="2"/>
    <n v="399"/>
    <n v="16.399999999999999"/>
    <n v="4"/>
    <n v="4"/>
    <n v="36"/>
    <n v="29"/>
    <s v="Yes"/>
    <n v="1"/>
  </r>
  <r>
    <x v="818"/>
    <x v="328"/>
    <x v="1"/>
    <n v="199"/>
    <n v="13.9"/>
    <n v="7"/>
    <n v="3"/>
    <n v="16"/>
    <n v="4"/>
    <s v="Yes"/>
    <n v="1"/>
  </r>
  <r>
    <x v="819"/>
    <x v="328"/>
    <x v="0"/>
    <n v="699"/>
    <n v="19.7"/>
    <n v="6"/>
    <n v="4"/>
    <n v="28"/>
    <n v="50"/>
    <s v="Yes"/>
    <n v="1"/>
  </r>
  <r>
    <x v="820"/>
    <x v="498"/>
    <x v="1"/>
    <n v="199"/>
    <n v="16.7"/>
    <n v="1"/>
    <n v="5"/>
    <n v="12"/>
    <n v="59"/>
    <s v="No"/>
    <n v="0"/>
  </r>
  <r>
    <x v="821"/>
    <x v="499"/>
    <x v="1"/>
    <n v="199"/>
    <n v="8.5"/>
    <n v="1"/>
    <n v="3"/>
    <n v="30"/>
    <n v="11"/>
    <s v="Yes"/>
    <n v="1"/>
  </r>
  <r>
    <x v="822"/>
    <x v="336"/>
    <x v="1"/>
    <n v="199"/>
    <n v="17.3"/>
    <n v="6"/>
    <n v="2"/>
    <n v="7"/>
    <n v="31"/>
    <s v="Yes"/>
    <n v="1"/>
  </r>
  <r>
    <x v="823"/>
    <x v="462"/>
    <x v="1"/>
    <n v="199"/>
    <n v="20.5"/>
    <n v="0"/>
    <n v="1"/>
    <n v="14"/>
    <n v="42"/>
    <s v="Yes"/>
    <n v="1"/>
  </r>
  <r>
    <x v="824"/>
    <x v="124"/>
    <x v="2"/>
    <n v="399"/>
    <n v="15.6"/>
    <n v="7"/>
    <n v="1"/>
    <n v="25"/>
    <n v="13"/>
    <s v="No"/>
    <n v="0"/>
  </r>
  <r>
    <x v="825"/>
    <x v="240"/>
    <x v="2"/>
    <n v="399"/>
    <n v="23"/>
    <n v="6"/>
    <n v="5"/>
    <n v="20"/>
    <n v="58"/>
    <s v="Yes"/>
    <n v="1"/>
  </r>
  <r>
    <x v="826"/>
    <x v="343"/>
    <x v="0"/>
    <n v="699"/>
    <n v="15.5"/>
    <n v="8"/>
    <n v="3"/>
    <n v="1"/>
    <n v="54"/>
    <s v="Yes"/>
    <n v="1"/>
  </r>
  <r>
    <x v="827"/>
    <x v="500"/>
    <x v="1"/>
    <n v="199"/>
    <n v="22.6"/>
    <n v="0"/>
    <n v="0"/>
    <n v="24"/>
    <n v="45"/>
    <s v="No"/>
    <n v="0"/>
  </r>
  <r>
    <x v="828"/>
    <x v="17"/>
    <x v="1"/>
    <n v="199"/>
    <n v="21.7"/>
    <n v="3"/>
    <n v="3"/>
    <n v="19"/>
    <n v="44"/>
    <s v="Yes"/>
    <n v="1"/>
  </r>
  <r>
    <x v="829"/>
    <x v="501"/>
    <x v="2"/>
    <n v="399"/>
    <n v="10.4"/>
    <n v="6"/>
    <n v="4"/>
    <n v="25"/>
    <n v="13"/>
    <s v="No"/>
    <n v="0"/>
  </r>
  <r>
    <x v="830"/>
    <x v="109"/>
    <x v="1"/>
    <n v="199"/>
    <n v="14.1"/>
    <n v="5"/>
    <n v="3"/>
    <n v="13"/>
    <n v="9"/>
    <s v="Yes"/>
    <n v="1"/>
  </r>
  <r>
    <x v="831"/>
    <x v="502"/>
    <x v="1"/>
    <n v="199"/>
    <n v="0.8"/>
    <n v="0"/>
    <n v="1"/>
    <n v="9"/>
    <n v="46"/>
    <s v="No"/>
    <n v="0"/>
  </r>
  <r>
    <x v="832"/>
    <x v="422"/>
    <x v="2"/>
    <n v="399"/>
    <n v="2.6"/>
    <n v="6"/>
    <n v="3"/>
    <n v="9"/>
    <n v="57"/>
    <s v="Yes"/>
    <n v="1"/>
  </r>
  <r>
    <x v="833"/>
    <x v="87"/>
    <x v="2"/>
    <n v="399"/>
    <n v="11.6"/>
    <n v="6"/>
    <n v="4"/>
    <n v="12"/>
    <n v="52"/>
    <s v="Yes"/>
    <n v="1"/>
  </r>
  <r>
    <x v="834"/>
    <x v="31"/>
    <x v="1"/>
    <n v="199"/>
    <n v="10.9"/>
    <n v="0"/>
    <n v="4"/>
    <n v="12"/>
    <n v="31"/>
    <s v="No"/>
    <n v="0"/>
  </r>
  <r>
    <x v="835"/>
    <x v="242"/>
    <x v="0"/>
    <n v="699"/>
    <n v="7.1"/>
    <n v="8"/>
    <n v="4"/>
    <n v="33"/>
    <n v="23"/>
    <s v="Yes"/>
    <n v="1"/>
  </r>
  <r>
    <x v="836"/>
    <x v="190"/>
    <x v="0"/>
    <n v="699"/>
    <n v="17.8"/>
    <n v="1"/>
    <n v="4"/>
    <n v="31"/>
    <n v="30"/>
    <s v="No"/>
    <n v="0"/>
  </r>
  <r>
    <x v="837"/>
    <x v="503"/>
    <x v="1"/>
    <n v="199"/>
    <n v="24.6"/>
    <n v="4"/>
    <n v="3"/>
    <n v="34"/>
    <n v="33"/>
    <s v="Yes"/>
    <n v="1"/>
  </r>
  <r>
    <x v="838"/>
    <x v="135"/>
    <x v="1"/>
    <n v="199"/>
    <n v="12.1"/>
    <n v="1"/>
    <n v="5"/>
    <n v="16"/>
    <n v="40"/>
    <s v="Yes"/>
    <n v="1"/>
  </r>
  <r>
    <x v="839"/>
    <x v="184"/>
    <x v="2"/>
    <n v="399"/>
    <n v="22.6"/>
    <n v="8"/>
    <n v="0"/>
    <n v="4"/>
    <n v="30"/>
    <s v="Yes"/>
    <n v="1"/>
  </r>
  <r>
    <x v="840"/>
    <x v="150"/>
    <x v="0"/>
    <n v="699"/>
    <n v="10.8"/>
    <n v="4"/>
    <n v="2"/>
    <n v="22"/>
    <n v="10"/>
    <s v="Yes"/>
    <n v="1"/>
  </r>
  <r>
    <x v="841"/>
    <x v="504"/>
    <x v="0"/>
    <n v="699"/>
    <n v="18.3"/>
    <n v="4"/>
    <n v="0"/>
    <n v="20"/>
    <n v="40"/>
    <s v="Yes"/>
    <n v="1"/>
  </r>
  <r>
    <x v="842"/>
    <x v="337"/>
    <x v="0"/>
    <n v="699"/>
    <n v="16.600000000000001"/>
    <n v="4"/>
    <n v="5"/>
    <n v="4"/>
    <n v="39"/>
    <s v="Yes"/>
    <n v="1"/>
  </r>
  <r>
    <x v="843"/>
    <x v="505"/>
    <x v="1"/>
    <n v="199"/>
    <n v="12.9"/>
    <n v="4"/>
    <n v="2"/>
    <n v="9"/>
    <n v="8"/>
    <s v="No"/>
    <n v="0"/>
  </r>
  <r>
    <x v="844"/>
    <x v="506"/>
    <x v="2"/>
    <n v="399"/>
    <n v="18.7"/>
    <n v="2"/>
    <n v="4"/>
    <n v="1"/>
    <n v="47"/>
    <s v="Yes"/>
    <n v="1"/>
  </r>
  <r>
    <x v="845"/>
    <x v="205"/>
    <x v="2"/>
    <n v="399"/>
    <n v="6.9"/>
    <n v="3"/>
    <n v="3"/>
    <n v="12"/>
    <n v="11"/>
    <s v="No"/>
    <n v="0"/>
  </r>
  <r>
    <x v="846"/>
    <x v="323"/>
    <x v="2"/>
    <n v="399"/>
    <n v="24.2"/>
    <n v="2"/>
    <n v="3"/>
    <n v="6"/>
    <n v="48"/>
    <s v="No"/>
    <n v="0"/>
  </r>
  <r>
    <x v="847"/>
    <x v="119"/>
    <x v="1"/>
    <n v="199"/>
    <n v="18.3"/>
    <n v="2"/>
    <n v="1"/>
    <n v="29"/>
    <n v="36"/>
    <s v="No"/>
    <n v="0"/>
  </r>
  <r>
    <x v="848"/>
    <x v="89"/>
    <x v="1"/>
    <n v="199"/>
    <n v="19"/>
    <n v="1"/>
    <n v="0"/>
    <n v="17"/>
    <n v="10"/>
    <s v="No"/>
    <n v="0"/>
  </r>
  <r>
    <x v="849"/>
    <x v="507"/>
    <x v="2"/>
    <n v="399"/>
    <n v="18.8"/>
    <n v="8"/>
    <n v="1"/>
    <n v="31"/>
    <n v="24"/>
    <s v="No"/>
    <n v="0"/>
  </r>
  <r>
    <x v="850"/>
    <x v="29"/>
    <x v="2"/>
    <n v="399"/>
    <n v="4.0999999999999996"/>
    <n v="6"/>
    <n v="0"/>
    <n v="17"/>
    <n v="18"/>
    <s v="No"/>
    <n v="0"/>
  </r>
  <r>
    <x v="851"/>
    <x v="49"/>
    <x v="2"/>
    <n v="399"/>
    <n v="24.1"/>
    <n v="0"/>
    <n v="0"/>
    <n v="21"/>
    <n v="58"/>
    <s v="No"/>
    <n v="0"/>
  </r>
  <r>
    <x v="852"/>
    <x v="508"/>
    <x v="2"/>
    <n v="399"/>
    <n v="8.6999999999999993"/>
    <n v="4"/>
    <n v="0"/>
    <n v="18"/>
    <n v="16"/>
    <s v="No"/>
    <n v="0"/>
  </r>
  <r>
    <x v="853"/>
    <x v="127"/>
    <x v="2"/>
    <n v="399"/>
    <n v="18.5"/>
    <n v="3"/>
    <n v="4"/>
    <n v="16"/>
    <n v="21"/>
    <s v="No"/>
    <n v="0"/>
  </r>
  <r>
    <x v="854"/>
    <x v="509"/>
    <x v="2"/>
    <n v="399"/>
    <n v="0.8"/>
    <n v="0"/>
    <n v="0"/>
    <n v="36"/>
    <n v="0"/>
    <s v="No"/>
    <n v="0"/>
  </r>
  <r>
    <x v="855"/>
    <x v="230"/>
    <x v="1"/>
    <n v="199"/>
    <n v="9.1"/>
    <n v="4"/>
    <n v="2"/>
    <n v="29"/>
    <n v="12"/>
    <s v="Yes"/>
    <n v="1"/>
  </r>
  <r>
    <x v="856"/>
    <x v="331"/>
    <x v="1"/>
    <n v="199"/>
    <n v="23.5"/>
    <n v="3"/>
    <n v="4"/>
    <n v="4"/>
    <n v="40"/>
    <s v="Yes"/>
    <n v="1"/>
  </r>
  <r>
    <x v="857"/>
    <x v="343"/>
    <x v="1"/>
    <n v="199"/>
    <n v="9.6999999999999993"/>
    <n v="2"/>
    <n v="0"/>
    <n v="9"/>
    <n v="44"/>
    <s v="Yes"/>
    <n v="1"/>
  </r>
  <r>
    <x v="858"/>
    <x v="510"/>
    <x v="2"/>
    <n v="399"/>
    <n v="16.2"/>
    <n v="4"/>
    <n v="3"/>
    <n v="5"/>
    <n v="44"/>
    <s v="No"/>
    <n v="0"/>
  </r>
  <r>
    <x v="859"/>
    <x v="252"/>
    <x v="2"/>
    <n v="399"/>
    <n v="19.600000000000001"/>
    <n v="4"/>
    <n v="0"/>
    <n v="11"/>
    <n v="24"/>
    <s v="Yes"/>
    <n v="1"/>
  </r>
  <r>
    <x v="860"/>
    <x v="511"/>
    <x v="2"/>
    <n v="399"/>
    <n v="4.9000000000000004"/>
    <n v="1"/>
    <n v="3"/>
    <n v="17"/>
    <n v="59"/>
    <s v="Yes"/>
    <n v="1"/>
  </r>
  <r>
    <x v="861"/>
    <x v="388"/>
    <x v="1"/>
    <n v="199"/>
    <n v="3.2"/>
    <n v="8"/>
    <n v="3"/>
    <n v="32"/>
    <n v="13"/>
    <s v="Yes"/>
    <n v="1"/>
  </r>
  <r>
    <x v="862"/>
    <x v="201"/>
    <x v="2"/>
    <n v="399"/>
    <n v="3"/>
    <n v="1"/>
    <n v="0"/>
    <n v="17"/>
    <n v="36"/>
    <s v="No"/>
    <n v="0"/>
  </r>
  <r>
    <x v="863"/>
    <x v="97"/>
    <x v="1"/>
    <n v="199"/>
    <n v="4.0999999999999996"/>
    <n v="0"/>
    <n v="0"/>
    <n v="32"/>
    <n v="42"/>
    <s v="Yes"/>
    <n v="1"/>
  </r>
  <r>
    <x v="864"/>
    <x v="350"/>
    <x v="0"/>
    <n v="699"/>
    <n v="22.7"/>
    <n v="0"/>
    <n v="4"/>
    <n v="22"/>
    <n v="45"/>
    <s v="No"/>
    <n v="0"/>
  </r>
  <r>
    <x v="865"/>
    <x v="303"/>
    <x v="2"/>
    <n v="399"/>
    <n v="10.4"/>
    <n v="1"/>
    <n v="4"/>
    <n v="28"/>
    <n v="14"/>
    <s v="Yes"/>
    <n v="1"/>
  </r>
  <r>
    <x v="866"/>
    <x v="320"/>
    <x v="2"/>
    <n v="399"/>
    <n v="14.4"/>
    <n v="5"/>
    <n v="2"/>
    <n v="8"/>
    <n v="43"/>
    <s v="Yes"/>
    <n v="1"/>
  </r>
  <r>
    <x v="867"/>
    <x v="6"/>
    <x v="0"/>
    <n v="699"/>
    <n v="9.5"/>
    <n v="5"/>
    <n v="0"/>
    <n v="6"/>
    <n v="53"/>
    <s v="Yes"/>
    <n v="1"/>
  </r>
  <r>
    <x v="868"/>
    <x v="65"/>
    <x v="0"/>
    <n v="699"/>
    <n v="4.8"/>
    <n v="0"/>
    <n v="3"/>
    <n v="13"/>
    <n v="42"/>
    <s v="Yes"/>
    <n v="1"/>
  </r>
  <r>
    <x v="869"/>
    <x v="448"/>
    <x v="2"/>
    <n v="399"/>
    <n v="16"/>
    <n v="5"/>
    <n v="3"/>
    <n v="7"/>
    <n v="5"/>
    <s v="No"/>
    <n v="0"/>
  </r>
  <r>
    <x v="870"/>
    <x v="38"/>
    <x v="0"/>
    <n v="699"/>
    <n v="3.9"/>
    <n v="3"/>
    <n v="0"/>
    <n v="13"/>
    <n v="46"/>
    <s v="No"/>
    <n v="0"/>
  </r>
  <r>
    <x v="871"/>
    <x v="512"/>
    <x v="2"/>
    <n v="399"/>
    <n v="2"/>
    <n v="8"/>
    <n v="5"/>
    <n v="25"/>
    <n v="19"/>
    <s v="Yes"/>
    <n v="1"/>
  </r>
  <r>
    <x v="872"/>
    <x v="513"/>
    <x v="1"/>
    <n v="199"/>
    <n v="8.8000000000000007"/>
    <n v="5"/>
    <n v="5"/>
    <n v="3"/>
    <n v="2"/>
    <s v="Yes"/>
    <n v="1"/>
  </r>
  <r>
    <x v="873"/>
    <x v="8"/>
    <x v="0"/>
    <n v="699"/>
    <n v="11.7"/>
    <n v="8"/>
    <n v="1"/>
    <n v="34"/>
    <n v="47"/>
    <s v="No"/>
    <n v="0"/>
  </r>
  <r>
    <x v="874"/>
    <x v="383"/>
    <x v="1"/>
    <n v="199"/>
    <n v="12.5"/>
    <n v="0"/>
    <n v="3"/>
    <n v="10"/>
    <n v="58"/>
    <s v="No"/>
    <n v="0"/>
  </r>
  <r>
    <x v="875"/>
    <x v="326"/>
    <x v="1"/>
    <n v="199"/>
    <n v="0.9"/>
    <n v="0"/>
    <n v="2"/>
    <n v="9"/>
    <n v="52"/>
    <s v="Yes"/>
    <n v="1"/>
  </r>
  <r>
    <x v="876"/>
    <x v="514"/>
    <x v="0"/>
    <n v="699"/>
    <n v="21"/>
    <n v="1"/>
    <n v="0"/>
    <n v="11"/>
    <n v="7"/>
    <s v="No"/>
    <n v="0"/>
  </r>
  <r>
    <x v="877"/>
    <x v="472"/>
    <x v="1"/>
    <n v="199"/>
    <n v="20.2"/>
    <n v="6"/>
    <n v="2"/>
    <n v="5"/>
    <n v="51"/>
    <s v="No"/>
    <n v="0"/>
  </r>
  <r>
    <x v="878"/>
    <x v="60"/>
    <x v="2"/>
    <n v="399"/>
    <n v="3.5"/>
    <n v="8"/>
    <n v="1"/>
    <n v="21"/>
    <n v="20"/>
    <s v="No"/>
    <n v="0"/>
  </r>
  <r>
    <x v="879"/>
    <x v="515"/>
    <x v="1"/>
    <n v="199"/>
    <n v="8.6999999999999993"/>
    <n v="1"/>
    <n v="2"/>
    <n v="12"/>
    <n v="9"/>
    <s v="No"/>
    <n v="0"/>
  </r>
  <r>
    <x v="880"/>
    <x v="197"/>
    <x v="0"/>
    <n v="699"/>
    <n v="14.1"/>
    <n v="7"/>
    <n v="1"/>
    <n v="24"/>
    <n v="59"/>
    <s v="No"/>
    <n v="0"/>
  </r>
  <r>
    <x v="881"/>
    <x v="94"/>
    <x v="1"/>
    <n v="199"/>
    <n v="19.600000000000001"/>
    <n v="0"/>
    <n v="3"/>
    <n v="25"/>
    <n v="5"/>
    <s v="Yes"/>
    <n v="1"/>
  </r>
  <r>
    <x v="882"/>
    <x v="9"/>
    <x v="1"/>
    <n v="199"/>
    <n v="10.7"/>
    <n v="7"/>
    <n v="5"/>
    <n v="19"/>
    <n v="8"/>
    <s v="Yes"/>
    <n v="1"/>
  </r>
  <r>
    <x v="883"/>
    <x v="14"/>
    <x v="2"/>
    <n v="399"/>
    <n v="11.5"/>
    <n v="3"/>
    <n v="1"/>
    <n v="34"/>
    <n v="39"/>
    <s v="No"/>
    <n v="0"/>
  </r>
  <r>
    <x v="884"/>
    <x v="516"/>
    <x v="1"/>
    <n v="199"/>
    <n v="15.5"/>
    <n v="1"/>
    <n v="5"/>
    <n v="32"/>
    <n v="52"/>
    <s v="No"/>
    <n v="0"/>
  </r>
  <r>
    <x v="885"/>
    <x v="385"/>
    <x v="2"/>
    <n v="399"/>
    <n v="14.2"/>
    <n v="3"/>
    <n v="0"/>
    <n v="1"/>
    <n v="33"/>
    <s v="No"/>
    <n v="0"/>
  </r>
  <r>
    <x v="886"/>
    <x v="369"/>
    <x v="2"/>
    <n v="399"/>
    <n v="12.9"/>
    <n v="7"/>
    <n v="5"/>
    <n v="35"/>
    <n v="42"/>
    <s v="Yes"/>
    <n v="1"/>
  </r>
  <r>
    <x v="887"/>
    <x v="4"/>
    <x v="1"/>
    <n v="199"/>
    <n v="20"/>
    <n v="7"/>
    <n v="3"/>
    <n v="8"/>
    <n v="11"/>
    <s v="Yes"/>
    <n v="1"/>
  </r>
  <r>
    <x v="888"/>
    <x v="16"/>
    <x v="1"/>
    <n v="199"/>
    <n v="7.5"/>
    <n v="6"/>
    <n v="2"/>
    <n v="24"/>
    <n v="21"/>
    <s v="Yes"/>
    <n v="1"/>
  </r>
  <r>
    <x v="889"/>
    <x v="337"/>
    <x v="1"/>
    <n v="199"/>
    <n v="18.600000000000001"/>
    <n v="8"/>
    <n v="1"/>
    <n v="7"/>
    <n v="10"/>
    <s v="No"/>
    <n v="0"/>
  </r>
  <r>
    <x v="890"/>
    <x v="517"/>
    <x v="0"/>
    <n v="699"/>
    <n v="2.2000000000000002"/>
    <n v="3"/>
    <n v="5"/>
    <n v="8"/>
    <n v="28"/>
    <s v="Yes"/>
    <n v="1"/>
  </r>
  <r>
    <x v="891"/>
    <x v="53"/>
    <x v="2"/>
    <n v="399"/>
    <n v="18.8"/>
    <n v="5"/>
    <n v="1"/>
    <n v="13"/>
    <n v="49"/>
    <s v="Yes"/>
    <n v="1"/>
  </r>
  <r>
    <x v="892"/>
    <x v="518"/>
    <x v="1"/>
    <n v="199"/>
    <n v="18.600000000000001"/>
    <n v="3"/>
    <n v="3"/>
    <n v="16"/>
    <n v="57"/>
    <s v="Yes"/>
    <n v="1"/>
  </r>
  <r>
    <x v="893"/>
    <x v="139"/>
    <x v="0"/>
    <n v="699"/>
    <n v="1.8"/>
    <n v="6"/>
    <n v="1"/>
    <n v="32"/>
    <n v="13"/>
    <s v="No"/>
    <n v="0"/>
  </r>
  <r>
    <x v="894"/>
    <x v="519"/>
    <x v="1"/>
    <n v="199"/>
    <n v="9.6999999999999993"/>
    <n v="7"/>
    <n v="5"/>
    <n v="25"/>
    <n v="12"/>
    <s v="No"/>
    <n v="0"/>
  </r>
  <r>
    <x v="895"/>
    <x v="129"/>
    <x v="1"/>
    <n v="199"/>
    <n v="3.6"/>
    <n v="0"/>
    <n v="2"/>
    <n v="22"/>
    <n v="8"/>
    <s v="Yes"/>
    <n v="1"/>
  </r>
  <r>
    <x v="896"/>
    <x v="386"/>
    <x v="2"/>
    <n v="399"/>
    <n v="4.7"/>
    <n v="5"/>
    <n v="1"/>
    <n v="27"/>
    <n v="56"/>
    <s v="Yes"/>
    <n v="1"/>
  </r>
  <r>
    <x v="897"/>
    <x v="492"/>
    <x v="0"/>
    <n v="699"/>
    <n v="14.7"/>
    <n v="8"/>
    <n v="1"/>
    <n v="11"/>
    <n v="5"/>
    <s v="No"/>
    <n v="0"/>
  </r>
  <r>
    <x v="898"/>
    <x v="234"/>
    <x v="2"/>
    <n v="399"/>
    <n v="15"/>
    <n v="7"/>
    <n v="2"/>
    <n v="14"/>
    <n v="0"/>
    <s v="No"/>
    <n v="0"/>
  </r>
  <r>
    <x v="899"/>
    <x v="206"/>
    <x v="1"/>
    <n v="199"/>
    <n v="11.1"/>
    <n v="3"/>
    <n v="4"/>
    <n v="21"/>
    <n v="60"/>
    <s v="Yes"/>
    <n v="1"/>
  </r>
  <r>
    <x v="900"/>
    <x v="520"/>
    <x v="1"/>
    <n v="199"/>
    <n v="24.5"/>
    <n v="0"/>
    <n v="3"/>
    <n v="27"/>
    <n v="46"/>
    <s v="No"/>
    <n v="0"/>
  </r>
  <r>
    <x v="901"/>
    <x v="404"/>
    <x v="2"/>
    <n v="399"/>
    <n v="10.199999999999999"/>
    <n v="1"/>
    <n v="3"/>
    <n v="34"/>
    <n v="31"/>
    <s v="Yes"/>
    <n v="1"/>
  </r>
  <r>
    <x v="902"/>
    <x v="171"/>
    <x v="1"/>
    <n v="199"/>
    <n v="23.8"/>
    <n v="2"/>
    <n v="2"/>
    <n v="27"/>
    <n v="18"/>
    <s v="Yes"/>
    <n v="1"/>
  </r>
  <r>
    <x v="903"/>
    <x v="128"/>
    <x v="1"/>
    <n v="199"/>
    <n v="16.899999999999999"/>
    <n v="2"/>
    <n v="5"/>
    <n v="31"/>
    <n v="29"/>
    <s v="No"/>
    <n v="0"/>
  </r>
  <r>
    <x v="904"/>
    <x v="83"/>
    <x v="1"/>
    <n v="199"/>
    <n v="11.9"/>
    <n v="2"/>
    <n v="5"/>
    <n v="30"/>
    <n v="25"/>
    <s v="Yes"/>
    <n v="1"/>
  </r>
  <r>
    <x v="905"/>
    <x v="290"/>
    <x v="0"/>
    <n v="699"/>
    <n v="17.7"/>
    <n v="0"/>
    <n v="5"/>
    <n v="30"/>
    <n v="4"/>
    <s v="No"/>
    <n v="0"/>
  </r>
  <r>
    <x v="906"/>
    <x v="34"/>
    <x v="2"/>
    <n v="399"/>
    <n v="1.3"/>
    <n v="6"/>
    <n v="2"/>
    <n v="34"/>
    <n v="44"/>
    <s v="Yes"/>
    <n v="1"/>
  </r>
  <r>
    <x v="907"/>
    <x v="320"/>
    <x v="0"/>
    <n v="699"/>
    <n v="19.8"/>
    <n v="1"/>
    <n v="4"/>
    <n v="14"/>
    <n v="56"/>
    <s v="Yes"/>
    <n v="1"/>
  </r>
  <r>
    <x v="908"/>
    <x v="108"/>
    <x v="0"/>
    <n v="699"/>
    <n v="22.3"/>
    <n v="1"/>
    <n v="3"/>
    <n v="24"/>
    <n v="23"/>
    <s v="Yes"/>
    <n v="1"/>
  </r>
  <r>
    <x v="909"/>
    <x v="521"/>
    <x v="2"/>
    <n v="399"/>
    <n v="4.8"/>
    <n v="8"/>
    <n v="5"/>
    <n v="24"/>
    <n v="4"/>
    <s v="Yes"/>
    <n v="1"/>
  </r>
  <r>
    <x v="910"/>
    <x v="522"/>
    <x v="1"/>
    <n v="199"/>
    <n v="6.3"/>
    <n v="1"/>
    <n v="5"/>
    <n v="22"/>
    <n v="30"/>
    <s v="No"/>
    <n v="0"/>
  </r>
  <r>
    <x v="911"/>
    <x v="373"/>
    <x v="0"/>
    <n v="699"/>
    <n v="19"/>
    <n v="3"/>
    <n v="2"/>
    <n v="14"/>
    <n v="22"/>
    <s v="No"/>
    <n v="0"/>
  </r>
  <r>
    <x v="912"/>
    <x v="523"/>
    <x v="0"/>
    <n v="699"/>
    <n v="7.3"/>
    <n v="1"/>
    <n v="2"/>
    <n v="28"/>
    <n v="22"/>
    <s v="Yes"/>
    <n v="1"/>
  </r>
  <r>
    <x v="913"/>
    <x v="305"/>
    <x v="0"/>
    <n v="699"/>
    <n v="12"/>
    <n v="8"/>
    <n v="5"/>
    <n v="8"/>
    <n v="52"/>
    <s v="Yes"/>
    <n v="1"/>
  </r>
  <r>
    <x v="914"/>
    <x v="209"/>
    <x v="2"/>
    <n v="399"/>
    <n v="20.100000000000001"/>
    <n v="1"/>
    <n v="1"/>
    <n v="24"/>
    <n v="57"/>
    <s v="No"/>
    <n v="0"/>
  </r>
  <r>
    <x v="915"/>
    <x v="524"/>
    <x v="1"/>
    <n v="199"/>
    <n v="22.5"/>
    <n v="4"/>
    <n v="0"/>
    <n v="26"/>
    <n v="6"/>
    <s v="Yes"/>
    <n v="1"/>
  </r>
  <r>
    <x v="916"/>
    <x v="126"/>
    <x v="0"/>
    <n v="699"/>
    <n v="12.7"/>
    <n v="3"/>
    <n v="4"/>
    <n v="10"/>
    <n v="60"/>
    <s v="No"/>
    <n v="0"/>
  </r>
  <r>
    <x v="917"/>
    <x v="143"/>
    <x v="2"/>
    <n v="399"/>
    <n v="23.3"/>
    <n v="7"/>
    <n v="2"/>
    <n v="35"/>
    <n v="26"/>
    <s v="Yes"/>
    <n v="1"/>
  </r>
  <r>
    <x v="918"/>
    <x v="143"/>
    <x v="1"/>
    <n v="199"/>
    <n v="5.0999999999999996"/>
    <n v="0"/>
    <n v="1"/>
    <n v="19"/>
    <n v="53"/>
    <s v="No"/>
    <n v="0"/>
  </r>
  <r>
    <x v="919"/>
    <x v="525"/>
    <x v="2"/>
    <n v="399"/>
    <n v="14.7"/>
    <n v="5"/>
    <n v="3"/>
    <n v="27"/>
    <n v="37"/>
    <s v="Yes"/>
    <n v="1"/>
  </r>
  <r>
    <x v="920"/>
    <x v="526"/>
    <x v="0"/>
    <n v="699"/>
    <n v="11.7"/>
    <n v="2"/>
    <n v="2"/>
    <n v="29"/>
    <n v="10"/>
    <s v="No"/>
    <n v="0"/>
  </r>
  <r>
    <x v="921"/>
    <x v="347"/>
    <x v="2"/>
    <n v="399"/>
    <n v="24.3"/>
    <n v="0"/>
    <n v="1"/>
    <n v="24"/>
    <n v="22"/>
    <s v="Yes"/>
    <n v="1"/>
  </r>
  <r>
    <x v="922"/>
    <x v="287"/>
    <x v="0"/>
    <n v="699"/>
    <n v="17.899999999999999"/>
    <n v="4"/>
    <n v="1"/>
    <n v="11"/>
    <n v="11"/>
    <s v="No"/>
    <n v="0"/>
  </r>
  <r>
    <x v="923"/>
    <x v="527"/>
    <x v="0"/>
    <n v="699"/>
    <n v="4.5"/>
    <n v="1"/>
    <n v="0"/>
    <n v="10"/>
    <n v="20"/>
    <s v="No"/>
    <n v="0"/>
  </r>
  <r>
    <x v="924"/>
    <x v="358"/>
    <x v="2"/>
    <n v="399"/>
    <n v="5"/>
    <n v="8"/>
    <n v="5"/>
    <n v="24"/>
    <n v="2"/>
    <s v="No"/>
    <n v="0"/>
  </r>
  <r>
    <x v="925"/>
    <x v="140"/>
    <x v="1"/>
    <n v="199"/>
    <n v="11.5"/>
    <n v="2"/>
    <n v="4"/>
    <n v="24"/>
    <n v="19"/>
    <s v="Yes"/>
    <n v="1"/>
  </r>
  <r>
    <x v="926"/>
    <x v="528"/>
    <x v="2"/>
    <n v="399"/>
    <n v="19.3"/>
    <n v="7"/>
    <n v="2"/>
    <n v="32"/>
    <n v="9"/>
    <s v="Yes"/>
    <n v="1"/>
  </r>
  <r>
    <x v="927"/>
    <x v="206"/>
    <x v="0"/>
    <n v="699"/>
    <n v="16.399999999999999"/>
    <n v="4"/>
    <n v="3"/>
    <n v="22"/>
    <n v="57"/>
    <s v="Yes"/>
    <n v="1"/>
  </r>
  <r>
    <x v="928"/>
    <x v="198"/>
    <x v="0"/>
    <n v="699"/>
    <n v="20.100000000000001"/>
    <n v="7"/>
    <n v="2"/>
    <n v="10"/>
    <n v="44"/>
    <s v="Yes"/>
    <n v="1"/>
  </r>
  <r>
    <x v="929"/>
    <x v="164"/>
    <x v="1"/>
    <n v="199"/>
    <n v="17.100000000000001"/>
    <n v="1"/>
    <n v="2"/>
    <n v="9"/>
    <n v="1"/>
    <s v="No"/>
    <n v="0"/>
  </r>
  <r>
    <x v="930"/>
    <x v="181"/>
    <x v="2"/>
    <n v="399"/>
    <n v="2.8"/>
    <n v="0"/>
    <n v="4"/>
    <n v="23"/>
    <n v="41"/>
    <s v="Yes"/>
    <n v="1"/>
  </r>
  <r>
    <x v="931"/>
    <x v="22"/>
    <x v="1"/>
    <n v="199"/>
    <n v="5.3"/>
    <n v="1"/>
    <n v="4"/>
    <n v="18"/>
    <n v="54"/>
    <s v="Yes"/>
    <n v="1"/>
  </r>
  <r>
    <x v="932"/>
    <x v="338"/>
    <x v="1"/>
    <n v="199"/>
    <n v="10.199999999999999"/>
    <n v="7"/>
    <n v="2"/>
    <n v="33"/>
    <n v="38"/>
    <s v="Yes"/>
    <n v="1"/>
  </r>
  <r>
    <x v="933"/>
    <x v="95"/>
    <x v="0"/>
    <n v="699"/>
    <n v="10.199999999999999"/>
    <n v="6"/>
    <n v="2"/>
    <n v="24"/>
    <n v="24"/>
    <s v="Yes"/>
    <n v="1"/>
  </r>
  <r>
    <x v="934"/>
    <x v="142"/>
    <x v="2"/>
    <n v="399"/>
    <n v="8"/>
    <n v="7"/>
    <n v="4"/>
    <n v="23"/>
    <n v="5"/>
    <s v="Yes"/>
    <n v="1"/>
  </r>
  <r>
    <x v="935"/>
    <x v="130"/>
    <x v="0"/>
    <n v="699"/>
    <n v="20.2"/>
    <n v="4"/>
    <n v="1"/>
    <n v="27"/>
    <n v="51"/>
    <s v="No"/>
    <n v="0"/>
  </r>
  <r>
    <x v="936"/>
    <x v="509"/>
    <x v="0"/>
    <n v="699"/>
    <n v="3.9"/>
    <n v="1"/>
    <n v="1"/>
    <n v="27"/>
    <n v="13"/>
    <s v="Yes"/>
    <n v="1"/>
  </r>
  <r>
    <x v="937"/>
    <x v="529"/>
    <x v="2"/>
    <n v="399"/>
    <n v="23.4"/>
    <n v="6"/>
    <n v="0"/>
    <n v="5"/>
    <n v="0"/>
    <s v="No"/>
    <n v="0"/>
  </r>
  <r>
    <x v="938"/>
    <x v="6"/>
    <x v="2"/>
    <n v="399"/>
    <n v="14.1"/>
    <n v="2"/>
    <n v="1"/>
    <n v="12"/>
    <n v="11"/>
    <s v="No"/>
    <n v="0"/>
  </r>
  <r>
    <x v="939"/>
    <x v="478"/>
    <x v="0"/>
    <n v="699"/>
    <n v="1.5"/>
    <n v="4"/>
    <n v="4"/>
    <n v="32"/>
    <n v="19"/>
    <s v="Yes"/>
    <n v="1"/>
  </r>
  <r>
    <x v="940"/>
    <x v="530"/>
    <x v="1"/>
    <n v="199"/>
    <n v="19.899999999999999"/>
    <n v="2"/>
    <n v="2"/>
    <n v="2"/>
    <n v="19"/>
    <s v="No"/>
    <n v="0"/>
  </r>
  <r>
    <x v="941"/>
    <x v="228"/>
    <x v="2"/>
    <n v="399"/>
    <n v="16.5"/>
    <n v="4"/>
    <n v="3"/>
    <n v="8"/>
    <n v="11"/>
    <s v="Yes"/>
    <n v="1"/>
  </r>
  <r>
    <x v="942"/>
    <x v="437"/>
    <x v="0"/>
    <n v="699"/>
    <n v="1.2"/>
    <n v="4"/>
    <n v="3"/>
    <n v="16"/>
    <n v="4"/>
    <s v="Yes"/>
    <n v="1"/>
  </r>
  <r>
    <x v="943"/>
    <x v="328"/>
    <x v="0"/>
    <n v="699"/>
    <n v="14.4"/>
    <n v="4"/>
    <n v="5"/>
    <n v="31"/>
    <n v="43"/>
    <s v="Yes"/>
    <n v="1"/>
  </r>
  <r>
    <x v="944"/>
    <x v="307"/>
    <x v="1"/>
    <n v="199"/>
    <n v="13.1"/>
    <n v="0"/>
    <n v="2"/>
    <n v="24"/>
    <n v="10"/>
    <s v="No"/>
    <n v="0"/>
  </r>
  <r>
    <x v="945"/>
    <x v="419"/>
    <x v="2"/>
    <n v="399"/>
    <n v="22"/>
    <n v="2"/>
    <n v="2"/>
    <n v="30"/>
    <n v="10"/>
    <s v="Yes"/>
    <n v="1"/>
  </r>
  <r>
    <x v="946"/>
    <x v="531"/>
    <x v="2"/>
    <n v="399"/>
    <n v="1.7"/>
    <n v="4"/>
    <n v="4"/>
    <n v="23"/>
    <n v="40"/>
    <s v="Yes"/>
    <n v="1"/>
  </r>
  <r>
    <x v="947"/>
    <x v="221"/>
    <x v="1"/>
    <n v="199"/>
    <n v="19.2"/>
    <n v="2"/>
    <n v="4"/>
    <n v="12"/>
    <n v="20"/>
    <s v="No"/>
    <n v="0"/>
  </r>
  <r>
    <x v="948"/>
    <x v="497"/>
    <x v="2"/>
    <n v="399"/>
    <n v="17.3"/>
    <n v="5"/>
    <n v="0"/>
    <n v="18"/>
    <n v="34"/>
    <s v="No"/>
    <n v="0"/>
  </r>
  <r>
    <x v="949"/>
    <x v="532"/>
    <x v="1"/>
    <n v="199"/>
    <n v="13.2"/>
    <n v="5"/>
    <n v="3"/>
    <n v="9"/>
    <n v="26"/>
    <s v="Yes"/>
    <n v="1"/>
  </r>
  <r>
    <x v="950"/>
    <x v="342"/>
    <x v="1"/>
    <n v="199"/>
    <n v="4.3"/>
    <n v="3"/>
    <n v="1"/>
    <n v="14"/>
    <n v="50"/>
    <s v="No"/>
    <n v="0"/>
  </r>
  <r>
    <x v="951"/>
    <x v="533"/>
    <x v="0"/>
    <n v="699"/>
    <n v="21.2"/>
    <n v="8"/>
    <n v="5"/>
    <n v="34"/>
    <n v="48"/>
    <s v="No"/>
    <n v="0"/>
  </r>
  <r>
    <x v="952"/>
    <x v="290"/>
    <x v="2"/>
    <n v="399"/>
    <n v="3.4"/>
    <n v="2"/>
    <n v="0"/>
    <n v="5"/>
    <n v="30"/>
    <s v="Yes"/>
    <n v="1"/>
  </r>
  <r>
    <x v="953"/>
    <x v="534"/>
    <x v="2"/>
    <n v="399"/>
    <n v="20.5"/>
    <n v="8"/>
    <n v="2"/>
    <n v="9"/>
    <n v="11"/>
    <s v="No"/>
    <n v="0"/>
  </r>
  <r>
    <x v="954"/>
    <x v="535"/>
    <x v="0"/>
    <n v="699"/>
    <n v="5.9"/>
    <n v="2"/>
    <n v="5"/>
    <n v="8"/>
    <n v="14"/>
    <s v="Yes"/>
    <n v="1"/>
  </r>
  <r>
    <x v="955"/>
    <x v="27"/>
    <x v="1"/>
    <n v="199"/>
    <n v="10.9"/>
    <n v="1"/>
    <n v="0"/>
    <n v="6"/>
    <n v="1"/>
    <s v="No"/>
    <n v="0"/>
  </r>
  <r>
    <x v="956"/>
    <x v="536"/>
    <x v="1"/>
    <n v="199"/>
    <n v="3.1"/>
    <n v="8"/>
    <n v="4"/>
    <n v="13"/>
    <n v="3"/>
    <s v="Yes"/>
    <n v="1"/>
  </r>
  <r>
    <x v="957"/>
    <x v="340"/>
    <x v="1"/>
    <n v="199"/>
    <n v="7.9"/>
    <n v="0"/>
    <n v="0"/>
    <n v="5"/>
    <n v="50"/>
    <s v="Yes"/>
    <n v="1"/>
  </r>
  <r>
    <x v="958"/>
    <x v="2"/>
    <x v="1"/>
    <n v="199"/>
    <n v="5"/>
    <n v="5"/>
    <n v="0"/>
    <n v="13"/>
    <n v="5"/>
    <s v="Yes"/>
    <n v="1"/>
  </r>
  <r>
    <x v="959"/>
    <x v="370"/>
    <x v="0"/>
    <n v="699"/>
    <n v="9.1"/>
    <n v="8"/>
    <n v="5"/>
    <n v="23"/>
    <n v="39"/>
    <s v="Yes"/>
    <n v="1"/>
  </r>
  <r>
    <x v="960"/>
    <x v="537"/>
    <x v="1"/>
    <n v="199"/>
    <n v="20.6"/>
    <n v="0"/>
    <n v="4"/>
    <n v="7"/>
    <n v="13"/>
    <s v="No"/>
    <n v="0"/>
  </r>
  <r>
    <x v="961"/>
    <x v="24"/>
    <x v="1"/>
    <n v="199"/>
    <n v="0.6"/>
    <n v="1"/>
    <n v="1"/>
    <n v="35"/>
    <n v="58"/>
    <s v="Yes"/>
    <n v="1"/>
  </r>
  <r>
    <x v="962"/>
    <x v="182"/>
    <x v="2"/>
    <n v="399"/>
    <n v="17.600000000000001"/>
    <n v="2"/>
    <n v="3"/>
    <n v="24"/>
    <n v="43"/>
    <s v="No"/>
    <n v="0"/>
  </r>
  <r>
    <x v="963"/>
    <x v="538"/>
    <x v="2"/>
    <n v="399"/>
    <n v="10.9"/>
    <n v="8"/>
    <n v="1"/>
    <n v="25"/>
    <n v="26"/>
    <s v="Yes"/>
    <n v="1"/>
  </r>
  <r>
    <x v="964"/>
    <x v="105"/>
    <x v="1"/>
    <n v="199"/>
    <n v="3.2"/>
    <n v="2"/>
    <n v="3"/>
    <n v="30"/>
    <n v="48"/>
    <s v="Yes"/>
    <n v="1"/>
  </r>
  <r>
    <x v="965"/>
    <x v="366"/>
    <x v="0"/>
    <n v="699"/>
    <n v="2.5"/>
    <n v="7"/>
    <n v="0"/>
    <n v="3"/>
    <n v="24"/>
    <s v="Yes"/>
    <n v="1"/>
  </r>
  <r>
    <x v="966"/>
    <x v="539"/>
    <x v="0"/>
    <n v="699"/>
    <n v="17.3"/>
    <n v="7"/>
    <n v="1"/>
    <n v="20"/>
    <n v="35"/>
    <s v="Yes"/>
    <n v="1"/>
  </r>
  <r>
    <x v="967"/>
    <x v="540"/>
    <x v="1"/>
    <n v="199"/>
    <n v="22.4"/>
    <n v="7"/>
    <n v="5"/>
    <n v="5"/>
    <n v="23"/>
    <s v="Yes"/>
    <n v="1"/>
  </r>
  <r>
    <x v="968"/>
    <x v="541"/>
    <x v="2"/>
    <n v="399"/>
    <n v="10.199999999999999"/>
    <n v="8"/>
    <n v="5"/>
    <n v="7"/>
    <n v="43"/>
    <s v="Yes"/>
    <n v="1"/>
  </r>
  <r>
    <x v="969"/>
    <x v="515"/>
    <x v="2"/>
    <n v="399"/>
    <n v="17.5"/>
    <n v="1"/>
    <n v="5"/>
    <n v="26"/>
    <n v="59"/>
    <s v="No"/>
    <n v="0"/>
  </r>
  <r>
    <x v="970"/>
    <x v="111"/>
    <x v="1"/>
    <n v="199"/>
    <n v="24.4"/>
    <n v="5"/>
    <n v="1"/>
    <n v="24"/>
    <n v="38"/>
    <s v="No"/>
    <n v="0"/>
  </r>
  <r>
    <x v="971"/>
    <x v="309"/>
    <x v="1"/>
    <n v="199"/>
    <n v="21"/>
    <n v="7"/>
    <n v="2"/>
    <n v="15"/>
    <n v="48"/>
    <s v="Yes"/>
    <n v="1"/>
  </r>
  <r>
    <x v="972"/>
    <x v="74"/>
    <x v="0"/>
    <n v="699"/>
    <n v="19"/>
    <n v="6"/>
    <n v="2"/>
    <n v="18"/>
    <n v="30"/>
    <s v="Yes"/>
    <n v="1"/>
  </r>
  <r>
    <x v="973"/>
    <x v="225"/>
    <x v="2"/>
    <n v="399"/>
    <n v="7.3"/>
    <n v="7"/>
    <n v="0"/>
    <n v="33"/>
    <n v="7"/>
    <s v="No"/>
    <n v="0"/>
  </r>
  <r>
    <x v="974"/>
    <x v="94"/>
    <x v="1"/>
    <n v="199"/>
    <n v="1.2"/>
    <n v="0"/>
    <n v="0"/>
    <n v="9"/>
    <n v="31"/>
    <s v="No"/>
    <n v="0"/>
  </r>
  <r>
    <x v="975"/>
    <x v="486"/>
    <x v="2"/>
    <n v="399"/>
    <n v="4.2"/>
    <n v="1"/>
    <n v="0"/>
    <n v="21"/>
    <n v="42"/>
    <s v="No"/>
    <n v="0"/>
  </r>
  <r>
    <x v="976"/>
    <x v="542"/>
    <x v="2"/>
    <n v="399"/>
    <n v="7.7"/>
    <n v="7"/>
    <n v="3"/>
    <n v="13"/>
    <n v="32"/>
    <s v="Yes"/>
    <n v="1"/>
  </r>
  <r>
    <x v="977"/>
    <x v="323"/>
    <x v="0"/>
    <n v="699"/>
    <n v="0.9"/>
    <n v="0"/>
    <n v="3"/>
    <n v="35"/>
    <n v="56"/>
    <s v="No"/>
    <n v="0"/>
  </r>
  <r>
    <x v="978"/>
    <x v="158"/>
    <x v="2"/>
    <n v="399"/>
    <n v="21.4"/>
    <n v="7"/>
    <n v="3"/>
    <n v="21"/>
    <n v="2"/>
    <s v="Yes"/>
    <n v="1"/>
  </r>
  <r>
    <x v="979"/>
    <x v="543"/>
    <x v="0"/>
    <n v="699"/>
    <n v="22.2"/>
    <n v="2"/>
    <n v="3"/>
    <n v="20"/>
    <n v="27"/>
    <s v="Yes"/>
    <n v="1"/>
  </r>
  <r>
    <x v="980"/>
    <x v="172"/>
    <x v="2"/>
    <n v="399"/>
    <n v="14.4"/>
    <n v="7"/>
    <n v="5"/>
    <n v="8"/>
    <n v="35"/>
    <s v="Yes"/>
    <n v="1"/>
  </r>
  <r>
    <x v="981"/>
    <x v="544"/>
    <x v="2"/>
    <n v="399"/>
    <n v="14.3"/>
    <n v="2"/>
    <n v="4"/>
    <n v="31"/>
    <n v="3"/>
    <s v="No"/>
    <n v="0"/>
  </r>
  <r>
    <x v="982"/>
    <x v="122"/>
    <x v="0"/>
    <n v="699"/>
    <n v="15.6"/>
    <n v="5"/>
    <n v="2"/>
    <n v="25"/>
    <n v="20"/>
    <s v="Yes"/>
    <n v="1"/>
  </r>
  <r>
    <x v="983"/>
    <x v="17"/>
    <x v="1"/>
    <n v="199"/>
    <n v="21"/>
    <n v="5"/>
    <n v="5"/>
    <n v="9"/>
    <n v="37"/>
    <s v="Yes"/>
    <n v="1"/>
  </r>
  <r>
    <x v="984"/>
    <x v="162"/>
    <x v="2"/>
    <n v="399"/>
    <n v="2.9"/>
    <n v="5"/>
    <n v="2"/>
    <n v="25"/>
    <n v="26"/>
    <s v="Yes"/>
    <n v="1"/>
  </r>
  <r>
    <x v="985"/>
    <x v="401"/>
    <x v="1"/>
    <n v="199"/>
    <n v="6.2"/>
    <n v="4"/>
    <n v="4"/>
    <n v="16"/>
    <n v="5"/>
    <s v="No"/>
    <n v="0"/>
  </r>
  <r>
    <x v="986"/>
    <x v="502"/>
    <x v="2"/>
    <n v="399"/>
    <n v="8.8000000000000007"/>
    <n v="0"/>
    <n v="4"/>
    <n v="8"/>
    <n v="20"/>
    <s v="Yes"/>
    <n v="1"/>
  </r>
  <r>
    <x v="987"/>
    <x v="375"/>
    <x v="2"/>
    <n v="399"/>
    <n v="22.6"/>
    <n v="4"/>
    <n v="0"/>
    <n v="33"/>
    <n v="44"/>
    <s v="Yes"/>
    <n v="1"/>
  </r>
  <r>
    <x v="988"/>
    <x v="125"/>
    <x v="2"/>
    <n v="399"/>
    <n v="14.5"/>
    <n v="5"/>
    <n v="4"/>
    <n v="25"/>
    <n v="6"/>
    <s v="No"/>
    <n v="0"/>
  </r>
  <r>
    <x v="989"/>
    <x v="42"/>
    <x v="0"/>
    <n v="699"/>
    <n v="8.6999999999999993"/>
    <n v="8"/>
    <n v="5"/>
    <n v="14"/>
    <n v="21"/>
    <s v="Yes"/>
    <n v="1"/>
  </r>
  <r>
    <x v="990"/>
    <x v="13"/>
    <x v="2"/>
    <n v="399"/>
    <n v="5.4"/>
    <n v="1"/>
    <n v="4"/>
    <n v="28"/>
    <n v="13"/>
    <s v="Yes"/>
    <n v="1"/>
  </r>
  <r>
    <x v="991"/>
    <x v="496"/>
    <x v="2"/>
    <n v="399"/>
    <n v="20.2"/>
    <n v="1"/>
    <n v="5"/>
    <n v="26"/>
    <n v="54"/>
    <s v="Yes"/>
    <n v="1"/>
  </r>
  <r>
    <x v="992"/>
    <x v="169"/>
    <x v="2"/>
    <n v="399"/>
    <n v="2.1"/>
    <n v="8"/>
    <n v="3"/>
    <n v="18"/>
    <n v="27"/>
    <s v="Yes"/>
    <n v="1"/>
  </r>
  <r>
    <x v="993"/>
    <x v="208"/>
    <x v="0"/>
    <n v="699"/>
    <n v="12.9"/>
    <n v="4"/>
    <n v="3"/>
    <n v="20"/>
    <n v="42"/>
    <s v="Yes"/>
    <n v="1"/>
  </r>
  <r>
    <x v="994"/>
    <x v="127"/>
    <x v="2"/>
    <n v="399"/>
    <n v="6.7"/>
    <n v="8"/>
    <n v="3"/>
    <n v="26"/>
    <n v="42"/>
    <s v="No"/>
    <n v="0"/>
  </r>
  <r>
    <x v="995"/>
    <x v="545"/>
    <x v="1"/>
    <n v="199"/>
    <n v="21.6"/>
    <n v="7"/>
    <n v="1"/>
    <n v="34"/>
    <n v="42"/>
    <s v="No"/>
    <n v="0"/>
  </r>
  <r>
    <x v="996"/>
    <x v="492"/>
    <x v="2"/>
    <n v="399"/>
    <n v="20.3"/>
    <n v="6"/>
    <n v="4"/>
    <n v="35"/>
    <n v="46"/>
    <s v="Yes"/>
    <n v="1"/>
  </r>
  <r>
    <x v="997"/>
    <x v="210"/>
    <x v="1"/>
    <n v="199"/>
    <n v="11.8"/>
    <n v="3"/>
    <n v="1"/>
    <n v="24"/>
    <n v="47"/>
    <s v="No"/>
    <n v="0"/>
  </r>
  <r>
    <x v="998"/>
    <x v="118"/>
    <x v="2"/>
    <n v="399"/>
    <n v="8.3000000000000007"/>
    <n v="1"/>
    <n v="5"/>
    <n v="27"/>
    <n v="13"/>
    <s v="No"/>
    <n v="0"/>
  </r>
  <r>
    <x v="999"/>
    <x v="450"/>
    <x v="2"/>
    <n v="399"/>
    <n v="6.8"/>
    <n v="3"/>
    <n v="3"/>
    <n v="11"/>
    <n v="15"/>
    <s v="Yes"/>
    <n v="1"/>
  </r>
  <r>
    <x v="1000"/>
    <x v="55"/>
    <x v="1"/>
    <n v="199"/>
    <n v="20"/>
    <n v="4"/>
    <n v="3"/>
    <n v="16"/>
    <n v="31"/>
    <s v="Yes"/>
    <n v="1"/>
  </r>
  <r>
    <x v="1001"/>
    <x v="2"/>
    <x v="2"/>
    <n v="399"/>
    <n v="5.4"/>
    <n v="4"/>
    <n v="1"/>
    <n v="3"/>
    <n v="1"/>
    <s v="No"/>
    <n v="0"/>
  </r>
  <r>
    <x v="1002"/>
    <x v="320"/>
    <x v="0"/>
    <n v="699"/>
    <n v="4.8"/>
    <n v="0"/>
    <n v="5"/>
    <n v="36"/>
    <n v="31"/>
    <s v="Yes"/>
    <n v="1"/>
  </r>
  <r>
    <x v="1003"/>
    <x v="502"/>
    <x v="1"/>
    <n v="199"/>
    <n v="15.2"/>
    <n v="1"/>
    <n v="3"/>
    <n v="21"/>
    <n v="57"/>
    <s v="Yes"/>
    <n v="1"/>
  </r>
  <r>
    <x v="1004"/>
    <x v="106"/>
    <x v="1"/>
    <n v="199"/>
    <n v="23.6"/>
    <n v="2"/>
    <n v="1"/>
    <n v="26"/>
    <n v="7"/>
    <s v="No"/>
    <n v="0"/>
  </r>
  <r>
    <x v="1005"/>
    <x v="183"/>
    <x v="1"/>
    <n v="199"/>
    <n v="16.8"/>
    <n v="8"/>
    <n v="2"/>
    <n v="34"/>
    <n v="31"/>
    <s v="No"/>
    <n v="0"/>
  </r>
  <r>
    <x v="1006"/>
    <x v="507"/>
    <x v="0"/>
    <n v="699"/>
    <n v="19.399999999999999"/>
    <n v="5"/>
    <n v="2"/>
    <n v="8"/>
    <n v="53"/>
    <s v="Yes"/>
    <n v="1"/>
  </r>
  <r>
    <x v="1007"/>
    <x v="505"/>
    <x v="0"/>
    <n v="699"/>
    <n v="23.4"/>
    <n v="3"/>
    <n v="1"/>
    <n v="16"/>
    <n v="6"/>
    <s v="No"/>
    <n v="0"/>
  </r>
  <r>
    <x v="1008"/>
    <x v="243"/>
    <x v="2"/>
    <n v="399"/>
    <n v="6.7"/>
    <n v="0"/>
    <n v="3"/>
    <n v="27"/>
    <n v="34"/>
    <s v="Yes"/>
    <n v="1"/>
  </r>
  <r>
    <x v="1009"/>
    <x v="443"/>
    <x v="2"/>
    <n v="399"/>
    <n v="10.9"/>
    <n v="3"/>
    <n v="2"/>
    <n v="35"/>
    <n v="56"/>
    <s v="No"/>
    <n v="0"/>
  </r>
  <r>
    <x v="1010"/>
    <x v="98"/>
    <x v="2"/>
    <n v="399"/>
    <n v="18"/>
    <n v="4"/>
    <n v="0"/>
    <n v="31"/>
    <n v="41"/>
    <s v="No"/>
    <n v="0"/>
  </r>
  <r>
    <x v="1011"/>
    <x v="546"/>
    <x v="1"/>
    <n v="199"/>
    <n v="17.399999999999999"/>
    <n v="3"/>
    <n v="2"/>
    <n v="4"/>
    <n v="35"/>
    <s v="Yes"/>
    <n v="1"/>
  </r>
  <r>
    <x v="1012"/>
    <x v="30"/>
    <x v="0"/>
    <n v="699"/>
    <n v="22.6"/>
    <n v="1"/>
    <n v="4"/>
    <n v="24"/>
    <n v="55"/>
    <s v="Yes"/>
    <n v="1"/>
  </r>
  <r>
    <x v="1013"/>
    <x v="547"/>
    <x v="2"/>
    <n v="399"/>
    <n v="22.8"/>
    <n v="6"/>
    <n v="2"/>
    <n v="1"/>
    <n v="19"/>
    <s v="Yes"/>
    <n v="1"/>
  </r>
  <r>
    <x v="1014"/>
    <x v="548"/>
    <x v="2"/>
    <n v="399"/>
    <n v="21.6"/>
    <n v="2"/>
    <n v="3"/>
    <n v="14"/>
    <n v="40"/>
    <s v="Yes"/>
    <n v="1"/>
  </r>
  <r>
    <x v="1015"/>
    <x v="284"/>
    <x v="2"/>
    <n v="399"/>
    <n v="7.2"/>
    <n v="1"/>
    <n v="3"/>
    <n v="3"/>
    <n v="30"/>
    <s v="No"/>
    <n v="0"/>
  </r>
  <r>
    <x v="1016"/>
    <x v="401"/>
    <x v="0"/>
    <n v="699"/>
    <n v="22"/>
    <n v="1"/>
    <n v="1"/>
    <n v="28"/>
    <n v="44"/>
    <s v="Yes"/>
    <n v="1"/>
  </r>
  <r>
    <x v="1017"/>
    <x v="549"/>
    <x v="2"/>
    <n v="399"/>
    <n v="15.3"/>
    <n v="8"/>
    <n v="5"/>
    <n v="27"/>
    <n v="20"/>
    <s v="Yes"/>
    <n v="1"/>
  </r>
  <r>
    <x v="1018"/>
    <x v="407"/>
    <x v="1"/>
    <n v="199"/>
    <n v="15.9"/>
    <n v="2"/>
    <n v="0"/>
    <n v="12"/>
    <n v="25"/>
    <s v="Yes"/>
    <n v="1"/>
  </r>
  <r>
    <x v="1019"/>
    <x v="550"/>
    <x v="2"/>
    <n v="399"/>
    <n v="3.2"/>
    <n v="3"/>
    <n v="4"/>
    <n v="6"/>
    <n v="45"/>
    <s v="No"/>
    <n v="0"/>
  </r>
  <r>
    <x v="1020"/>
    <x v="197"/>
    <x v="1"/>
    <n v="199"/>
    <n v="19.899999999999999"/>
    <n v="5"/>
    <n v="3"/>
    <n v="27"/>
    <n v="30"/>
    <s v="No"/>
    <n v="0"/>
  </r>
  <r>
    <x v="1021"/>
    <x v="551"/>
    <x v="2"/>
    <n v="399"/>
    <n v="17.3"/>
    <n v="5"/>
    <n v="2"/>
    <n v="12"/>
    <n v="12"/>
    <s v="Yes"/>
    <n v="1"/>
  </r>
  <r>
    <x v="1022"/>
    <x v="404"/>
    <x v="1"/>
    <n v="199"/>
    <n v="22"/>
    <n v="3"/>
    <n v="0"/>
    <n v="26"/>
    <n v="60"/>
    <s v="Yes"/>
    <n v="1"/>
  </r>
  <r>
    <x v="1023"/>
    <x v="515"/>
    <x v="0"/>
    <n v="699"/>
    <n v="22.7"/>
    <n v="7"/>
    <n v="1"/>
    <n v="15"/>
    <n v="16"/>
    <s v="No"/>
    <n v="0"/>
  </r>
  <r>
    <x v="1024"/>
    <x v="368"/>
    <x v="1"/>
    <n v="199"/>
    <n v="15.6"/>
    <n v="4"/>
    <n v="1"/>
    <n v="26"/>
    <n v="5"/>
    <s v="No"/>
    <n v="0"/>
  </r>
  <r>
    <x v="1025"/>
    <x v="16"/>
    <x v="0"/>
    <n v="699"/>
    <n v="0.8"/>
    <n v="8"/>
    <n v="3"/>
    <n v="8"/>
    <n v="49"/>
    <s v="Yes"/>
    <n v="1"/>
  </r>
  <r>
    <x v="1026"/>
    <x v="104"/>
    <x v="0"/>
    <n v="699"/>
    <n v="3.4"/>
    <n v="3"/>
    <n v="1"/>
    <n v="32"/>
    <n v="60"/>
    <s v="No"/>
    <n v="0"/>
  </r>
  <r>
    <x v="1027"/>
    <x v="365"/>
    <x v="2"/>
    <n v="399"/>
    <n v="9.9"/>
    <n v="6"/>
    <n v="1"/>
    <n v="32"/>
    <n v="38"/>
    <s v="Yes"/>
    <n v="1"/>
  </r>
  <r>
    <x v="1028"/>
    <x v="552"/>
    <x v="0"/>
    <n v="699"/>
    <n v="10.7"/>
    <n v="6"/>
    <n v="1"/>
    <n v="13"/>
    <n v="1"/>
    <s v="No"/>
    <n v="0"/>
  </r>
  <r>
    <x v="1029"/>
    <x v="291"/>
    <x v="1"/>
    <n v="199"/>
    <n v="22.7"/>
    <n v="5"/>
    <n v="4"/>
    <n v="29"/>
    <n v="43"/>
    <s v="Yes"/>
    <n v="1"/>
  </r>
  <r>
    <x v="1030"/>
    <x v="553"/>
    <x v="1"/>
    <n v="199"/>
    <n v="3.8"/>
    <n v="5"/>
    <n v="5"/>
    <n v="31"/>
    <n v="25"/>
    <s v="Yes"/>
    <n v="1"/>
  </r>
  <r>
    <x v="1031"/>
    <x v="77"/>
    <x v="2"/>
    <n v="399"/>
    <n v="18.5"/>
    <n v="4"/>
    <n v="0"/>
    <n v="28"/>
    <n v="6"/>
    <s v="No"/>
    <n v="0"/>
  </r>
  <r>
    <x v="1032"/>
    <x v="554"/>
    <x v="2"/>
    <n v="399"/>
    <n v="12"/>
    <n v="5"/>
    <n v="4"/>
    <n v="16"/>
    <n v="60"/>
    <s v="Yes"/>
    <n v="1"/>
  </r>
  <r>
    <x v="1033"/>
    <x v="555"/>
    <x v="0"/>
    <n v="699"/>
    <n v="0.6"/>
    <n v="8"/>
    <n v="4"/>
    <n v="3"/>
    <n v="24"/>
    <s v="Yes"/>
    <n v="1"/>
  </r>
  <r>
    <x v="1034"/>
    <x v="504"/>
    <x v="0"/>
    <n v="699"/>
    <n v="3.7"/>
    <n v="8"/>
    <n v="0"/>
    <n v="24"/>
    <n v="37"/>
    <s v="Yes"/>
    <n v="1"/>
  </r>
  <r>
    <x v="1035"/>
    <x v="18"/>
    <x v="0"/>
    <n v="699"/>
    <n v="23.3"/>
    <n v="7"/>
    <n v="1"/>
    <n v="32"/>
    <n v="5"/>
    <s v="No"/>
    <n v="0"/>
  </r>
  <r>
    <x v="1036"/>
    <x v="556"/>
    <x v="2"/>
    <n v="399"/>
    <n v="6.9"/>
    <n v="5"/>
    <n v="0"/>
    <n v="10"/>
    <n v="8"/>
    <s v="No"/>
    <n v="0"/>
  </r>
  <r>
    <x v="1037"/>
    <x v="557"/>
    <x v="0"/>
    <n v="699"/>
    <n v="23.2"/>
    <n v="4"/>
    <n v="2"/>
    <n v="24"/>
    <n v="39"/>
    <s v="No"/>
    <n v="0"/>
  </r>
  <r>
    <x v="1038"/>
    <x v="558"/>
    <x v="0"/>
    <n v="699"/>
    <n v="11.2"/>
    <n v="2"/>
    <n v="2"/>
    <n v="21"/>
    <n v="47"/>
    <s v="No"/>
    <n v="0"/>
  </r>
  <r>
    <x v="1039"/>
    <x v="52"/>
    <x v="0"/>
    <n v="699"/>
    <n v="1.8"/>
    <n v="2"/>
    <n v="0"/>
    <n v="29"/>
    <n v="14"/>
    <s v="Yes"/>
    <n v="1"/>
  </r>
  <r>
    <x v="1040"/>
    <x v="108"/>
    <x v="2"/>
    <n v="399"/>
    <n v="17.8"/>
    <n v="6"/>
    <n v="0"/>
    <n v="11"/>
    <n v="57"/>
    <s v="No"/>
    <n v="0"/>
  </r>
  <r>
    <x v="1041"/>
    <x v="559"/>
    <x v="2"/>
    <n v="399"/>
    <n v="24.7"/>
    <n v="8"/>
    <n v="3"/>
    <n v="23"/>
    <n v="29"/>
    <s v="Yes"/>
    <n v="1"/>
  </r>
  <r>
    <x v="1042"/>
    <x v="560"/>
    <x v="1"/>
    <n v="199"/>
    <n v="2.8"/>
    <n v="4"/>
    <n v="1"/>
    <n v="23"/>
    <n v="53"/>
    <s v="Yes"/>
    <n v="1"/>
  </r>
  <r>
    <x v="1043"/>
    <x v="468"/>
    <x v="2"/>
    <n v="399"/>
    <n v="14.8"/>
    <n v="0"/>
    <n v="4"/>
    <n v="14"/>
    <n v="49"/>
    <s v="Yes"/>
    <n v="1"/>
  </r>
  <r>
    <x v="1044"/>
    <x v="214"/>
    <x v="1"/>
    <n v="199"/>
    <n v="19.3"/>
    <n v="1"/>
    <n v="2"/>
    <n v="16"/>
    <n v="1"/>
    <s v="Yes"/>
    <n v="1"/>
  </r>
  <r>
    <x v="1045"/>
    <x v="436"/>
    <x v="1"/>
    <n v="199"/>
    <n v="9.6999999999999993"/>
    <n v="1"/>
    <n v="2"/>
    <n v="26"/>
    <n v="9"/>
    <s v="Yes"/>
    <n v="1"/>
  </r>
  <r>
    <x v="1046"/>
    <x v="4"/>
    <x v="0"/>
    <n v="699"/>
    <n v="11.6"/>
    <n v="4"/>
    <n v="4"/>
    <n v="31"/>
    <n v="42"/>
    <s v="Yes"/>
    <n v="1"/>
  </r>
  <r>
    <x v="1047"/>
    <x v="548"/>
    <x v="0"/>
    <n v="699"/>
    <n v="8.5"/>
    <n v="2"/>
    <n v="1"/>
    <n v="29"/>
    <n v="55"/>
    <s v="Yes"/>
    <n v="1"/>
  </r>
  <r>
    <x v="1048"/>
    <x v="467"/>
    <x v="2"/>
    <n v="399"/>
    <n v="20.100000000000001"/>
    <n v="1"/>
    <n v="4"/>
    <n v="21"/>
    <n v="60"/>
    <s v="No"/>
    <n v="0"/>
  </r>
  <r>
    <x v="1049"/>
    <x v="532"/>
    <x v="2"/>
    <n v="399"/>
    <n v="4.9000000000000004"/>
    <n v="6"/>
    <n v="0"/>
    <n v="17"/>
    <n v="1"/>
    <s v="No"/>
    <n v="0"/>
  </r>
  <r>
    <x v="1050"/>
    <x v="561"/>
    <x v="2"/>
    <n v="399"/>
    <n v="7.5"/>
    <n v="2"/>
    <n v="0"/>
    <n v="26"/>
    <n v="19"/>
    <s v="No"/>
    <n v="0"/>
  </r>
  <r>
    <x v="1051"/>
    <x v="551"/>
    <x v="0"/>
    <n v="699"/>
    <n v="22.6"/>
    <n v="2"/>
    <n v="2"/>
    <n v="20"/>
    <n v="42"/>
    <s v="Yes"/>
    <n v="1"/>
  </r>
  <r>
    <x v="1052"/>
    <x v="156"/>
    <x v="0"/>
    <n v="699"/>
    <n v="12.5"/>
    <n v="6"/>
    <n v="3"/>
    <n v="13"/>
    <n v="17"/>
    <s v="No"/>
    <n v="0"/>
  </r>
  <r>
    <x v="1053"/>
    <x v="108"/>
    <x v="1"/>
    <n v="199"/>
    <n v="20.399999999999999"/>
    <n v="2"/>
    <n v="3"/>
    <n v="28"/>
    <n v="40"/>
    <s v="Yes"/>
    <n v="1"/>
  </r>
  <r>
    <x v="1054"/>
    <x v="301"/>
    <x v="0"/>
    <n v="699"/>
    <n v="24.3"/>
    <n v="3"/>
    <n v="5"/>
    <n v="22"/>
    <n v="43"/>
    <s v="No"/>
    <n v="0"/>
  </r>
  <r>
    <x v="1055"/>
    <x v="96"/>
    <x v="0"/>
    <n v="699"/>
    <n v="2.6"/>
    <n v="7"/>
    <n v="3"/>
    <n v="34"/>
    <n v="5"/>
    <s v="No"/>
    <n v="0"/>
  </r>
  <r>
    <x v="1056"/>
    <x v="562"/>
    <x v="2"/>
    <n v="399"/>
    <n v="24.6"/>
    <n v="4"/>
    <n v="1"/>
    <n v="10"/>
    <n v="33"/>
    <s v="Yes"/>
    <n v="1"/>
  </r>
  <r>
    <x v="1057"/>
    <x v="563"/>
    <x v="1"/>
    <n v="199"/>
    <n v="2.4"/>
    <n v="0"/>
    <n v="4"/>
    <n v="36"/>
    <n v="6"/>
    <s v="Yes"/>
    <n v="1"/>
  </r>
  <r>
    <x v="1058"/>
    <x v="373"/>
    <x v="1"/>
    <n v="199"/>
    <n v="16.7"/>
    <n v="4"/>
    <n v="2"/>
    <n v="30"/>
    <n v="16"/>
    <s v="No"/>
    <n v="0"/>
  </r>
  <r>
    <x v="1059"/>
    <x v="511"/>
    <x v="1"/>
    <n v="199"/>
    <n v="18.600000000000001"/>
    <n v="7"/>
    <n v="1"/>
    <n v="8"/>
    <n v="50"/>
    <s v="Yes"/>
    <n v="1"/>
  </r>
  <r>
    <x v="1060"/>
    <x v="109"/>
    <x v="1"/>
    <n v="199"/>
    <n v="10.7"/>
    <n v="4"/>
    <n v="2"/>
    <n v="6"/>
    <n v="37"/>
    <s v="Yes"/>
    <n v="1"/>
  </r>
  <r>
    <x v="1061"/>
    <x v="422"/>
    <x v="2"/>
    <n v="399"/>
    <n v="8.9"/>
    <n v="2"/>
    <n v="1"/>
    <n v="17"/>
    <n v="11"/>
    <s v="Yes"/>
    <n v="1"/>
  </r>
  <r>
    <x v="1062"/>
    <x v="218"/>
    <x v="2"/>
    <n v="399"/>
    <n v="11.1"/>
    <n v="0"/>
    <n v="0"/>
    <n v="7"/>
    <n v="25"/>
    <s v="Yes"/>
    <n v="1"/>
  </r>
  <r>
    <x v="1063"/>
    <x v="498"/>
    <x v="0"/>
    <n v="699"/>
    <n v="11.8"/>
    <n v="6"/>
    <n v="5"/>
    <n v="31"/>
    <n v="47"/>
    <s v="Yes"/>
    <n v="1"/>
  </r>
  <r>
    <x v="1064"/>
    <x v="114"/>
    <x v="2"/>
    <n v="399"/>
    <n v="17.399999999999999"/>
    <n v="6"/>
    <n v="2"/>
    <n v="24"/>
    <n v="5"/>
    <s v="Yes"/>
    <n v="1"/>
  </r>
  <r>
    <x v="1065"/>
    <x v="443"/>
    <x v="1"/>
    <n v="199"/>
    <n v="20.5"/>
    <n v="3"/>
    <n v="0"/>
    <n v="8"/>
    <n v="13"/>
    <s v="No"/>
    <n v="0"/>
  </r>
  <r>
    <x v="1066"/>
    <x v="478"/>
    <x v="0"/>
    <n v="699"/>
    <n v="11.2"/>
    <n v="8"/>
    <n v="1"/>
    <n v="16"/>
    <n v="5"/>
    <s v="No"/>
    <n v="0"/>
  </r>
  <r>
    <x v="1067"/>
    <x v="402"/>
    <x v="1"/>
    <n v="199"/>
    <n v="10.8"/>
    <n v="1"/>
    <n v="1"/>
    <n v="31"/>
    <n v="57"/>
    <s v="Yes"/>
    <n v="1"/>
  </r>
  <r>
    <x v="1068"/>
    <x v="370"/>
    <x v="2"/>
    <n v="399"/>
    <n v="12.1"/>
    <n v="7"/>
    <n v="4"/>
    <n v="32"/>
    <n v="15"/>
    <s v="Yes"/>
    <n v="1"/>
  </r>
  <r>
    <x v="1069"/>
    <x v="564"/>
    <x v="2"/>
    <n v="399"/>
    <n v="8.6999999999999993"/>
    <n v="1"/>
    <n v="5"/>
    <n v="4"/>
    <n v="54"/>
    <s v="No"/>
    <n v="0"/>
  </r>
  <r>
    <x v="1070"/>
    <x v="565"/>
    <x v="2"/>
    <n v="399"/>
    <n v="25"/>
    <n v="0"/>
    <n v="3"/>
    <n v="36"/>
    <n v="25"/>
    <s v="Yes"/>
    <n v="1"/>
  </r>
  <r>
    <x v="1071"/>
    <x v="10"/>
    <x v="0"/>
    <n v="699"/>
    <n v="6.2"/>
    <n v="0"/>
    <n v="4"/>
    <n v="32"/>
    <n v="1"/>
    <s v="No"/>
    <n v="0"/>
  </r>
  <r>
    <x v="1072"/>
    <x v="414"/>
    <x v="0"/>
    <n v="699"/>
    <n v="7.1"/>
    <n v="6"/>
    <n v="3"/>
    <n v="5"/>
    <n v="7"/>
    <s v="Yes"/>
    <n v="1"/>
  </r>
  <r>
    <x v="1073"/>
    <x v="184"/>
    <x v="2"/>
    <n v="399"/>
    <n v="17.600000000000001"/>
    <n v="0"/>
    <n v="1"/>
    <n v="29"/>
    <n v="18"/>
    <s v="No"/>
    <n v="0"/>
  </r>
  <r>
    <x v="1074"/>
    <x v="340"/>
    <x v="2"/>
    <n v="399"/>
    <n v="6.2"/>
    <n v="3"/>
    <n v="4"/>
    <n v="29"/>
    <n v="58"/>
    <s v="No"/>
    <n v="0"/>
  </r>
  <r>
    <x v="1075"/>
    <x v="468"/>
    <x v="0"/>
    <n v="699"/>
    <n v="3.7"/>
    <n v="4"/>
    <n v="5"/>
    <n v="30"/>
    <n v="45"/>
    <s v="Yes"/>
    <n v="1"/>
  </r>
  <r>
    <x v="1076"/>
    <x v="566"/>
    <x v="0"/>
    <n v="699"/>
    <n v="20"/>
    <n v="2"/>
    <n v="4"/>
    <n v="24"/>
    <n v="13"/>
    <s v="Yes"/>
    <n v="1"/>
  </r>
  <r>
    <x v="1077"/>
    <x v="564"/>
    <x v="0"/>
    <n v="699"/>
    <n v="3.7"/>
    <n v="3"/>
    <n v="1"/>
    <n v="31"/>
    <n v="38"/>
    <s v="Yes"/>
    <n v="1"/>
  </r>
  <r>
    <x v="1078"/>
    <x v="54"/>
    <x v="2"/>
    <n v="399"/>
    <n v="6.3"/>
    <n v="8"/>
    <n v="0"/>
    <n v="20"/>
    <n v="1"/>
    <s v="No"/>
    <n v="0"/>
  </r>
  <r>
    <x v="1079"/>
    <x v="567"/>
    <x v="2"/>
    <n v="399"/>
    <n v="4.8"/>
    <n v="8"/>
    <n v="0"/>
    <n v="11"/>
    <n v="51"/>
    <s v="Yes"/>
    <n v="1"/>
  </r>
  <r>
    <x v="1080"/>
    <x v="87"/>
    <x v="1"/>
    <n v="199"/>
    <n v="3.5"/>
    <n v="3"/>
    <n v="3"/>
    <n v="15"/>
    <n v="16"/>
    <s v="No"/>
    <n v="0"/>
  </r>
  <r>
    <x v="1081"/>
    <x v="568"/>
    <x v="1"/>
    <n v="199"/>
    <n v="7.1"/>
    <n v="2"/>
    <n v="5"/>
    <n v="36"/>
    <n v="55"/>
    <s v="Yes"/>
    <n v="1"/>
  </r>
  <r>
    <x v="1082"/>
    <x v="388"/>
    <x v="1"/>
    <n v="199"/>
    <n v="23.2"/>
    <n v="7"/>
    <n v="3"/>
    <n v="4"/>
    <n v="53"/>
    <s v="No"/>
    <n v="0"/>
  </r>
  <r>
    <x v="1083"/>
    <x v="569"/>
    <x v="0"/>
    <n v="699"/>
    <n v="20.7"/>
    <n v="0"/>
    <n v="4"/>
    <n v="7"/>
    <n v="6"/>
    <s v="Yes"/>
    <n v="1"/>
  </r>
  <r>
    <x v="1084"/>
    <x v="481"/>
    <x v="1"/>
    <n v="199"/>
    <n v="4.3"/>
    <n v="4"/>
    <n v="5"/>
    <n v="24"/>
    <n v="28"/>
    <s v="Yes"/>
    <n v="1"/>
  </r>
  <r>
    <x v="1085"/>
    <x v="491"/>
    <x v="0"/>
    <n v="699"/>
    <n v="4.3"/>
    <n v="5"/>
    <n v="2"/>
    <n v="7"/>
    <n v="52"/>
    <s v="Yes"/>
    <n v="1"/>
  </r>
  <r>
    <x v="1086"/>
    <x v="161"/>
    <x v="2"/>
    <n v="399"/>
    <n v="19.3"/>
    <n v="0"/>
    <n v="1"/>
    <n v="27"/>
    <n v="53"/>
    <s v="No"/>
    <n v="0"/>
  </r>
  <r>
    <x v="1087"/>
    <x v="419"/>
    <x v="2"/>
    <n v="399"/>
    <n v="4.7"/>
    <n v="4"/>
    <n v="2"/>
    <n v="33"/>
    <n v="45"/>
    <s v="Yes"/>
    <n v="1"/>
  </r>
  <r>
    <x v="1088"/>
    <x v="313"/>
    <x v="0"/>
    <n v="699"/>
    <n v="4.2"/>
    <n v="8"/>
    <n v="3"/>
    <n v="16"/>
    <n v="50"/>
    <s v="Yes"/>
    <n v="1"/>
  </r>
  <r>
    <x v="1089"/>
    <x v="30"/>
    <x v="2"/>
    <n v="399"/>
    <n v="22.5"/>
    <n v="8"/>
    <n v="5"/>
    <n v="27"/>
    <n v="23"/>
    <s v="No"/>
    <n v="0"/>
  </r>
  <r>
    <x v="1090"/>
    <x v="570"/>
    <x v="1"/>
    <n v="199"/>
    <n v="18.100000000000001"/>
    <n v="8"/>
    <n v="0"/>
    <n v="1"/>
    <n v="5"/>
    <s v="No"/>
    <n v="0"/>
  </r>
  <r>
    <x v="1091"/>
    <x v="432"/>
    <x v="1"/>
    <n v="199"/>
    <n v="2"/>
    <n v="0"/>
    <n v="5"/>
    <n v="28"/>
    <n v="59"/>
    <s v="Yes"/>
    <n v="1"/>
  </r>
  <r>
    <x v="1092"/>
    <x v="43"/>
    <x v="1"/>
    <n v="199"/>
    <n v="24.3"/>
    <n v="6"/>
    <n v="3"/>
    <n v="34"/>
    <n v="56"/>
    <s v="Yes"/>
    <n v="1"/>
  </r>
  <r>
    <x v="1093"/>
    <x v="571"/>
    <x v="2"/>
    <n v="399"/>
    <n v="22.8"/>
    <n v="0"/>
    <n v="2"/>
    <n v="21"/>
    <n v="57"/>
    <s v="Yes"/>
    <n v="1"/>
  </r>
  <r>
    <x v="1094"/>
    <x v="572"/>
    <x v="0"/>
    <n v="699"/>
    <n v="11.4"/>
    <n v="3"/>
    <n v="4"/>
    <n v="26"/>
    <n v="39"/>
    <s v="No"/>
    <n v="0"/>
  </r>
  <r>
    <x v="1095"/>
    <x v="199"/>
    <x v="2"/>
    <n v="399"/>
    <n v="22.2"/>
    <n v="6"/>
    <n v="1"/>
    <n v="23"/>
    <n v="56"/>
    <s v="Yes"/>
    <n v="1"/>
  </r>
  <r>
    <x v="1096"/>
    <x v="154"/>
    <x v="0"/>
    <n v="699"/>
    <n v="10.1"/>
    <n v="2"/>
    <n v="4"/>
    <n v="22"/>
    <n v="34"/>
    <s v="Yes"/>
    <n v="1"/>
  </r>
  <r>
    <x v="1097"/>
    <x v="415"/>
    <x v="0"/>
    <n v="699"/>
    <n v="8.1999999999999993"/>
    <n v="5"/>
    <n v="5"/>
    <n v="36"/>
    <n v="10"/>
    <s v="Yes"/>
    <n v="1"/>
  </r>
  <r>
    <x v="1098"/>
    <x v="380"/>
    <x v="0"/>
    <n v="699"/>
    <n v="6.4"/>
    <n v="4"/>
    <n v="5"/>
    <n v="17"/>
    <n v="27"/>
    <s v="No"/>
    <n v="0"/>
  </r>
  <r>
    <x v="1099"/>
    <x v="13"/>
    <x v="0"/>
    <n v="699"/>
    <n v="21.1"/>
    <n v="4"/>
    <n v="5"/>
    <n v="4"/>
    <n v="32"/>
    <s v="Yes"/>
    <n v="1"/>
  </r>
  <r>
    <x v="1100"/>
    <x v="309"/>
    <x v="0"/>
    <n v="699"/>
    <n v="11.5"/>
    <n v="0"/>
    <n v="3"/>
    <n v="8"/>
    <n v="21"/>
    <s v="No"/>
    <n v="0"/>
  </r>
  <r>
    <x v="1101"/>
    <x v="247"/>
    <x v="0"/>
    <n v="699"/>
    <n v="21.2"/>
    <n v="3"/>
    <n v="2"/>
    <n v="35"/>
    <n v="19"/>
    <s v="Yes"/>
    <n v="1"/>
  </r>
  <r>
    <x v="1102"/>
    <x v="361"/>
    <x v="0"/>
    <n v="699"/>
    <n v="18"/>
    <n v="8"/>
    <n v="5"/>
    <n v="9"/>
    <n v="15"/>
    <s v="Yes"/>
    <n v="1"/>
  </r>
  <r>
    <x v="1103"/>
    <x v="91"/>
    <x v="0"/>
    <n v="699"/>
    <n v="20.7"/>
    <n v="5"/>
    <n v="3"/>
    <n v="13"/>
    <n v="6"/>
    <s v="Yes"/>
    <n v="1"/>
  </r>
  <r>
    <x v="1104"/>
    <x v="324"/>
    <x v="2"/>
    <n v="399"/>
    <n v="2.8"/>
    <n v="6"/>
    <n v="1"/>
    <n v="6"/>
    <n v="30"/>
    <s v="Yes"/>
    <n v="1"/>
  </r>
  <r>
    <x v="1105"/>
    <x v="557"/>
    <x v="2"/>
    <n v="399"/>
    <n v="10.4"/>
    <n v="8"/>
    <n v="4"/>
    <n v="34"/>
    <n v="49"/>
    <s v="Yes"/>
    <n v="1"/>
  </r>
  <r>
    <x v="1106"/>
    <x v="468"/>
    <x v="0"/>
    <n v="699"/>
    <n v="16.100000000000001"/>
    <n v="7"/>
    <n v="5"/>
    <n v="32"/>
    <n v="59"/>
    <s v="No"/>
    <n v="0"/>
  </r>
  <r>
    <x v="1107"/>
    <x v="235"/>
    <x v="1"/>
    <n v="199"/>
    <n v="12.9"/>
    <n v="7"/>
    <n v="5"/>
    <n v="10"/>
    <n v="29"/>
    <s v="Yes"/>
    <n v="1"/>
  </r>
  <r>
    <x v="1108"/>
    <x v="386"/>
    <x v="0"/>
    <n v="699"/>
    <n v="3.4"/>
    <n v="3"/>
    <n v="3"/>
    <n v="34"/>
    <n v="30"/>
    <s v="Yes"/>
    <n v="1"/>
  </r>
  <r>
    <x v="1109"/>
    <x v="92"/>
    <x v="0"/>
    <n v="699"/>
    <n v="23.1"/>
    <n v="1"/>
    <n v="4"/>
    <n v="24"/>
    <n v="54"/>
    <s v="Yes"/>
    <n v="1"/>
  </r>
  <r>
    <x v="1110"/>
    <x v="399"/>
    <x v="2"/>
    <n v="399"/>
    <n v="1.5"/>
    <n v="2"/>
    <n v="0"/>
    <n v="19"/>
    <n v="23"/>
    <s v="Yes"/>
    <n v="1"/>
  </r>
  <r>
    <x v="1111"/>
    <x v="310"/>
    <x v="2"/>
    <n v="399"/>
    <n v="12.4"/>
    <n v="2"/>
    <n v="1"/>
    <n v="19"/>
    <n v="50"/>
    <s v="No"/>
    <n v="0"/>
  </r>
  <r>
    <x v="1112"/>
    <x v="196"/>
    <x v="2"/>
    <n v="399"/>
    <n v="5.8"/>
    <n v="7"/>
    <n v="0"/>
    <n v="19"/>
    <n v="7"/>
    <s v="No"/>
    <n v="0"/>
  </r>
  <r>
    <x v="1113"/>
    <x v="253"/>
    <x v="1"/>
    <n v="199"/>
    <n v="12.3"/>
    <n v="4"/>
    <n v="4"/>
    <n v="27"/>
    <n v="28"/>
    <s v="No"/>
    <n v="0"/>
  </r>
  <r>
    <x v="1114"/>
    <x v="573"/>
    <x v="2"/>
    <n v="399"/>
    <n v="19.2"/>
    <n v="8"/>
    <n v="5"/>
    <n v="9"/>
    <n v="29"/>
    <s v="No"/>
    <n v="0"/>
  </r>
  <r>
    <x v="1115"/>
    <x v="424"/>
    <x v="2"/>
    <n v="399"/>
    <n v="21.7"/>
    <n v="5"/>
    <n v="0"/>
    <n v="10"/>
    <n v="51"/>
    <s v="No"/>
    <n v="0"/>
  </r>
  <r>
    <x v="1116"/>
    <x v="109"/>
    <x v="2"/>
    <n v="399"/>
    <n v="6.2"/>
    <n v="6"/>
    <n v="2"/>
    <n v="25"/>
    <n v="34"/>
    <s v="Yes"/>
    <n v="1"/>
  </r>
  <r>
    <x v="1117"/>
    <x v="24"/>
    <x v="2"/>
    <n v="399"/>
    <n v="16.3"/>
    <n v="2"/>
    <n v="5"/>
    <n v="18"/>
    <n v="1"/>
    <s v="No"/>
    <n v="0"/>
  </r>
  <r>
    <x v="1118"/>
    <x v="435"/>
    <x v="2"/>
    <n v="399"/>
    <n v="16.3"/>
    <n v="8"/>
    <n v="0"/>
    <n v="36"/>
    <n v="12"/>
    <s v="No"/>
    <n v="0"/>
  </r>
  <r>
    <x v="1119"/>
    <x v="458"/>
    <x v="0"/>
    <n v="699"/>
    <n v="24"/>
    <n v="8"/>
    <n v="1"/>
    <n v="4"/>
    <n v="48"/>
    <s v="Yes"/>
    <n v="1"/>
  </r>
  <r>
    <x v="1120"/>
    <x v="574"/>
    <x v="1"/>
    <n v="199"/>
    <n v="4.9000000000000004"/>
    <n v="0"/>
    <n v="2"/>
    <n v="35"/>
    <n v="50"/>
    <s v="Yes"/>
    <n v="1"/>
  </r>
  <r>
    <x v="1121"/>
    <x v="383"/>
    <x v="0"/>
    <n v="699"/>
    <n v="2.6"/>
    <n v="8"/>
    <n v="4"/>
    <n v="29"/>
    <n v="20"/>
    <s v="Yes"/>
    <n v="1"/>
  </r>
  <r>
    <x v="1122"/>
    <x v="124"/>
    <x v="2"/>
    <n v="399"/>
    <n v="8.8000000000000007"/>
    <n v="2"/>
    <n v="3"/>
    <n v="2"/>
    <n v="1"/>
    <s v="No"/>
    <n v="0"/>
  </r>
  <r>
    <x v="1123"/>
    <x v="575"/>
    <x v="2"/>
    <n v="399"/>
    <n v="2.7"/>
    <n v="1"/>
    <n v="4"/>
    <n v="17"/>
    <n v="10"/>
    <s v="Yes"/>
    <n v="1"/>
  </r>
  <r>
    <x v="1124"/>
    <x v="517"/>
    <x v="2"/>
    <n v="399"/>
    <n v="4.3"/>
    <n v="6"/>
    <n v="5"/>
    <n v="6"/>
    <n v="10"/>
    <s v="Yes"/>
    <n v="1"/>
  </r>
  <r>
    <x v="1125"/>
    <x v="563"/>
    <x v="1"/>
    <n v="199"/>
    <n v="18"/>
    <n v="4"/>
    <n v="3"/>
    <n v="2"/>
    <n v="6"/>
    <s v="Yes"/>
    <n v="1"/>
  </r>
  <r>
    <x v="1126"/>
    <x v="150"/>
    <x v="2"/>
    <n v="399"/>
    <n v="9.6999999999999993"/>
    <n v="1"/>
    <n v="0"/>
    <n v="17"/>
    <n v="12"/>
    <s v="No"/>
    <n v="0"/>
  </r>
  <r>
    <x v="1127"/>
    <x v="336"/>
    <x v="0"/>
    <n v="699"/>
    <n v="12.6"/>
    <n v="8"/>
    <n v="3"/>
    <n v="16"/>
    <n v="60"/>
    <s v="Yes"/>
    <n v="1"/>
  </r>
  <r>
    <x v="1128"/>
    <x v="259"/>
    <x v="2"/>
    <n v="399"/>
    <n v="14.1"/>
    <n v="1"/>
    <n v="3"/>
    <n v="30"/>
    <n v="1"/>
    <s v="No"/>
    <n v="0"/>
  </r>
  <r>
    <x v="1129"/>
    <x v="144"/>
    <x v="1"/>
    <n v="199"/>
    <n v="14.1"/>
    <n v="1"/>
    <n v="1"/>
    <n v="18"/>
    <n v="48"/>
    <s v="No"/>
    <n v="0"/>
  </r>
  <r>
    <x v="1130"/>
    <x v="371"/>
    <x v="2"/>
    <n v="399"/>
    <n v="11.4"/>
    <n v="8"/>
    <n v="1"/>
    <n v="27"/>
    <n v="50"/>
    <s v="No"/>
    <n v="0"/>
  </r>
  <r>
    <x v="1131"/>
    <x v="576"/>
    <x v="0"/>
    <n v="699"/>
    <n v="19.7"/>
    <n v="8"/>
    <n v="3"/>
    <n v="11"/>
    <n v="58"/>
    <s v="Yes"/>
    <n v="1"/>
  </r>
  <r>
    <x v="1132"/>
    <x v="423"/>
    <x v="1"/>
    <n v="199"/>
    <n v="24"/>
    <n v="4"/>
    <n v="5"/>
    <n v="30"/>
    <n v="10"/>
    <s v="Yes"/>
    <n v="1"/>
  </r>
  <r>
    <x v="1133"/>
    <x v="390"/>
    <x v="2"/>
    <n v="399"/>
    <n v="21.1"/>
    <n v="6"/>
    <n v="2"/>
    <n v="17"/>
    <n v="53"/>
    <s v="Yes"/>
    <n v="1"/>
  </r>
  <r>
    <x v="1134"/>
    <x v="555"/>
    <x v="0"/>
    <n v="699"/>
    <n v="1.6"/>
    <n v="8"/>
    <n v="4"/>
    <n v="19"/>
    <n v="4"/>
    <s v="Yes"/>
    <n v="1"/>
  </r>
  <r>
    <x v="1135"/>
    <x v="483"/>
    <x v="0"/>
    <n v="699"/>
    <n v="20.8"/>
    <n v="8"/>
    <n v="2"/>
    <n v="8"/>
    <n v="56"/>
    <s v="Yes"/>
    <n v="1"/>
  </r>
  <r>
    <x v="1136"/>
    <x v="24"/>
    <x v="0"/>
    <n v="699"/>
    <n v="22.2"/>
    <n v="5"/>
    <n v="5"/>
    <n v="21"/>
    <n v="16"/>
    <s v="No"/>
    <n v="0"/>
  </r>
  <r>
    <x v="1137"/>
    <x v="577"/>
    <x v="2"/>
    <n v="399"/>
    <n v="6.5"/>
    <n v="5"/>
    <n v="2"/>
    <n v="18"/>
    <n v="13"/>
    <s v="Yes"/>
    <n v="1"/>
  </r>
  <r>
    <x v="1138"/>
    <x v="89"/>
    <x v="2"/>
    <n v="399"/>
    <n v="22.9"/>
    <n v="2"/>
    <n v="5"/>
    <n v="2"/>
    <n v="59"/>
    <s v="Yes"/>
    <n v="1"/>
  </r>
  <r>
    <x v="1139"/>
    <x v="269"/>
    <x v="1"/>
    <n v="199"/>
    <n v="17"/>
    <n v="6"/>
    <n v="4"/>
    <n v="1"/>
    <n v="57"/>
    <s v="Yes"/>
    <n v="1"/>
  </r>
  <r>
    <x v="1140"/>
    <x v="22"/>
    <x v="2"/>
    <n v="399"/>
    <n v="2.5"/>
    <n v="1"/>
    <n v="4"/>
    <n v="35"/>
    <n v="1"/>
    <s v="No"/>
    <n v="0"/>
  </r>
  <r>
    <x v="1141"/>
    <x v="352"/>
    <x v="2"/>
    <n v="399"/>
    <n v="9.1"/>
    <n v="6"/>
    <n v="4"/>
    <n v="8"/>
    <n v="22"/>
    <s v="Yes"/>
    <n v="1"/>
  </r>
  <r>
    <x v="1142"/>
    <x v="78"/>
    <x v="1"/>
    <n v="199"/>
    <n v="11.8"/>
    <n v="3"/>
    <n v="3"/>
    <n v="8"/>
    <n v="0"/>
    <s v="Yes"/>
    <n v="1"/>
  </r>
  <r>
    <x v="1143"/>
    <x v="578"/>
    <x v="2"/>
    <n v="399"/>
    <n v="5.2"/>
    <n v="4"/>
    <n v="5"/>
    <n v="23"/>
    <n v="14"/>
    <s v="Yes"/>
    <n v="1"/>
  </r>
  <r>
    <x v="1144"/>
    <x v="270"/>
    <x v="2"/>
    <n v="399"/>
    <n v="7.4"/>
    <n v="3"/>
    <n v="0"/>
    <n v="3"/>
    <n v="12"/>
    <s v="No"/>
    <n v="0"/>
  </r>
  <r>
    <x v="1145"/>
    <x v="134"/>
    <x v="2"/>
    <n v="399"/>
    <n v="21.8"/>
    <n v="8"/>
    <n v="3"/>
    <n v="8"/>
    <n v="10"/>
    <s v="No"/>
    <n v="0"/>
  </r>
  <r>
    <x v="1146"/>
    <x v="370"/>
    <x v="0"/>
    <n v="699"/>
    <n v="2.1"/>
    <n v="2"/>
    <n v="5"/>
    <n v="12"/>
    <n v="4"/>
    <s v="Yes"/>
    <n v="1"/>
  </r>
  <r>
    <x v="1147"/>
    <x v="287"/>
    <x v="1"/>
    <n v="199"/>
    <n v="18.399999999999999"/>
    <n v="4"/>
    <n v="1"/>
    <n v="34"/>
    <n v="54"/>
    <s v="No"/>
    <n v="0"/>
  </r>
  <r>
    <x v="1148"/>
    <x v="219"/>
    <x v="0"/>
    <n v="699"/>
    <n v="15.6"/>
    <n v="8"/>
    <n v="3"/>
    <n v="35"/>
    <n v="0"/>
    <s v="No"/>
    <n v="0"/>
  </r>
  <r>
    <x v="1149"/>
    <x v="579"/>
    <x v="0"/>
    <n v="699"/>
    <n v="21.4"/>
    <n v="5"/>
    <n v="3"/>
    <n v="4"/>
    <n v="54"/>
    <s v="No"/>
    <n v="0"/>
  </r>
  <r>
    <x v="1150"/>
    <x v="580"/>
    <x v="1"/>
    <n v="199"/>
    <n v="11.9"/>
    <n v="5"/>
    <n v="4"/>
    <n v="34"/>
    <n v="48"/>
    <s v="Yes"/>
    <n v="1"/>
  </r>
  <r>
    <x v="1151"/>
    <x v="581"/>
    <x v="1"/>
    <n v="199"/>
    <n v="23"/>
    <n v="8"/>
    <n v="3"/>
    <n v="18"/>
    <n v="20"/>
    <s v="Yes"/>
    <n v="1"/>
  </r>
  <r>
    <x v="1152"/>
    <x v="156"/>
    <x v="2"/>
    <n v="399"/>
    <n v="22.1"/>
    <n v="0"/>
    <n v="5"/>
    <n v="6"/>
    <n v="14"/>
    <s v="No"/>
    <n v="0"/>
  </r>
  <r>
    <x v="1153"/>
    <x v="582"/>
    <x v="1"/>
    <n v="199"/>
    <n v="5.3"/>
    <n v="5"/>
    <n v="2"/>
    <n v="16"/>
    <n v="4"/>
    <s v="No"/>
    <n v="0"/>
  </r>
  <r>
    <x v="1154"/>
    <x v="583"/>
    <x v="1"/>
    <n v="199"/>
    <n v="11.1"/>
    <n v="0"/>
    <n v="4"/>
    <n v="31"/>
    <n v="51"/>
    <s v="No"/>
    <n v="0"/>
  </r>
  <r>
    <x v="1155"/>
    <x v="584"/>
    <x v="2"/>
    <n v="399"/>
    <n v="3.1"/>
    <n v="3"/>
    <n v="2"/>
    <n v="16"/>
    <n v="53"/>
    <s v="Yes"/>
    <n v="1"/>
  </r>
  <r>
    <x v="1156"/>
    <x v="186"/>
    <x v="0"/>
    <n v="699"/>
    <n v="23.6"/>
    <n v="7"/>
    <n v="0"/>
    <n v="16"/>
    <n v="40"/>
    <s v="Yes"/>
    <n v="1"/>
  </r>
  <r>
    <x v="1157"/>
    <x v="585"/>
    <x v="1"/>
    <n v="199"/>
    <n v="23"/>
    <n v="6"/>
    <n v="2"/>
    <n v="4"/>
    <n v="56"/>
    <s v="No"/>
    <n v="0"/>
  </r>
  <r>
    <x v="1158"/>
    <x v="561"/>
    <x v="1"/>
    <n v="199"/>
    <n v="23"/>
    <n v="7"/>
    <n v="0"/>
    <n v="4"/>
    <n v="19"/>
    <s v="No"/>
    <n v="0"/>
  </r>
  <r>
    <x v="1159"/>
    <x v="570"/>
    <x v="1"/>
    <n v="199"/>
    <n v="17.100000000000001"/>
    <n v="8"/>
    <n v="0"/>
    <n v="7"/>
    <n v="18"/>
    <s v="No"/>
    <n v="0"/>
  </r>
  <r>
    <x v="1160"/>
    <x v="539"/>
    <x v="1"/>
    <n v="199"/>
    <n v="6.2"/>
    <n v="0"/>
    <n v="3"/>
    <n v="27"/>
    <n v="24"/>
    <s v="Yes"/>
    <n v="1"/>
  </r>
  <r>
    <x v="1161"/>
    <x v="477"/>
    <x v="0"/>
    <n v="699"/>
    <n v="8.8000000000000007"/>
    <n v="0"/>
    <n v="3"/>
    <n v="7"/>
    <n v="33"/>
    <s v="Yes"/>
    <n v="1"/>
  </r>
  <r>
    <x v="1162"/>
    <x v="247"/>
    <x v="1"/>
    <n v="199"/>
    <n v="0.8"/>
    <n v="1"/>
    <n v="4"/>
    <n v="7"/>
    <n v="50"/>
    <s v="Yes"/>
    <n v="1"/>
  </r>
  <r>
    <x v="1163"/>
    <x v="586"/>
    <x v="1"/>
    <n v="199"/>
    <n v="6.8"/>
    <n v="6"/>
    <n v="3"/>
    <n v="33"/>
    <n v="46"/>
    <s v="Yes"/>
    <n v="1"/>
  </r>
  <r>
    <x v="1164"/>
    <x v="587"/>
    <x v="1"/>
    <n v="199"/>
    <n v="20"/>
    <n v="0"/>
    <n v="1"/>
    <n v="9"/>
    <n v="19"/>
    <s v="No"/>
    <n v="0"/>
  </r>
  <r>
    <x v="1165"/>
    <x v="425"/>
    <x v="0"/>
    <n v="699"/>
    <n v="8.1"/>
    <n v="8"/>
    <n v="1"/>
    <n v="23"/>
    <n v="9"/>
    <s v="No"/>
    <n v="0"/>
  </r>
  <r>
    <x v="1166"/>
    <x v="443"/>
    <x v="2"/>
    <n v="399"/>
    <n v="9.5"/>
    <n v="0"/>
    <n v="4"/>
    <n v="19"/>
    <n v="37"/>
    <s v="No"/>
    <n v="0"/>
  </r>
  <r>
    <x v="1167"/>
    <x v="136"/>
    <x v="1"/>
    <n v="199"/>
    <n v="12.9"/>
    <n v="8"/>
    <n v="0"/>
    <n v="16"/>
    <n v="27"/>
    <s v="Yes"/>
    <n v="1"/>
  </r>
  <r>
    <x v="1168"/>
    <x v="90"/>
    <x v="0"/>
    <n v="699"/>
    <n v="19.7"/>
    <n v="5"/>
    <n v="1"/>
    <n v="13"/>
    <n v="42"/>
    <s v="Yes"/>
    <n v="1"/>
  </r>
  <r>
    <x v="1169"/>
    <x v="532"/>
    <x v="2"/>
    <n v="399"/>
    <n v="21.4"/>
    <n v="5"/>
    <n v="4"/>
    <n v="22"/>
    <n v="19"/>
    <s v="Yes"/>
    <n v="1"/>
  </r>
  <r>
    <x v="1170"/>
    <x v="546"/>
    <x v="1"/>
    <n v="199"/>
    <n v="22"/>
    <n v="0"/>
    <n v="3"/>
    <n v="30"/>
    <n v="14"/>
    <s v="No"/>
    <n v="0"/>
  </r>
  <r>
    <x v="1171"/>
    <x v="359"/>
    <x v="1"/>
    <n v="199"/>
    <n v="11.9"/>
    <n v="3"/>
    <n v="1"/>
    <n v="15"/>
    <n v="30"/>
    <s v="No"/>
    <n v="0"/>
  </r>
  <r>
    <x v="1172"/>
    <x v="397"/>
    <x v="0"/>
    <n v="699"/>
    <n v="5.5"/>
    <n v="2"/>
    <n v="0"/>
    <n v="25"/>
    <n v="23"/>
    <s v="Yes"/>
    <n v="1"/>
  </r>
  <r>
    <x v="1173"/>
    <x v="288"/>
    <x v="1"/>
    <n v="199"/>
    <n v="3.3"/>
    <n v="4"/>
    <n v="3"/>
    <n v="36"/>
    <n v="12"/>
    <s v="Yes"/>
    <n v="1"/>
  </r>
  <r>
    <x v="1174"/>
    <x v="382"/>
    <x v="1"/>
    <n v="199"/>
    <n v="5.4"/>
    <n v="4"/>
    <n v="1"/>
    <n v="2"/>
    <n v="14"/>
    <s v="No"/>
    <n v="0"/>
  </r>
  <r>
    <x v="1175"/>
    <x v="381"/>
    <x v="2"/>
    <n v="399"/>
    <n v="6.5"/>
    <n v="3"/>
    <n v="0"/>
    <n v="36"/>
    <n v="11"/>
    <s v="No"/>
    <n v="0"/>
  </r>
  <r>
    <x v="1176"/>
    <x v="326"/>
    <x v="1"/>
    <n v="199"/>
    <n v="9.8000000000000007"/>
    <n v="1"/>
    <n v="2"/>
    <n v="9"/>
    <n v="59"/>
    <s v="Yes"/>
    <n v="1"/>
  </r>
  <r>
    <x v="1177"/>
    <x v="348"/>
    <x v="1"/>
    <n v="199"/>
    <n v="20.3"/>
    <n v="2"/>
    <n v="4"/>
    <n v="24"/>
    <n v="51"/>
    <s v="No"/>
    <n v="0"/>
  </r>
  <r>
    <x v="1178"/>
    <x v="588"/>
    <x v="0"/>
    <n v="699"/>
    <n v="3.4"/>
    <n v="2"/>
    <n v="1"/>
    <n v="5"/>
    <n v="12"/>
    <s v="No"/>
    <n v="0"/>
  </r>
  <r>
    <x v="1179"/>
    <x v="120"/>
    <x v="2"/>
    <n v="399"/>
    <n v="15.2"/>
    <n v="3"/>
    <n v="0"/>
    <n v="21"/>
    <n v="48"/>
    <s v="No"/>
    <n v="0"/>
  </r>
  <r>
    <x v="1180"/>
    <x v="589"/>
    <x v="0"/>
    <n v="699"/>
    <n v="19.8"/>
    <n v="5"/>
    <n v="1"/>
    <n v="19"/>
    <n v="3"/>
    <s v="No"/>
    <n v="0"/>
  </r>
  <r>
    <x v="1181"/>
    <x v="52"/>
    <x v="1"/>
    <n v="199"/>
    <n v="24.2"/>
    <n v="7"/>
    <n v="1"/>
    <n v="33"/>
    <n v="46"/>
    <s v="Yes"/>
    <n v="1"/>
  </r>
  <r>
    <x v="1182"/>
    <x v="481"/>
    <x v="0"/>
    <n v="699"/>
    <n v="4.5999999999999996"/>
    <n v="6"/>
    <n v="5"/>
    <n v="5"/>
    <n v="48"/>
    <s v="Yes"/>
    <n v="1"/>
  </r>
  <r>
    <x v="1183"/>
    <x v="544"/>
    <x v="0"/>
    <n v="699"/>
    <n v="4.9000000000000004"/>
    <n v="5"/>
    <n v="4"/>
    <n v="30"/>
    <n v="44"/>
    <s v="Yes"/>
    <n v="1"/>
  </r>
  <r>
    <x v="1184"/>
    <x v="590"/>
    <x v="2"/>
    <n v="399"/>
    <n v="14.7"/>
    <n v="0"/>
    <n v="1"/>
    <n v="18"/>
    <n v="14"/>
    <s v="No"/>
    <n v="0"/>
  </r>
  <r>
    <x v="1185"/>
    <x v="399"/>
    <x v="1"/>
    <n v="199"/>
    <n v="5.9"/>
    <n v="6"/>
    <n v="3"/>
    <n v="26"/>
    <n v="36"/>
    <s v="Yes"/>
    <n v="1"/>
  </r>
  <r>
    <x v="1186"/>
    <x v="256"/>
    <x v="2"/>
    <n v="399"/>
    <n v="2.6"/>
    <n v="1"/>
    <n v="2"/>
    <n v="36"/>
    <n v="28"/>
    <s v="Yes"/>
    <n v="1"/>
  </r>
  <r>
    <x v="1187"/>
    <x v="591"/>
    <x v="0"/>
    <n v="699"/>
    <n v="11.9"/>
    <n v="5"/>
    <n v="3"/>
    <n v="3"/>
    <n v="28"/>
    <s v="Yes"/>
    <n v="1"/>
  </r>
  <r>
    <x v="1188"/>
    <x v="40"/>
    <x v="2"/>
    <n v="399"/>
    <n v="8.3000000000000007"/>
    <n v="6"/>
    <n v="0"/>
    <n v="32"/>
    <n v="11"/>
    <s v="No"/>
    <n v="0"/>
  </r>
  <r>
    <x v="1189"/>
    <x v="528"/>
    <x v="0"/>
    <n v="699"/>
    <n v="9.3000000000000007"/>
    <n v="1"/>
    <n v="2"/>
    <n v="5"/>
    <n v="53"/>
    <s v="Yes"/>
    <n v="1"/>
  </r>
  <r>
    <x v="1190"/>
    <x v="592"/>
    <x v="0"/>
    <n v="699"/>
    <n v="19.8"/>
    <n v="3"/>
    <n v="0"/>
    <n v="6"/>
    <n v="7"/>
    <s v="Yes"/>
    <n v="1"/>
  </r>
  <r>
    <x v="1191"/>
    <x v="355"/>
    <x v="0"/>
    <n v="699"/>
    <n v="8.6999999999999993"/>
    <n v="5"/>
    <n v="2"/>
    <n v="13"/>
    <n v="19"/>
    <s v="No"/>
    <n v="0"/>
  </r>
  <r>
    <x v="1192"/>
    <x v="54"/>
    <x v="2"/>
    <n v="399"/>
    <n v="17.8"/>
    <n v="2"/>
    <n v="5"/>
    <n v="13"/>
    <n v="47"/>
    <s v="Yes"/>
    <n v="1"/>
  </r>
  <r>
    <x v="1193"/>
    <x v="135"/>
    <x v="1"/>
    <n v="199"/>
    <n v="7.4"/>
    <n v="5"/>
    <n v="3"/>
    <n v="20"/>
    <n v="60"/>
    <s v="Yes"/>
    <n v="1"/>
  </r>
  <r>
    <x v="1194"/>
    <x v="526"/>
    <x v="0"/>
    <n v="699"/>
    <n v="12.1"/>
    <n v="8"/>
    <n v="1"/>
    <n v="1"/>
    <n v="55"/>
    <s v="Yes"/>
    <n v="1"/>
  </r>
  <r>
    <x v="1195"/>
    <x v="593"/>
    <x v="0"/>
    <n v="699"/>
    <n v="12.1"/>
    <n v="8"/>
    <n v="4"/>
    <n v="14"/>
    <n v="50"/>
    <s v="Yes"/>
    <n v="1"/>
  </r>
  <r>
    <x v="1196"/>
    <x v="272"/>
    <x v="0"/>
    <n v="699"/>
    <n v="8.8000000000000007"/>
    <n v="1"/>
    <n v="2"/>
    <n v="30"/>
    <n v="54"/>
    <s v="Yes"/>
    <n v="1"/>
  </r>
  <r>
    <x v="1197"/>
    <x v="391"/>
    <x v="2"/>
    <n v="399"/>
    <n v="11.2"/>
    <n v="8"/>
    <n v="0"/>
    <n v="14"/>
    <n v="23"/>
    <s v="Yes"/>
    <n v="1"/>
  </r>
  <r>
    <x v="1198"/>
    <x v="439"/>
    <x v="2"/>
    <n v="399"/>
    <n v="12.7"/>
    <n v="5"/>
    <n v="2"/>
    <n v="1"/>
    <n v="14"/>
    <s v="Yes"/>
    <n v="1"/>
  </r>
  <r>
    <x v="1199"/>
    <x v="211"/>
    <x v="2"/>
    <n v="399"/>
    <n v="7.8"/>
    <n v="0"/>
    <n v="4"/>
    <n v="35"/>
    <n v="50"/>
    <s v="Yes"/>
    <n v="1"/>
  </r>
  <r>
    <x v="1200"/>
    <x v="23"/>
    <x v="1"/>
    <n v="199"/>
    <n v="14.4"/>
    <n v="6"/>
    <n v="3"/>
    <n v="22"/>
    <n v="13"/>
    <s v="No"/>
    <n v="0"/>
  </r>
  <r>
    <x v="1201"/>
    <x v="546"/>
    <x v="0"/>
    <n v="699"/>
    <n v="5.0999999999999996"/>
    <n v="1"/>
    <n v="2"/>
    <n v="25"/>
    <n v="36"/>
    <s v="No"/>
    <n v="0"/>
  </r>
  <r>
    <x v="1202"/>
    <x v="425"/>
    <x v="2"/>
    <n v="399"/>
    <n v="4.7"/>
    <n v="8"/>
    <n v="1"/>
    <n v="6"/>
    <n v="2"/>
    <s v="No"/>
    <n v="0"/>
  </r>
  <r>
    <x v="1203"/>
    <x v="594"/>
    <x v="2"/>
    <n v="399"/>
    <n v="5.0999999999999996"/>
    <n v="1"/>
    <n v="3"/>
    <n v="2"/>
    <n v="18"/>
    <s v="Yes"/>
    <n v="1"/>
  </r>
  <r>
    <x v="1204"/>
    <x v="595"/>
    <x v="0"/>
    <n v="699"/>
    <n v="2.2000000000000002"/>
    <n v="0"/>
    <n v="2"/>
    <n v="34"/>
    <n v="33"/>
    <s v="Yes"/>
    <n v="1"/>
  </r>
  <r>
    <x v="1205"/>
    <x v="20"/>
    <x v="2"/>
    <n v="399"/>
    <n v="4.3"/>
    <n v="1"/>
    <n v="1"/>
    <n v="26"/>
    <n v="34"/>
    <s v="Yes"/>
    <n v="1"/>
  </r>
  <r>
    <x v="1206"/>
    <x v="57"/>
    <x v="2"/>
    <n v="399"/>
    <n v="3.7"/>
    <n v="3"/>
    <n v="2"/>
    <n v="14"/>
    <n v="27"/>
    <s v="Yes"/>
    <n v="1"/>
  </r>
  <r>
    <x v="1207"/>
    <x v="221"/>
    <x v="2"/>
    <n v="399"/>
    <n v="15.3"/>
    <n v="4"/>
    <n v="4"/>
    <n v="11"/>
    <n v="12"/>
    <s v="No"/>
    <n v="0"/>
  </r>
  <r>
    <x v="1208"/>
    <x v="360"/>
    <x v="2"/>
    <n v="399"/>
    <n v="5.4"/>
    <n v="2"/>
    <n v="3"/>
    <n v="18"/>
    <n v="4"/>
    <s v="No"/>
    <n v="0"/>
  </r>
  <r>
    <x v="1209"/>
    <x v="596"/>
    <x v="1"/>
    <n v="199"/>
    <n v="8.6"/>
    <n v="7"/>
    <n v="3"/>
    <n v="34"/>
    <n v="29"/>
    <s v="Yes"/>
    <n v="1"/>
  </r>
  <r>
    <x v="1210"/>
    <x v="261"/>
    <x v="2"/>
    <n v="399"/>
    <n v="9"/>
    <n v="4"/>
    <n v="3"/>
    <n v="30"/>
    <n v="39"/>
    <s v="No"/>
    <n v="0"/>
  </r>
  <r>
    <x v="1211"/>
    <x v="575"/>
    <x v="2"/>
    <n v="399"/>
    <n v="4.9000000000000004"/>
    <n v="6"/>
    <n v="3"/>
    <n v="16"/>
    <n v="24"/>
    <s v="Yes"/>
    <n v="1"/>
  </r>
  <r>
    <x v="1212"/>
    <x v="579"/>
    <x v="0"/>
    <n v="699"/>
    <n v="10.1"/>
    <n v="0"/>
    <n v="1"/>
    <n v="7"/>
    <n v="56"/>
    <s v="No"/>
    <n v="0"/>
  </r>
  <r>
    <x v="1213"/>
    <x v="315"/>
    <x v="0"/>
    <n v="699"/>
    <n v="7.7"/>
    <n v="1"/>
    <n v="5"/>
    <n v="35"/>
    <n v="46"/>
    <s v="No"/>
    <n v="0"/>
  </r>
  <r>
    <x v="1214"/>
    <x v="597"/>
    <x v="2"/>
    <n v="399"/>
    <n v="24.8"/>
    <n v="8"/>
    <n v="0"/>
    <n v="27"/>
    <n v="23"/>
    <s v="Yes"/>
    <n v="1"/>
  </r>
  <r>
    <x v="1215"/>
    <x v="598"/>
    <x v="0"/>
    <n v="699"/>
    <n v="10.5"/>
    <n v="2"/>
    <n v="2"/>
    <n v="21"/>
    <n v="13"/>
    <s v="No"/>
    <n v="0"/>
  </r>
  <r>
    <x v="1216"/>
    <x v="581"/>
    <x v="1"/>
    <n v="199"/>
    <n v="16.2"/>
    <n v="7"/>
    <n v="3"/>
    <n v="5"/>
    <n v="21"/>
    <s v="Yes"/>
    <n v="1"/>
  </r>
  <r>
    <x v="1217"/>
    <x v="109"/>
    <x v="2"/>
    <n v="399"/>
    <n v="0.8"/>
    <n v="1"/>
    <n v="5"/>
    <n v="3"/>
    <n v="58"/>
    <s v="Yes"/>
    <n v="1"/>
  </r>
  <r>
    <x v="1218"/>
    <x v="553"/>
    <x v="0"/>
    <n v="699"/>
    <n v="12.4"/>
    <n v="1"/>
    <n v="0"/>
    <n v="30"/>
    <n v="35"/>
    <s v="No"/>
    <n v="0"/>
  </r>
  <r>
    <x v="1219"/>
    <x v="21"/>
    <x v="2"/>
    <n v="399"/>
    <n v="12"/>
    <n v="4"/>
    <n v="1"/>
    <n v="9"/>
    <n v="10"/>
    <s v="No"/>
    <n v="0"/>
  </r>
  <r>
    <x v="1220"/>
    <x v="22"/>
    <x v="1"/>
    <n v="199"/>
    <n v="7.7"/>
    <n v="8"/>
    <n v="5"/>
    <n v="12"/>
    <n v="25"/>
    <s v="Yes"/>
    <n v="1"/>
  </r>
  <r>
    <x v="1221"/>
    <x v="599"/>
    <x v="1"/>
    <n v="199"/>
    <n v="4.3"/>
    <n v="5"/>
    <n v="1"/>
    <n v="18"/>
    <n v="13"/>
    <s v="No"/>
    <n v="0"/>
  </r>
  <r>
    <x v="1222"/>
    <x v="341"/>
    <x v="0"/>
    <n v="699"/>
    <n v="11.3"/>
    <n v="0"/>
    <n v="5"/>
    <n v="14"/>
    <n v="51"/>
    <s v="Yes"/>
    <n v="1"/>
  </r>
  <r>
    <x v="1223"/>
    <x v="310"/>
    <x v="0"/>
    <n v="699"/>
    <n v="10.1"/>
    <n v="4"/>
    <n v="3"/>
    <n v="7"/>
    <n v="3"/>
    <s v="No"/>
    <n v="0"/>
  </r>
  <r>
    <x v="1224"/>
    <x v="146"/>
    <x v="2"/>
    <n v="399"/>
    <n v="23.3"/>
    <n v="5"/>
    <n v="1"/>
    <n v="13"/>
    <n v="12"/>
    <s v="Yes"/>
    <n v="1"/>
  </r>
  <r>
    <x v="1225"/>
    <x v="600"/>
    <x v="1"/>
    <n v="199"/>
    <n v="8.8000000000000007"/>
    <n v="3"/>
    <n v="5"/>
    <n v="1"/>
    <n v="42"/>
    <s v="Yes"/>
    <n v="1"/>
  </r>
  <r>
    <x v="1226"/>
    <x v="595"/>
    <x v="0"/>
    <n v="699"/>
    <n v="18.2"/>
    <n v="0"/>
    <n v="3"/>
    <n v="11"/>
    <n v="32"/>
    <s v="Yes"/>
    <n v="1"/>
  </r>
  <r>
    <x v="1227"/>
    <x v="92"/>
    <x v="2"/>
    <n v="399"/>
    <n v="15.9"/>
    <n v="3"/>
    <n v="4"/>
    <n v="36"/>
    <n v="25"/>
    <s v="No"/>
    <n v="0"/>
  </r>
  <r>
    <x v="1228"/>
    <x v="10"/>
    <x v="1"/>
    <n v="199"/>
    <n v="3.1"/>
    <n v="5"/>
    <n v="1"/>
    <n v="14"/>
    <n v="0"/>
    <s v="Yes"/>
    <n v="1"/>
  </r>
  <r>
    <x v="1229"/>
    <x v="311"/>
    <x v="1"/>
    <n v="199"/>
    <n v="5.7"/>
    <n v="3"/>
    <n v="0"/>
    <n v="25"/>
    <n v="42"/>
    <s v="No"/>
    <n v="0"/>
  </r>
  <r>
    <x v="1230"/>
    <x v="601"/>
    <x v="0"/>
    <n v="699"/>
    <n v="1.6"/>
    <n v="3"/>
    <n v="3"/>
    <n v="24"/>
    <n v="19"/>
    <s v="No"/>
    <n v="0"/>
  </r>
  <r>
    <x v="1231"/>
    <x v="176"/>
    <x v="1"/>
    <n v="199"/>
    <n v="19.899999999999999"/>
    <n v="2"/>
    <n v="2"/>
    <n v="35"/>
    <n v="6"/>
    <s v="No"/>
    <n v="0"/>
  </r>
  <r>
    <x v="1232"/>
    <x v="228"/>
    <x v="0"/>
    <n v="699"/>
    <n v="17.100000000000001"/>
    <n v="2"/>
    <n v="2"/>
    <n v="25"/>
    <n v="11"/>
    <s v="No"/>
    <n v="0"/>
  </r>
  <r>
    <x v="1233"/>
    <x v="185"/>
    <x v="2"/>
    <n v="399"/>
    <n v="2.2000000000000002"/>
    <n v="0"/>
    <n v="4"/>
    <n v="31"/>
    <n v="58"/>
    <s v="Yes"/>
    <n v="1"/>
  </r>
  <r>
    <x v="1234"/>
    <x v="186"/>
    <x v="0"/>
    <n v="699"/>
    <n v="12.8"/>
    <n v="0"/>
    <n v="1"/>
    <n v="15"/>
    <n v="1"/>
    <s v="No"/>
    <n v="0"/>
  </r>
  <r>
    <x v="1235"/>
    <x v="399"/>
    <x v="2"/>
    <n v="399"/>
    <n v="18.600000000000001"/>
    <n v="3"/>
    <n v="4"/>
    <n v="16"/>
    <n v="5"/>
    <s v="Yes"/>
    <n v="1"/>
  </r>
  <r>
    <x v="1236"/>
    <x v="554"/>
    <x v="2"/>
    <n v="399"/>
    <n v="5.4"/>
    <n v="6"/>
    <n v="1"/>
    <n v="19"/>
    <n v="41"/>
    <s v="Yes"/>
    <n v="1"/>
  </r>
  <r>
    <x v="1237"/>
    <x v="602"/>
    <x v="2"/>
    <n v="399"/>
    <n v="3.8"/>
    <n v="5"/>
    <n v="5"/>
    <n v="22"/>
    <n v="50"/>
    <s v="Yes"/>
    <n v="1"/>
  </r>
  <r>
    <x v="1238"/>
    <x v="329"/>
    <x v="2"/>
    <n v="399"/>
    <n v="18.899999999999999"/>
    <n v="3"/>
    <n v="5"/>
    <n v="19"/>
    <n v="21"/>
    <s v="Yes"/>
    <n v="1"/>
  </r>
  <r>
    <x v="1239"/>
    <x v="149"/>
    <x v="0"/>
    <n v="699"/>
    <n v="22.7"/>
    <n v="3"/>
    <n v="5"/>
    <n v="4"/>
    <n v="44"/>
    <s v="No"/>
    <n v="0"/>
  </r>
  <r>
    <x v="1240"/>
    <x v="603"/>
    <x v="2"/>
    <n v="399"/>
    <n v="8.4"/>
    <n v="7"/>
    <n v="5"/>
    <n v="34"/>
    <n v="0"/>
    <s v="Yes"/>
    <n v="1"/>
  </r>
  <r>
    <x v="1241"/>
    <x v="496"/>
    <x v="1"/>
    <n v="199"/>
    <n v="1.8"/>
    <n v="2"/>
    <n v="1"/>
    <n v="13"/>
    <n v="8"/>
    <s v="Yes"/>
    <n v="1"/>
  </r>
  <r>
    <x v="1242"/>
    <x v="137"/>
    <x v="0"/>
    <n v="699"/>
    <n v="6.3"/>
    <n v="1"/>
    <n v="3"/>
    <n v="14"/>
    <n v="46"/>
    <s v="Yes"/>
    <n v="1"/>
  </r>
  <r>
    <x v="1243"/>
    <x v="26"/>
    <x v="0"/>
    <n v="699"/>
    <n v="6.5"/>
    <n v="2"/>
    <n v="4"/>
    <n v="13"/>
    <n v="15"/>
    <s v="Yes"/>
    <n v="1"/>
  </r>
  <r>
    <x v="1244"/>
    <x v="285"/>
    <x v="2"/>
    <n v="399"/>
    <n v="7.2"/>
    <n v="7"/>
    <n v="0"/>
    <n v="13"/>
    <n v="60"/>
    <s v="No"/>
    <n v="0"/>
  </r>
  <r>
    <x v="1245"/>
    <x v="319"/>
    <x v="2"/>
    <n v="399"/>
    <n v="12"/>
    <n v="6"/>
    <n v="4"/>
    <n v="11"/>
    <n v="39"/>
    <s v="Yes"/>
    <n v="1"/>
  </r>
  <r>
    <x v="1246"/>
    <x v="210"/>
    <x v="2"/>
    <n v="399"/>
    <n v="19.2"/>
    <n v="6"/>
    <n v="0"/>
    <n v="2"/>
    <n v="48"/>
    <s v="No"/>
    <n v="0"/>
  </r>
  <r>
    <x v="1247"/>
    <x v="16"/>
    <x v="0"/>
    <n v="699"/>
    <n v="4.2"/>
    <n v="2"/>
    <n v="2"/>
    <n v="35"/>
    <n v="24"/>
    <s v="Yes"/>
    <n v="1"/>
  </r>
  <r>
    <x v="1248"/>
    <x v="184"/>
    <x v="2"/>
    <n v="399"/>
    <n v="14.3"/>
    <n v="7"/>
    <n v="0"/>
    <n v="25"/>
    <n v="21"/>
    <s v="Yes"/>
    <n v="1"/>
  </r>
  <r>
    <x v="1249"/>
    <x v="399"/>
    <x v="1"/>
    <n v="199"/>
    <n v="22.9"/>
    <n v="0"/>
    <n v="0"/>
    <n v="10"/>
    <n v="55"/>
    <s v="No"/>
    <n v="0"/>
  </r>
  <r>
    <x v="1250"/>
    <x v="48"/>
    <x v="2"/>
    <n v="399"/>
    <n v="23.2"/>
    <n v="6"/>
    <n v="5"/>
    <n v="26"/>
    <n v="23"/>
    <s v="Yes"/>
    <n v="1"/>
  </r>
  <r>
    <x v="1251"/>
    <x v="532"/>
    <x v="0"/>
    <n v="699"/>
    <n v="10.5"/>
    <n v="0"/>
    <n v="0"/>
    <n v="5"/>
    <n v="24"/>
    <s v="No"/>
    <n v="0"/>
  </r>
  <r>
    <x v="1252"/>
    <x v="303"/>
    <x v="1"/>
    <n v="199"/>
    <n v="23.9"/>
    <n v="5"/>
    <n v="4"/>
    <n v="28"/>
    <n v="45"/>
    <s v="Yes"/>
    <n v="1"/>
  </r>
  <r>
    <x v="1253"/>
    <x v="204"/>
    <x v="2"/>
    <n v="399"/>
    <n v="16.399999999999999"/>
    <n v="6"/>
    <n v="5"/>
    <n v="4"/>
    <n v="15"/>
    <s v="Yes"/>
    <n v="1"/>
  </r>
  <r>
    <x v="1254"/>
    <x v="239"/>
    <x v="2"/>
    <n v="399"/>
    <n v="17.600000000000001"/>
    <n v="2"/>
    <n v="2"/>
    <n v="2"/>
    <n v="38"/>
    <s v="Yes"/>
    <n v="1"/>
  </r>
  <r>
    <x v="1255"/>
    <x v="548"/>
    <x v="1"/>
    <n v="199"/>
    <n v="6.6"/>
    <n v="2"/>
    <n v="0"/>
    <n v="17"/>
    <n v="7"/>
    <s v="No"/>
    <n v="0"/>
  </r>
  <r>
    <x v="1256"/>
    <x v="156"/>
    <x v="0"/>
    <n v="699"/>
    <n v="10.199999999999999"/>
    <n v="1"/>
    <n v="4"/>
    <n v="25"/>
    <n v="58"/>
    <s v="Yes"/>
    <n v="1"/>
  </r>
  <r>
    <x v="1257"/>
    <x v="185"/>
    <x v="1"/>
    <n v="199"/>
    <n v="6.7"/>
    <n v="4"/>
    <n v="4"/>
    <n v="28"/>
    <n v="34"/>
    <s v="Yes"/>
    <n v="1"/>
  </r>
  <r>
    <x v="1258"/>
    <x v="358"/>
    <x v="0"/>
    <n v="699"/>
    <n v="18.5"/>
    <n v="1"/>
    <n v="0"/>
    <n v="20"/>
    <n v="40"/>
    <s v="No"/>
    <n v="0"/>
  </r>
  <r>
    <x v="1259"/>
    <x v="515"/>
    <x v="1"/>
    <n v="199"/>
    <n v="18.8"/>
    <n v="6"/>
    <n v="5"/>
    <n v="18"/>
    <n v="19"/>
    <s v="Yes"/>
    <n v="1"/>
  </r>
  <r>
    <x v="1260"/>
    <x v="27"/>
    <x v="2"/>
    <n v="399"/>
    <n v="2.9"/>
    <n v="6"/>
    <n v="4"/>
    <n v="1"/>
    <n v="26"/>
    <s v="Yes"/>
    <n v="1"/>
  </r>
  <r>
    <x v="1261"/>
    <x v="231"/>
    <x v="1"/>
    <n v="199"/>
    <n v="9.6999999999999993"/>
    <n v="2"/>
    <n v="1"/>
    <n v="12"/>
    <n v="31"/>
    <s v="Yes"/>
    <n v="1"/>
  </r>
  <r>
    <x v="1262"/>
    <x v="450"/>
    <x v="2"/>
    <n v="399"/>
    <n v="5"/>
    <n v="0"/>
    <n v="5"/>
    <n v="14"/>
    <n v="11"/>
    <s v="No"/>
    <n v="0"/>
  </r>
  <r>
    <x v="1263"/>
    <x v="291"/>
    <x v="2"/>
    <n v="399"/>
    <n v="11.3"/>
    <n v="1"/>
    <n v="5"/>
    <n v="27"/>
    <n v="10"/>
    <s v="Yes"/>
    <n v="1"/>
  </r>
  <r>
    <x v="1264"/>
    <x v="337"/>
    <x v="2"/>
    <n v="399"/>
    <n v="7.3"/>
    <n v="5"/>
    <n v="0"/>
    <n v="8"/>
    <n v="37"/>
    <s v="Yes"/>
    <n v="1"/>
  </r>
  <r>
    <x v="1265"/>
    <x v="576"/>
    <x v="0"/>
    <n v="699"/>
    <n v="0.7"/>
    <n v="4"/>
    <n v="0"/>
    <n v="7"/>
    <n v="42"/>
    <s v="Yes"/>
    <n v="1"/>
  </r>
  <r>
    <x v="1266"/>
    <x v="104"/>
    <x v="1"/>
    <n v="199"/>
    <n v="13.3"/>
    <n v="0"/>
    <n v="3"/>
    <n v="14"/>
    <n v="38"/>
    <s v="Yes"/>
    <n v="1"/>
  </r>
  <r>
    <x v="1267"/>
    <x v="542"/>
    <x v="2"/>
    <n v="399"/>
    <n v="19"/>
    <n v="6"/>
    <n v="2"/>
    <n v="31"/>
    <n v="23"/>
    <s v="Yes"/>
    <n v="1"/>
  </r>
  <r>
    <x v="1268"/>
    <x v="604"/>
    <x v="2"/>
    <n v="399"/>
    <n v="23.6"/>
    <n v="6"/>
    <n v="3"/>
    <n v="16"/>
    <n v="39"/>
    <s v="Yes"/>
    <n v="1"/>
  </r>
  <r>
    <x v="1269"/>
    <x v="211"/>
    <x v="2"/>
    <n v="399"/>
    <n v="0.6"/>
    <n v="6"/>
    <n v="5"/>
    <n v="7"/>
    <n v="53"/>
    <s v="Yes"/>
    <n v="1"/>
  </r>
  <r>
    <x v="1270"/>
    <x v="327"/>
    <x v="1"/>
    <n v="199"/>
    <n v="21.8"/>
    <n v="4"/>
    <n v="5"/>
    <n v="8"/>
    <n v="48"/>
    <s v="No"/>
    <n v="0"/>
  </r>
  <r>
    <x v="1271"/>
    <x v="605"/>
    <x v="2"/>
    <n v="399"/>
    <n v="13.1"/>
    <n v="3"/>
    <n v="0"/>
    <n v="31"/>
    <n v="40"/>
    <s v="No"/>
    <n v="0"/>
  </r>
  <r>
    <x v="1272"/>
    <x v="337"/>
    <x v="1"/>
    <n v="199"/>
    <n v="21.9"/>
    <n v="5"/>
    <n v="5"/>
    <n v="24"/>
    <n v="28"/>
    <s v="Yes"/>
    <n v="1"/>
  </r>
  <r>
    <x v="1273"/>
    <x v="125"/>
    <x v="2"/>
    <n v="399"/>
    <n v="9"/>
    <n v="7"/>
    <n v="5"/>
    <n v="6"/>
    <n v="54"/>
    <s v="Yes"/>
    <n v="1"/>
  </r>
  <r>
    <x v="1274"/>
    <x v="172"/>
    <x v="0"/>
    <n v="699"/>
    <n v="7.7"/>
    <n v="3"/>
    <n v="5"/>
    <n v="25"/>
    <n v="9"/>
    <s v="No"/>
    <n v="0"/>
  </r>
  <r>
    <x v="1275"/>
    <x v="606"/>
    <x v="0"/>
    <n v="699"/>
    <n v="1.3"/>
    <n v="7"/>
    <n v="0"/>
    <n v="33"/>
    <n v="19"/>
    <s v="No"/>
    <n v="0"/>
  </r>
  <r>
    <x v="1276"/>
    <x v="294"/>
    <x v="2"/>
    <n v="399"/>
    <n v="22.5"/>
    <n v="1"/>
    <n v="3"/>
    <n v="11"/>
    <n v="42"/>
    <s v="Yes"/>
    <n v="1"/>
  </r>
  <r>
    <x v="1277"/>
    <x v="534"/>
    <x v="1"/>
    <n v="199"/>
    <n v="19"/>
    <n v="1"/>
    <n v="0"/>
    <n v="11"/>
    <n v="27"/>
    <s v="No"/>
    <n v="0"/>
  </r>
  <r>
    <x v="1278"/>
    <x v="89"/>
    <x v="1"/>
    <n v="199"/>
    <n v="22.6"/>
    <n v="4"/>
    <n v="1"/>
    <n v="21"/>
    <n v="46"/>
    <s v="Yes"/>
    <n v="1"/>
  </r>
  <r>
    <x v="1279"/>
    <x v="90"/>
    <x v="0"/>
    <n v="699"/>
    <n v="16.8"/>
    <n v="8"/>
    <n v="5"/>
    <n v="8"/>
    <n v="46"/>
    <s v="Yes"/>
    <n v="1"/>
  </r>
  <r>
    <x v="1280"/>
    <x v="262"/>
    <x v="2"/>
    <n v="399"/>
    <n v="23.3"/>
    <n v="1"/>
    <n v="5"/>
    <n v="15"/>
    <n v="21"/>
    <s v="Yes"/>
    <n v="1"/>
  </r>
  <r>
    <x v="1281"/>
    <x v="236"/>
    <x v="0"/>
    <n v="699"/>
    <n v="24.2"/>
    <n v="6"/>
    <n v="1"/>
    <n v="36"/>
    <n v="14"/>
    <s v="No"/>
    <n v="0"/>
  </r>
  <r>
    <x v="1282"/>
    <x v="551"/>
    <x v="1"/>
    <n v="199"/>
    <n v="2.7"/>
    <n v="3"/>
    <n v="5"/>
    <n v="8"/>
    <n v="60"/>
    <s v="Yes"/>
    <n v="1"/>
  </r>
  <r>
    <x v="1283"/>
    <x v="367"/>
    <x v="1"/>
    <n v="199"/>
    <n v="23.9"/>
    <n v="0"/>
    <n v="2"/>
    <n v="21"/>
    <n v="3"/>
    <s v="No"/>
    <n v="0"/>
  </r>
  <r>
    <x v="1284"/>
    <x v="374"/>
    <x v="2"/>
    <n v="399"/>
    <n v="8.3000000000000007"/>
    <n v="5"/>
    <n v="5"/>
    <n v="28"/>
    <n v="59"/>
    <s v="No"/>
    <n v="0"/>
  </r>
  <r>
    <x v="1285"/>
    <x v="443"/>
    <x v="0"/>
    <n v="699"/>
    <n v="3.1"/>
    <n v="0"/>
    <n v="4"/>
    <n v="15"/>
    <n v="54"/>
    <s v="Yes"/>
    <n v="1"/>
  </r>
  <r>
    <x v="1286"/>
    <x v="607"/>
    <x v="2"/>
    <n v="399"/>
    <n v="12.7"/>
    <n v="7"/>
    <n v="1"/>
    <n v="15"/>
    <n v="38"/>
    <s v="Yes"/>
    <n v="1"/>
  </r>
  <r>
    <x v="1287"/>
    <x v="102"/>
    <x v="0"/>
    <n v="699"/>
    <n v="15.2"/>
    <n v="4"/>
    <n v="4"/>
    <n v="3"/>
    <n v="44"/>
    <s v="Yes"/>
    <n v="1"/>
  </r>
  <r>
    <x v="1288"/>
    <x v="286"/>
    <x v="0"/>
    <n v="699"/>
    <n v="16"/>
    <n v="3"/>
    <n v="3"/>
    <n v="31"/>
    <n v="18"/>
    <s v="No"/>
    <n v="0"/>
  </r>
  <r>
    <x v="1289"/>
    <x v="330"/>
    <x v="1"/>
    <n v="199"/>
    <n v="4.2"/>
    <n v="3"/>
    <n v="5"/>
    <n v="22"/>
    <n v="59"/>
    <s v="Yes"/>
    <n v="1"/>
  </r>
  <r>
    <x v="1290"/>
    <x v="134"/>
    <x v="0"/>
    <n v="699"/>
    <n v="23.1"/>
    <n v="2"/>
    <n v="3"/>
    <n v="4"/>
    <n v="46"/>
    <s v="Yes"/>
    <n v="1"/>
  </r>
  <r>
    <x v="1291"/>
    <x v="516"/>
    <x v="1"/>
    <n v="199"/>
    <n v="13.9"/>
    <n v="5"/>
    <n v="3"/>
    <n v="2"/>
    <n v="43"/>
    <s v="Yes"/>
    <n v="1"/>
  </r>
  <r>
    <x v="1292"/>
    <x v="330"/>
    <x v="2"/>
    <n v="399"/>
    <n v="2.2999999999999998"/>
    <n v="4"/>
    <n v="2"/>
    <n v="26"/>
    <n v="44"/>
    <s v="Yes"/>
    <n v="1"/>
  </r>
  <r>
    <x v="1293"/>
    <x v="489"/>
    <x v="0"/>
    <n v="699"/>
    <n v="2.9"/>
    <n v="5"/>
    <n v="4"/>
    <n v="26"/>
    <n v="55"/>
    <s v="Yes"/>
    <n v="1"/>
  </r>
  <r>
    <x v="1294"/>
    <x v="443"/>
    <x v="2"/>
    <n v="399"/>
    <n v="16.5"/>
    <n v="2"/>
    <n v="3"/>
    <n v="30"/>
    <n v="44"/>
    <s v="Yes"/>
    <n v="1"/>
  </r>
  <r>
    <x v="1295"/>
    <x v="608"/>
    <x v="1"/>
    <n v="199"/>
    <n v="20.2"/>
    <n v="3"/>
    <n v="5"/>
    <n v="14"/>
    <n v="41"/>
    <s v="Yes"/>
    <n v="1"/>
  </r>
  <r>
    <x v="1296"/>
    <x v="338"/>
    <x v="1"/>
    <n v="199"/>
    <n v="9.6999999999999993"/>
    <n v="6"/>
    <n v="5"/>
    <n v="10"/>
    <n v="53"/>
    <s v="Yes"/>
    <n v="1"/>
  </r>
  <r>
    <x v="1297"/>
    <x v="311"/>
    <x v="1"/>
    <n v="199"/>
    <n v="24.4"/>
    <n v="2"/>
    <n v="0"/>
    <n v="23"/>
    <n v="7"/>
    <s v="No"/>
    <n v="0"/>
  </r>
  <r>
    <x v="1298"/>
    <x v="138"/>
    <x v="2"/>
    <n v="399"/>
    <n v="24.3"/>
    <n v="6"/>
    <n v="1"/>
    <n v="28"/>
    <n v="2"/>
    <s v="Yes"/>
    <n v="1"/>
  </r>
  <r>
    <x v="1299"/>
    <x v="90"/>
    <x v="2"/>
    <n v="399"/>
    <n v="17.399999999999999"/>
    <n v="2"/>
    <n v="5"/>
    <n v="20"/>
    <n v="47"/>
    <s v="Yes"/>
    <n v="1"/>
  </r>
  <r>
    <x v="1300"/>
    <x v="551"/>
    <x v="0"/>
    <n v="699"/>
    <n v="19.600000000000001"/>
    <n v="6"/>
    <n v="2"/>
    <n v="6"/>
    <n v="40"/>
    <s v="Yes"/>
    <n v="1"/>
  </r>
  <r>
    <x v="1301"/>
    <x v="609"/>
    <x v="1"/>
    <n v="199"/>
    <n v="3.4"/>
    <n v="1"/>
    <n v="3"/>
    <n v="8"/>
    <n v="41"/>
    <s v="Yes"/>
    <n v="1"/>
  </r>
  <r>
    <x v="1302"/>
    <x v="147"/>
    <x v="1"/>
    <n v="199"/>
    <n v="14.9"/>
    <n v="7"/>
    <n v="2"/>
    <n v="2"/>
    <n v="44"/>
    <s v="Yes"/>
    <n v="1"/>
  </r>
  <r>
    <x v="1303"/>
    <x v="517"/>
    <x v="1"/>
    <n v="199"/>
    <n v="12.4"/>
    <n v="6"/>
    <n v="2"/>
    <n v="25"/>
    <n v="36"/>
    <s v="Yes"/>
    <n v="1"/>
  </r>
  <r>
    <x v="1304"/>
    <x v="525"/>
    <x v="1"/>
    <n v="199"/>
    <n v="5"/>
    <n v="0"/>
    <n v="3"/>
    <n v="35"/>
    <n v="35"/>
    <s v="No"/>
    <n v="0"/>
  </r>
  <r>
    <x v="1305"/>
    <x v="186"/>
    <x v="2"/>
    <n v="399"/>
    <n v="13.2"/>
    <n v="8"/>
    <n v="5"/>
    <n v="5"/>
    <n v="52"/>
    <s v="No"/>
    <n v="0"/>
  </r>
  <r>
    <x v="1306"/>
    <x v="538"/>
    <x v="1"/>
    <n v="199"/>
    <n v="4.9000000000000004"/>
    <n v="2"/>
    <n v="0"/>
    <n v="8"/>
    <n v="35"/>
    <s v="Yes"/>
    <n v="1"/>
  </r>
  <r>
    <x v="1307"/>
    <x v="237"/>
    <x v="1"/>
    <n v="199"/>
    <n v="3.7"/>
    <n v="3"/>
    <n v="5"/>
    <n v="3"/>
    <n v="10"/>
    <s v="Yes"/>
    <n v="1"/>
  </r>
  <r>
    <x v="1308"/>
    <x v="218"/>
    <x v="1"/>
    <n v="199"/>
    <n v="24.5"/>
    <n v="8"/>
    <n v="2"/>
    <n v="6"/>
    <n v="23"/>
    <s v="No"/>
    <n v="0"/>
  </r>
  <r>
    <x v="1309"/>
    <x v="132"/>
    <x v="2"/>
    <n v="399"/>
    <n v="6.6"/>
    <n v="0"/>
    <n v="4"/>
    <n v="1"/>
    <n v="57"/>
    <s v="No"/>
    <n v="0"/>
  </r>
  <r>
    <x v="1310"/>
    <x v="610"/>
    <x v="0"/>
    <n v="699"/>
    <n v="3.9"/>
    <n v="7"/>
    <n v="5"/>
    <n v="29"/>
    <n v="20"/>
    <s v="Yes"/>
    <n v="1"/>
  </r>
  <r>
    <x v="1311"/>
    <x v="199"/>
    <x v="0"/>
    <n v="699"/>
    <n v="13"/>
    <n v="1"/>
    <n v="5"/>
    <n v="35"/>
    <n v="52"/>
    <s v="Yes"/>
    <n v="1"/>
  </r>
  <r>
    <x v="1312"/>
    <x v="565"/>
    <x v="1"/>
    <n v="199"/>
    <n v="7.8"/>
    <n v="3"/>
    <n v="1"/>
    <n v="10"/>
    <n v="38"/>
    <s v="No"/>
    <n v="0"/>
  </r>
  <r>
    <x v="1313"/>
    <x v="262"/>
    <x v="2"/>
    <n v="399"/>
    <n v="3.6"/>
    <n v="6"/>
    <n v="0"/>
    <n v="18"/>
    <n v="35"/>
    <s v="Yes"/>
    <n v="1"/>
  </r>
  <r>
    <x v="1314"/>
    <x v="588"/>
    <x v="0"/>
    <n v="699"/>
    <n v="10.3"/>
    <n v="1"/>
    <n v="2"/>
    <n v="11"/>
    <n v="43"/>
    <s v="Yes"/>
    <n v="1"/>
  </r>
  <r>
    <x v="1315"/>
    <x v="175"/>
    <x v="1"/>
    <n v="199"/>
    <n v="5.5"/>
    <n v="4"/>
    <n v="5"/>
    <n v="35"/>
    <n v="44"/>
    <s v="Yes"/>
    <n v="1"/>
  </r>
  <r>
    <x v="1316"/>
    <x v="348"/>
    <x v="0"/>
    <n v="699"/>
    <n v="15.3"/>
    <n v="6"/>
    <n v="1"/>
    <n v="33"/>
    <n v="20"/>
    <s v="No"/>
    <n v="0"/>
  </r>
  <r>
    <x v="1317"/>
    <x v="231"/>
    <x v="2"/>
    <n v="399"/>
    <n v="24.1"/>
    <n v="3"/>
    <n v="0"/>
    <n v="2"/>
    <n v="17"/>
    <s v="No"/>
    <n v="0"/>
  </r>
  <r>
    <x v="1318"/>
    <x v="584"/>
    <x v="0"/>
    <n v="699"/>
    <n v="10.5"/>
    <n v="5"/>
    <n v="5"/>
    <n v="36"/>
    <n v="5"/>
    <s v="Yes"/>
    <n v="1"/>
  </r>
  <r>
    <x v="1319"/>
    <x v="611"/>
    <x v="2"/>
    <n v="399"/>
    <n v="21.8"/>
    <n v="3"/>
    <n v="2"/>
    <n v="10"/>
    <n v="0"/>
    <s v="Yes"/>
    <n v="1"/>
  </r>
  <r>
    <x v="1320"/>
    <x v="612"/>
    <x v="2"/>
    <n v="399"/>
    <n v="19.7"/>
    <n v="1"/>
    <n v="1"/>
    <n v="7"/>
    <n v="33"/>
    <s v="No"/>
    <n v="0"/>
  </r>
  <r>
    <x v="1321"/>
    <x v="212"/>
    <x v="0"/>
    <n v="699"/>
    <n v="2.8"/>
    <n v="5"/>
    <n v="5"/>
    <n v="32"/>
    <n v="36"/>
    <s v="Yes"/>
    <n v="1"/>
  </r>
  <r>
    <x v="1322"/>
    <x v="182"/>
    <x v="2"/>
    <n v="399"/>
    <n v="22.5"/>
    <n v="2"/>
    <n v="2"/>
    <n v="7"/>
    <n v="60"/>
    <s v="No"/>
    <n v="0"/>
  </r>
  <r>
    <x v="1323"/>
    <x v="613"/>
    <x v="2"/>
    <n v="399"/>
    <n v="14"/>
    <n v="6"/>
    <n v="3"/>
    <n v="35"/>
    <n v="37"/>
    <s v="Yes"/>
    <n v="1"/>
  </r>
  <r>
    <x v="1324"/>
    <x v="118"/>
    <x v="0"/>
    <n v="699"/>
    <n v="18"/>
    <n v="2"/>
    <n v="1"/>
    <n v="33"/>
    <n v="24"/>
    <s v="No"/>
    <n v="0"/>
  </r>
  <r>
    <x v="1325"/>
    <x v="298"/>
    <x v="1"/>
    <n v="199"/>
    <n v="17.8"/>
    <n v="3"/>
    <n v="5"/>
    <n v="24"/>
    <n v="38"/>
    <s v="Yes"/>
    <n v="1"/>
  </r>
  <r>
    <x v="1326"/>
    <x v="539"/>
    <x v="1"/>
    <n v="199"/>
    <n v="24.7"/>
    <n v="7"/>
    <n v="4"/>
    <n v="29"/>
    <n v="18"/>
    <s v="Yes"/>
    <n v="1"/>
  </r>
  <r>
    <x v="1327"/>
    <x v="171"/>
    <x v="0"/>
    <n v="699"/>
    <n v="8"/>
    <n v="1"/>
    <n v="2"/>
    <n v="15"/>
    <n v="26"/>
    <s v="No"/>
    <n v="0"/>
  </r>
  <r>
    <x v="1328"/>
    <x v="614"/>
    <x v="0"/>
    <n v="699"/>
    <n v="2.4"/>
    <n v="3"/>
    <n v="0"/>
    <n v="6"/>
    <n v="10"/>
    <s v="No"/>
    <n v="0"/>
  </r>
  <r>
    <x v="1329"/>
    <x v="560"/>
    <x v="0"/>
    <n v="699"/>
    <n v="14.1"/>
    <n v="7"/>
    <n v="0"/>
    <n v="19"/>
    <n v="60"/>
    <s v="Yes"/>
    <n v="1"/>
  </r>
  <r>
    <x v="1330"/>
    <x v="272"/>
    <x v="0"/>
    <n v="699"/>
    <n v="12.3"/>
    <n v="8"/>
    <n v="5"/>
    <n v="9"/>
    <n v="43"/>
    <s v="No"/>
    <n v="0"/>
  </r>
  <r>
    <x v="1331"/>
    <x v="402"/>
    <x v="1"/>
    <n v="199"/>
    <n v="0.8"/>
    <n v="3"/>
    <n v="5"/>
    <n v="26"/>
    <n v="0"/>
    <s v="No"/>
    <n v="0"/>
  </r>
  <r>
    <x v="1332"/>
    <x v="29"/>
    <x v="0"/>
    <n v="699"/>
    <n v="6.5"/>
    <n v="8"/>
    <n v="5"/>
    <n v="23"/>
    <n v="38"/>
    <s v="Yes"/>
    <n v="1"/>
  </r>
  <r>
    <x v="1333"/>
    <x v="531"/>
    <x v="1"/>
    <n v="199"/>
    <n v="22.6"/>
    <n v="2"/>
    <n v="0"/>
    <n v="34"/>
    <n v="23"/>
    <s v="No"/>
    <n v="0"/>
  </r>
  <r>
    <x v="1334"/>
    <x v="495"/>
    <x v="2"/>
    <n v="399"/>
    <n v="10.9"/>
    <n v="6"/>
    <n v="1"/>
    <n v="4"/>
    <n v="23"/>
    <s v="No"/>
    <n v="0"/>
  </r>
  <r>
    <x v="1335"/>
    <x v="40"/>
    <x v="0"/>
    <n v="699"/>
    <n v="20.9"/>
    <n v="1"/>
    <n v="2"/>
    <n v="16"/>
    <n v="19"/>
    <s v="No"/>
    <n v="0"/>
  </r>
  <r>
    <x v="1336"/>
    <x v="11"/>
    <x v="1"/>
    <n v="199"/>
    <n v="18.600000000000001"/>
    <n v="6"/>
    <n v="1"/>
    <n v="1"/>
    <n v="59"/>
    <s v="Yes"/>
    <n v="1"/>
  </r>
  <r>
    <x v="1337"/>
    <x v="436"/>
    <x v="0"/>
    <n v="699"/>
    <n v="23.4"/>
    <n v="7"/>
    <n v="0"/>
    <n v="3"/>
    <n v="22"/>
    <s v="Yes"/>
    <n v="1"/>
  </r>
  <r>
    <x v="1338"/>
    <x v="570"/>
    <x v="2"/>
    <n v="399"/>
    <n v="9.1999999999999993"/>
    <n v="0"/>
    <n v="2"/>
    <n v="20"/>
    <n v="56"/>
    <s v="No"/>
    <n v="0"/>
  </r>
  <r>
    <x v="1339"/>
    <x v="115"/>
    <x v="2"/>
    <n v="399"/>
    <n v="3"/>
    <n v="7"/>
    <n v="1"/>
    <n v="1"/>
    <n v="5"/>
    <s v="No"/>
    <n v="0"/>
  </r>
  <r>
    <x v="1340"/>
    <x v="615"/>
    <x v="2"/>
    <n v="399"/>
    <n v="22.9"/>
    <n v="0"/>
    <n v="1"/>
    <n v="8"/>
    <n v="49"/>
    <s v="No"/>
    <n v="0"/>
  </r>
  <r>
    <x v="1341"/>
    <x v="308"/>
    <x v="2"/>
    <n v="399"/>
    <n v="9.6999999999999993"/>
    <n v="5"/>
    <n v="3"/>
    <n v="26"/>
    <n v="57"/>
    <s v="Yes"/>
    <n v="1"/>
  </r>
  <r>
    <x v="1342"/>
    <x v="348"/>
    <x v="1"/>
    <n v="199"/>
    <n v="16.600000000000001"/>
    <n v="7"/>
    <n v="1"/>
    <n v="29"/>
    <n v="8"/>
    <s v="No"/>
    <n v="0"/>
  </r>
  <r>
    <x v="1343"/>
    <x v="197"/>
    <x v="1"/>
    <n v="199"/>
    <n v="22.1"/>
    <n v="3"/>
    <n v="0"/>
    <n v="23"/>
    <n v="12"/>
    <s v="No"/>
    <n v="0"/>
  </r>
  <r>
    <x v="1344"/>
    <x v="198"/>
    <x v="2"/>
    <n v="399"/>
    <n v="18.7"/>
    <n v="0"/>
    <n v="1"/>
    <n v="27"/>
    <n v="42"/>
    <s v="Yes"/>
    <n v="1"/>
  </r>
  <r>
    <x v="1345"/>
    <x v="616"/>
    <x v="0"/>
    <n v="699"/>
    <n v="3.4"/>
    <n v="7"/>
    <n v="4"/>
    <n v="18"/>
    <n v="31"/>
    <s v="Yes"/>
    <n v="1"/>
  </r>
  <r>
    <x v="1346"/>
    <x v="617"/>
    <x v="2"/>
    <n v="399"/>
    <n v="12.8"/>
    <n v="6"/>
    <n v="1"/>
    <n v="26"/>
    <n v="7"/>
    <s v="No"/>
    <n v="0"/>
  </r>
  <r>
    <x v="1347"/>
    <x v="233"/>
    <x v="1"/>
    <n v="199"/>
    <n v="8.9"/>
    <n v="0"/>
    <n v="5"/>
    <n v="10"/>
    <n v="15"/>
    <s v="Yes"/>
    <n v="1"/>
  </r>
  <r>
    <x v="1348"/>
    <x v="313"/>
    <x v="2"/>
    <n v="399"/>
    <n v="11.1"/>
    <n v="4"/>
    <n v="2"/>
    <n v="1"/>
    <n v="31"/>
    <s v="Yes"/>
    <n v="1"/>
  </r>
  <r>
    <x v="1349"/>
    <x v="378"/>
    <x v="1"/>
    <n v="199"/>
    <n v="18.399999999999999"/>
    <n v="2"/>
    <n v="1"/>
    <n v="10"/>
    <n v="17"/>
    <s v="No"/>
    <n v="0"/>
  </r>
  <r>
    <x v="1350"/>
    <x v="618"/>
    <x v="0"/>
    <n v="699"/>
    <n v="16.8"/>
    <n v="6"/>
    <n v="1"/>
    <n v="16"/>
    <n v="30"/>
    <s v="No"/>
    <n v="0"/>
  </r>
  <r>
    <x v="1351"/>
    <x v="619"/>
    <x v="0"/>
    <n v="699"/>
    <n v="15.5"/>
    <n v="3"/>
    <n v="4"/>
    <n v="33"/>
    <n v="40"/>
    <s v="No"/>
    <n v="0"/>
  </r>
  <r>
    <x v="1352"/>
    <x v="620"/>
    <x v="1"/>
    <n v="199"/>
    <n v="10.3"/>
    <n v="4"/>
    <n v="1"/>
    <n v="9"/>
    <n v="59"/>
    <s v="Yes"/>
    <n v="1"/>
  </r>
  <r>
    <x v="1353"/>
    <x v="430"/>
    <x v="0"/>
    <n v="699"/>
    <n v="2.7"/>
    <n v="0"/>
    <n v="3"/>
    <n v="13"/>
    <n v="26"/>
    <s v="Yes"/>
    <n v="1"/>
  </r>
  <r>
    <x v="1354"/>
    <x v="548"/>
    <x v="0"/>
    <n v="699"/>
    <n v="5.9"/>
    <n v="6"/>
    <n v="3"/>
    <n v="15"/>
    <n v="3"/>
    <s v="No"/>
    <n v="0"/>
  </r>
  <r>
    <x v="1355"/>
    <x v="621"/>
    <x v="1"/>
    <n v="199"/>
    <n v="3.2"/>
    <n v="5"/>
    <n v="2"/>
    <n v="20"/>
    <n v="60"/>
    <s v="Yes"/>
    <n v="1"/>
  </r>
  <r>
    <x v="1356"/>
    <x v="605"/>
    <x v="1"/>
    <n v="199"/>
    <n v="22.4"/>
    <n v="2"/>
    <n v="0"/>
    <n v="21"/>
    <n v="0"/>
    <s v="Yes"/>
    <n v="1"/>
  </r>
  <r>
    <x v="1357"/>
    <x v="603"/>
    <x v="1"/>
    <n v="199"/>
    <n v="12.1"/>
    <n v="1"/>
    <n v="3"/>
    <n v="19"/>
    <n v="11"/>
    <s v="Yes"/>
    <n v="1"/>
  </r>
  <r>
    <x v="1358"/>
    <x v="145"/>
    <x v="2"/>
    <n v="399"/>
    <n v="8"/>
    <n v="1"/>
    <n v="5"/>
    <n v="22"/>
    <n v="0"/>
    <s v="No"/>
    <n v="0"/>
  </r>
  <r>
    <x v="1359"/>
    <x v="360"/>
    <x v="2"/>
    <n v="399"/>
    <n v="18.7"/>
    <n v="5"/>
    <n v="5"/>
    <n v="24"/>
    <n v="49"/>
    <s v="Yes"/>
    <n v="1"/>
  </r>
  <r>
    <x v="1360"/>
    <x v="388"/>
    <x v="2"/>
    <n v="399"/>
    <n v="16.399999999999999"/>
    <n v="3"/>
    <n v="4"/>
    <n v="16"/>
    <n v="24"/>
    <s v="Yes"/>
    <n v="1"/>
  </r>
  <r>
    <x v="1361"/>
    <x v="189"/>
    <x v="1"/>
    <n v="199"/>
    <n v="1.5"/>
    <n v="3"/>
    <n v="1"/>
    <n v="8"/>
    <n v="45"/>
    <s v="Yes"/>
    <n v="1"/>
  </r>
  <r>
    <x v="1362"/>
    <x v="491"/>
    <x v="1"/>
    <n v="199"/>
    <n v="15.7"/>
    <n v="4"/>
    <n v="5"/>
    <n v="35"/>
    <n v="30"/>
    <s v="No"/>
    <n v="0"/>
  </r>
  <r>
    <x v="1363"/>
    <x v="387"/>
    <x v="0"/>
    <n v="699"/>
    <n v="1.6"/>
    <n v="3"/>
    <n v="3"/>
    <n v="10"/>
    <n v="35"/>
    <s v="Yes"/>
    <n v="1"/>
  </r>
  <r>
    <x v="1364"/>
    <x v="168"/>
    <x v="2"/>
    <n v="399"/>
    <n v="11.5"/>
    <n v="1"/>
    <n v="3"/>
    <n v="24"/>
    <n v="4"/>
    <s v="No"/>
    <n v="0"/>
  </r>
  <r>
    <x v="1365"/>
    <x v="417"/>
    <x v="0"/>
    <n v="699"/>
    <n v="4.5999999999999996"/>
    <n v="4"/>
    <n v="5"/>
    <n v="2"/>
    <n v="8"/>
    <s v="Yes"/>
    <n v="1"/>
  </r>
  <r>
    <x v="1366"/>
    <x v="587"/>
    <x v="1"/>
    <n v="199"/>
    <n v="18.600000000000001"/>
    <n v="6"/>
    <n v="3"/>
    <n v="13"/>
    <n v="43"/>
    <s v="Yes"/>
    <n v="1"/>
  </r>
  <r>
    <x v="1367"/>
    <x v="245"/>
    <x v="1"/>
    <n v="199"/>
    <n v="11.2"/>
    <n v="8"/>
    <n v="3"/>
    <n v="11"/>
    <n v="35"/>
    <s v="No"/>
    <n v="0"/>
  </r>
  <r>
    <x v="1368"/>
    <x v="352"/>
    <x v="0"/>
    <n v="699"/>
    <n v="5.6"/>
    <n v="0"/>
    <n v="1"/>
    <n v="18"/>
    <n v="36"/>
    <s v="Yes"/>
    <n v="1"/>
  </r>
  <r>
    <x v="1369"/>
    <x v="622"/>
    <x v="1"/>
    <n v="199"/>
    <n v="11.7"/>
    <n v="8"/>
    <n v="2"/>
    <n v="33"/>
    <n v="19"/>
    <s v="No"/>
    <n v="0"/>
  </r>
  <r>
    <x v="1370"/>
    <x v="594"/>
    <x v="0"/>
    <n v="699"/>
    <n v="14"/>
    <n v="2"/>
    <n v="1"/>
    <n v="18"/>
    <n v="2"/>
    <s v="No"/>
    <n v="0"/>
  </r>
  <r>
    <x v="1371"/>
    <x v="227"/>
    <x v="1"/>
    <n v="199"/>
    <n v="23.6"/>
    <n v="4"/>
    <n v="1"/>
    <n v="10"/>
    <n v="17"/>
    <s v="No"/>
    <n v="0"/>
  </r>
  <r>
    <x v="1372"/>
    <x v="321"/>
    <x v="0"/>
    <n v="699"/>
    <n v="24.7"/>
    <n v="3"/>
    <n v="4"/>
    <n v="16"/>
    <n v="7"/>
    <s v="Yes"/>
    <n v="1"/>
  </r>
  <r>
    <x v="1373"/>
    <x v="476"/>
    <x v="0"/>
    <n v="699"/>
    <n v="8.5"/>
    <n v="8"/>
    <n v="2"/>
    <n v="24"/>
    <n v="46"/>
    <s v="Yes"/>
    <n v="1"/>
  </r>
  <r>
    <x v="1374"/>
    <x v="589"/>
    <x v="2"/>
    <n v="399"/>
    <n v="24.6"/>
    <n v="0"/>
    <n v="2"/>
    <n v="21"/>
    <n v="14"/>
    <s v="No"/>
    <n v="0"/>
  </r>
  <r>
    <x v="1375"/>
    <x v="128"/>
    <x v="1"/>
    <n v="199"/>
    <n v="24.3"/>
    <n v="8"/>
    <n v="5"/>
    <n v="17"/>
    <n v="55"/>
    <s v="No"/>
    <n v="0"/>
  </r>
  <r>
    <x v="1376"/>
    <x v="623"/>
    <x v="1"/>
    <n v="199"/>
    <n v="23.7"/>
    <n v="4"/>
    <n v="5"/>
    <n v="25"/>
    <n v="40"/>
    <s v="Yes"/>
    <n v="1"/>
  </r>
  <r>
    <x v="1377"/>
    <x v="555"/>
    <x v="2"/>
    <n v="399"/>
    <n v="8.4"/>
    <n v="3"/>
    <n v="4"/>
    <n v="15"/>
    <n v="40"/>
    <s v="No"/>
    <n v="0"/>
  </r>
  <r>
    <x v="1378"/>
    <x v="154"/>
    <x v="1"/>
    <n v="199"/>
    <n v="6.2"/>
    <n v="6"/>
    <n v="2"/>
    <n v="29"/>
    <n v="9"/>
    <s v="No"/>
    <n v="0"/>
  </r>
  <r>
    <x v="1379"/>
    <x v="127"/>
    <x v="2"/>
    <n v="399"/>
    <n v="11.8"/>
    <n v="2"/>
    <n v="1"/>
    <n v="12"/>
    <n v="36"/>
    <s v="No"/>
    <n v="0"/>
  </r>
  <r>
    <x v="1380"/>
    <x v="149"/>
    <x v="0"/>
    <n v="699"/>
    <n v="1"/>
    <n v="2"/>
    <n v="1"/>
    <n v="19"/>
    <n v="52"/>
    <s v="Yes"/>
    <n v="1"/>
  </r>
  <r>
    <x v="1381"/>
    <x v="624"/>
    <x v="1"/>
    <n v="199"/>
    <n v="4"/>
    <n v="6"/>
    <n v="1"/>
    <n v="5"/>
    <n v="29"/>
    <s v="No"/>
    <n v="0"/>
  </r>
  <r>
    <x v="1382"/>
    <x v="617"/>
    <x v="1"/>
    <n v="199"/>
    <n v="3.9"/>
    <n v="0"/>
    <n v="4"/>
    <n v="34"/>
    <n v="6"/>
    <s v="Yes"/>
    <n v="1"/>
  </r>
  <r>
    <x v="1383"/>
    <x v="86"/>
    <x v="1"/>
    <n v="199"/>
    <n v="19.2"/>
    <n v="0"/>
    <n v="1"/>
    <n v="1"/>
    <n v="15"/>
    <s v="No"/>
    <n v="0"/>
  </r>
  <r>
    <x v="1384"/>
    <x v="495"/>
    <x v="1"/>
    <n v="199"/>
    <n v="19.899999999999999"/>
    <n v="0"/>
    <n v="0"/>
    <n v="1"/>
    <n v="34"/>
    <s v="No"/>
    <n v="0"/>
  </r>
  <r>
    <x v="1385"/>
    <x v="362"/>
    <x v="0"/>
    <n v="699"/>
    <n v="5.5"/>
    <n v="7"/>
    <n v="4"/>
    <n v="6"/>
    <n v="57"/>
    <s v="Yes"/>
    <n v="1"/>
  </r>
  <r>
    <x v="1386"/>
    <x v="220"/>
    <x v="2"/>
    <n v="399"/>
    <n v="12.2"/>
    <n v="3"/>
    <n v="0"/>
    <n v="22"/>
    <n v="34"/>
    <s v="No"/>
    <n v="0"/>
  </r>
  <r>
    <x v="1387"/>
    <x v="377"/>
    <x v="0"/>
    <n v="699"/>
    <n v="1"/>
    <n v="0"/>
    <n v="0"/>
    <n v="8"/>
    <n v="34"/>
    <s v="Yes"/>
    <n v="1"/>
  </r>
  <r>
    <x v="1388"/>
    <x v="571"/>
    <x v="2"/>
    <n v="399"/>
    <n v="0.5"/>
    <n v="3"/>
    <n v="0"/>
    <n v="10"/>
    <n v="14"/>
    <s v="No"/>
    <n v="0"/>
  </r>
  <r>
    <x v="1389"/>
    <x v="243"/>
    <x v="2"/>
    <n v="399"/>
    <n v="6"/>
    <n v="6"/>
    <n v="5"/>
    <n v="19"/>
    <n v="56"/>
    <s v="Yes"/>
    <n v="1"/>
  </r>
  <r>
    <x v="1390"/>
    <x v="514"/>
    <x v="2"/>
    <n v="399"/>
    <n v="24.8"/>
    <n v="3"/>
    <n v="0"/>
    <n v="11"/>
    <n v="18"/>
    <s v="No"/>
    <n v="0"/>
  </r>
  <r>
    <x v="1391"/>
    <x v="539"/>
    <x v="2"/>
    <n v="399"/>
    <n v="9.3000000000000007"/>
    <n v="1"/>
    <n v="0"/>
    <n v="8"/>
    <n v="38"/>
    <s v="Yes"/>
    <n v="1"/>
  </r>
  <r>
    <x v="1392"/>
    <x v="625"/>
    <x v="0"/>
    <n v="699"/>
    <n v="15.2"/>
    <n v="6"/>
    <n v="1"/>
    <n v="22"/>
    <n v="57"/>
    <s v="No"/>
    <n v="0"/>
  </r>
  <r>
    <x v="1393"/>
    <x v="327"/>
    <x v="0"/>
    <n v="699"/>
    <n v="9"/>
    <n v="1"/>
    <n v="2"/>
    <n v="19"/>
    <n v="58"/>
    <s v="Yes"/>
    <n v="1"/>
  </r>
  <r>
    <x v="1394"/>
    <x v="507"/>
    <x v="2"/>
    <n v="399"/>
    <n v="19.8"/>
    <n v="2"/>
    <n v="5"/>
    <n v="5"/>
    <n v="9"/>
    <s v="Yes"/>
    <n v="1"/>
  </r>
  <r>
    <x v="1395"/>
    <x v="25"/>
    <x v="2"/>
    <n v="399"/>
    <n v="20.5"/>
    <n v="1"/>
    <n v="4"/>
    <n v="31"/>
    <n v="27"/>
    <s v="No"/>
    <n v="0"/>
  </r>
  <r>
    <x v="1396"/>
    <x v="626"/>
    <x v="1"/>
    <n v="199"/>
    <n v="8.4"/>
    <n v="2"/>
    <n v="1"/>
    <n v="6"/>
    <n v="49"/>
    <s v="No"/>
    <n v="0"/>
  </r>
  <r>
    <x v="1397"/>
    <x v="70"/>
    <x v="2"/>
    <n v="399"/>
    <n v="12.3"/>
    <n v="6"/>
    <n v="4"/>
    <n v="28"/>
    <n v="50"/>
    <s v="Yes"/>
    <n v="1"/>
  </r>
  <r>
    <x v="1398"/>
    <x v="627"/>
    <x v="0"/>
    <n v="699"/>
    <n v="9.9"/>
    <n v="8"/>
    <n v="3"/>
    <n v="16"/>
    <n v="34"/>
    <s v="Yes"/>
    <n v="1"/>
  </r>
  <r>
    <x v="1399"/>
    <x v="73"/>
    <x v="0"/>
    <n v="699"/>
    <n v="9.9"/>
    <n v="6"/>
    <n v="4"/>
    <n v="15"/>
    <n v="36"/>
    <s v="No"/>
    <n v="0"/>
  </r>
  <r>
    <x v="1400"/>
    <x v="404"/>
    <x v="0"/>
    <n v="699"/>
    <n v="6.3"/>
    <n v="0"/>
    <n v="1"/>
    <n v="6"/>
    <n v="54"/>
    <s v="Yes"/>
    <n v="1"/>
  </r>
  <r>
    <x v="1401"/>
    <x v="211"/>
    <x v="2"/>
    <n v="399"/>
    <n v="23.1"/>
    <n v="0"/>
    <n v="2"/>
    <n v="9"/>
    <n v="23"/>
    <s v="No"/>
    <n v="0"/>
  </r>
  <r>
    <x v="1402"/>
    <x v="580"/>
    <x v="2"/>
    <n v="399"/>
    <n v="4"/>
    <n v="8"/>
    <n v="3"/>
    <n v="30"/>
    <n v="15"/>
    <s v="Yes"/>
    <n v="1"/>
  </r>
  <r>
    <x v="1403"/>
    <x v="130"/>
    <x v="1"/>
    <n v="199"/>
    <n v="3.4"/>
    <n v="2"/>
    <n v="3"/>
    <n v="9"/>
    <n v="46"/>
    <s v="Yes"/>
    <n v="1"/>
  </r>
  <r>
    <x v="1404"/>
    <x v="35"/>
    <x v="2"/>
    <n v="399"/>
    <n v="17.7"/>
    <n v="1"/>
    <n v="3"/>
    <n v="4"/>
    <n v="53"/>
    <s v="Yes"/>
    <n v="1"/>
  </r>
  <r>
    <x v="1405"/>
    <x v="468"/>
    <x v="1"/>
    <n v="199"/>
    <n v="9.4"/>
    <n v="1"/>
    <n v="1"/>
    <n v="10"/>
    <n v="4"/>
    <s v="Yes"/>
    <n v="1"/>
  </r>
  <r>
    <x v="1406"/>
    <x v="42"/>
    <x v="1"/>
    <n v="199"/>
    <n v="12"/>
    <n v="2"/>
    <n v="5"/>
    <n v="12"/>
    <n v="33"/>
    <s v="No"/>
    <n v="0"/>
  </r>
  <r>
    <x v="1407"/>
    <x v="380"/>
    <x v="2"/>
    <n v="399"/>
    <n v="18.2"/>
    <n v="7"/>
    <n v="5"/>
    <n v="27"/>
    <n v="44"/>
    <s v="Yes"/>
    <n v="1"/>
  </r>
  <r>
    <x v="1408"/>
    <x v="628"/>
    <x v="1"/>
    <n v="199"/>
    <n v="22.1"/>
    <n v="0"/>
    <n v="4"/>
    <n v="4"/>
    <n v="48"/>
    <s v="Yes"/>
    <n v="1"/>
  </r>
  <r>
    <x v="1409"/>
    <x v="172"/>
    <x v="1"/>
    <n v="199"/>
    <n v="20.9"/>
    <n v="7"/>
    <n v="4"/>
    <n v="26"/>
    <n v="45"/>
    <s v="No"/>
    <n v="0"/>
  </r>
  <r>
    <x v="1410"/>
    <x v="492"/>
    <x v="0"/>
    <n v="699"/>
    <n v="17.899999999999999"/>
    <n v="6"/>
    <n v="1"/>
    <n v="20"/>
    <n v="17"/>
    <s v="No"/>
    <n v="0"/>
  </r>
  <r>
    <x v="1411"/>
    <x v="475"/>
    <x v="2"/>
    <n v="399"/>
    <n v="18.7"/>
    <n v="6"/>
    <n v="4"/>
    <n v="9"/>
    <n v="3"/>
    <s v="Yes"/>
    <n v="1"/>
  </r>
  <r>
    <x v="1412"/>
    <x v="482"/>
    <x v="0"/>
    <n v="699"/>
    <n v="15.3"/>
    <n v="1"/>
    <n v="5"/>
    <n v="36"/>
    <n v="29"/>
    <s v="Yes"/>
    <n v="1"/>
  </r>
  <r>
    <x v="1413"/>
    <x v="130"/>
    <x v="0"/>
    <n v="699"/>
    <n v="20.8"/>
    <n v="2"/>
    <n v="0"/>
    <n v="26"/>
    <n v="51"/>
    <s v="No"/>
    <n v="0"/>
  </r>
  <r>
    <x v="1414"/>
    <x v="629"/>
    <x v="1"/>
    <n v="199"/>
    <n v="3.2"/>
    <n v="1"/>
    <n v="2"/>
    <n v="18"/>
    <n v="38"/>
    <s v="Yes"/>
    <n v="1"/>
  </r>
  <r>
    <x v="1415"/>
    <x v="630"/>
    <x v="1"/>
    <n v="199"/>
    <n v="7.4"/>
    <n v="8"/>
    <n v="0"/>
    <n v="16"/>
    <n v="4"/>
    <s v="Yes"/>
    <n v="1"/>
  </r>
  <r>
    <x v="1416"/>
    <x v="370"/>
    <x v="2"/>
    <n v="399"/>
    <n v="14"/>
    <n v="0"/>
    <n v="1"/>
    <n v="13"/>
    <n v="17"/>
    <s v="Yes"/>
    <n v="1"/>
  </r>
  <r>
    <x v="1417"/>
    <x v="58"/>
    <x v="0"/>
    <n v="699"/>
    <n v="14.3"/>
    <n v="7"/>
    <n v="0"/>
    <n v="3"/>
    <n v="3"/>
    <s v="No"/>
    <n v="0"/>
  </r>
  <r>
    <x v="1418"/>
    <x v="508"/>
    <x v="1"/>
    <n v="199"/>
    <n v="18.899999999999999"/>
    <n v="6"/>
    <n v="4"/>
    <n v="23"/>
    <n v="12"/>
    <s v="Yes"/>
    <n v="1"/>
  </r>
  <r>
    <x v="1419"/>
    <x v="373"/>
    <x v="0"/>
    <n v="699"/>
    <n v="24.4"/>
    <n v="1"/>
    <n v="2"/>
    <n v="23"/>
    <n v="26"/>
    <s v="No"/>
    <n v="0"/>
  </r>
  <r>
    <x v="1420"/>
    <x v="631"/>
    <x v="1"/>
    <n v="199"/>
    <n v="20.3"/>
    <n v="2"/>
    <n v="0"/>
    <n v="33"/>
    <n v="37"/>
    <s v="No"/>
    <n v="0"/>
  </r>
  <r>
    <x v="1421"/>
    <x v="17"/>
    <x v="0"/>
    <n v="699"/>
    <n v="7.6"/>
    <n v="2"/>
    <n v="5"/>
    <n v="3"/>
    <n v="29"/>
    <s v="Yes"/>
    <n v="1"/>
  </r>
  <r>
    <x v="1422"/>
    <x v="523"/>
    <x v="1"/>
    <n v="199"/>
    <n v="22.2"/>
    <n v="2"/>
    <n v="5"/>
    <n v="15"/>
    <n v="10"/>
    <s v="No"/>
    <n v="0"/>
  </r>
  <r>
    <x v="1423"/>
    <x v="236"/>
    <x v="0"/>
    <n v="699"/>
    <n v="23.3"/>
    <n v="5"/>
    <n v="3"/>
    <n v="34"/>
    <n v="50"/>
    <s v="Yes"/>
    <n v="1"/>
  </r>
  <r>
    <x v="1424"/>
    <x v="21"/>
    <x v="2"/>
    <n v="399"/>
    <n v="1.5"/>
    <n v="6"/>
    <n v="1"/>
    <n v="28"/>
    <n v="13"/>
    <s v="No"/>
    <n v="0"/>
  </r>
  <r>
    <x v="1425"/>
    <x v="58"/>
    <x v="1"/>
    <n v="199"/>
    <n v="14.4"/>
    <n v="7"/>
    <n v="0"/>
    <n v="10"/>
    <n v="51"/>
    <s v="Yes"/>
    <n v="1"/>
  </r>
  <r>
    <x v="1426"/>
    <x v="632"/>
    <x v="0"/>
    <n v="699"/>
    <n v="12.7"/>
    <n v="7"/>
    <n v="2"/>
    <n v="6"/>
    <n v="10"/>
    <s v="No"/>
    <n v="0"/>
  </r>
  <r>
    <x v="1427"/>
    <x v="436"/>
    <x v="1"/>
    <n v="199"/>
    <n v="14.6"/>
    <n v="5"/>
    <n v="0"/>
    <n v="18"/>
    <n v="4"/>
    <s v="Yes"/>
    <n v="1"/>
  </r>
  <r>
    <x v="1428"/>
    <x v="633"/>
    <x v="2"/>
    <n v="399"/>
    <n v="24.5"/>
    <n v="7"/>
    <n v="5"/>
    <n v="31"/>
    <n v="59"/>
    <s v="Yes"/>
    <n v="1"/>
  </r>
  <r>
    <x v="1429"/>
    <x v="214"/>
    <x v="0"/>
    <n v="699"/>
    <n v="1.5"/>
    <n v="4"/>
    <n v="3"/>
    <n v="32"/>
    <n v="26"/>
    <s v="Yes"/>
    <n v="1"/>
  </r>
  <r>
    <x v="1430"/>
    <x v="317"/>
    <x v="1"/>
    <n v="199"/>
    <n v="9.5"/>
    <n v="5"/>
    <n v="2"/>
    <n v="29"/>
    <n v="5"/>
    <s v="No"/>
    <n v="0"/>
  </r>
  <r>
    <x v="1431"/>
    <x v="634"/>
    <x v="2"/>
    <n v="399"/>
    <n v="22"/>
    <n v="0"/>
    <n v="4"/>
    <n v="17"/>
    <n v="41"/>
    <s v="Yes"/>
    <n v="1"/>
  </r>
  <r>
    <x v="1432"/>
    <x v="635"/>
    <x v="0"/>
    <n v="699"/>
    <n v="0.7"/>
    <n v="1"/>
    <n v="2"/>
    <n v="36"/>
    <n v="24"/>
    <s v="Yes"/>
    <n v="1"/>
  </r>
  <r>
    <x v="1433"/>
    <x v="593"/>
    <x v="1"/>
    <n v="199"/>
    <n v="10"/>
    <n v="7"/>
    <n v="5"/>
    <n v="15"/>
    <n v="5"/>
    <s v="Yes"/>
    <n v="1"/>
  </r>
  <r>
    <x v="1434"/>
    <x v="226"/>
    <x v="0"/>
    <n v="699"/>
    <n v="22.6"/>
    <n v="7"/>
    <n v="0"/>
    <n v="35"/>
    <n v="5"/>
    <s v="Yes"/>
    <n v="1"/>
  </r>
  <r>
    <x v="1435"/>
    <x v="422"/>
    <x v="2"/>
    <n v="399"/>
    <n v="5.4"/>
    <n v="5"/>
    <n v="0"/>
    <n v="28"/>
    <n v="20"/>
    <s v="No"/>
    <n v="0"/>
  </r>
  <r>
    <x v="1436"/>
    <x v="405"/>
    <x v="2"/>
    <n v="399"/>
    <n v="17.7"/>
    <n v="7"/>
    <n v="0"/>
    <n v="14"/>
    <n v="17"/>
    <s v="No"/>
    <n v="0"/>
  </r>
  <r>
    <x v="1437"/>
    <x v="636"/>
    <x v="1"/>
    <n v="199"/>
    <n v="4.0999999999999996"/>
    <n v="3"/>
    <n v="2"/>
    <n v="31"/>
    <n v="36"/>
    <s v="Yes"/>
    <n v="1"/>
  </r>
  <r>
    <x v="1438"/>
    <x v="513"/>
    <x v="2"/>
    <n v="399"/>
    <n v="23.4"/>
    <n v="5"/>
    <n v="3"/>
    <n v="4"/>
    <n v="30"/>
    <s v="Yes"/>
    <n v="1"/>
  </r>
  <r>
    <x v="1439"/>
    <x v="74"/>
    <x v="1"/>
    <n v="199"/>
    <n v="7.1"/>
    <n v="2"/>
    <n v="0"/>
    <n v="28"/>
    <n v="9"/>
    <s v="Yes"/>
    <n v="1"/>
  </r>
  <r>
    <x v="1440"/>
    <x v="68"/>
    <x v="1"/>
    <n v="199"/>
    <n v="21.9"/>
    <n v="7"/>
    <n v="3"/>
    <n v="20"/>
    <n v="33"/>
    <s v="Yes"/>
    <n v="1"/>
  </r>
  <r>
    <x v="1441"/>
    <x v="62"/>
    <x v="1"/>
    <n v="199"/>
    <n v="2.8"/>
    <n v="6"/>
    <n v="2"/>
    <n v="4"/>
    <n v="48"/>
    <s v="Yes"/>
    <n v="1"/>
  </r>
  <r>
    <x v="1442"/>
    <x v="352"/>
    <x v="2"/>
    <n v="399"/>
    <n v="12.3"/>
    <n v="8"/>
    <n v="5"/>
    <n v="27"/>
    <n v="50"/>
    <s v="Yes"/>
    <n v="1"/>
  </r>
  <r>
    <x v="1443"/>
    <x v="150"/>
    <x v="2"/>
    <n v="399"/>
    <n v="22.9"/>
    <n v="6"/>
    <n v="0"/>
    <n v="23"/>
    <n v="35"/>
    <s v="No"/>
    <n v="0"/>
  </r>
  <r>
    <x v="1444"/>
    <x v="124"/>
    <x v="1"/>
    <n v="199"/>
    <n v="18.2"/>
    <n v="2"/>
    <n v="2"/>
    <n v="5"/>
    <n v="42"/>
    <s v="No"/>
    <n v="0"/>
  </r>
  <r>
    <x v="1445"/>
    <x v="540"/>
    <x v="1"/>
    <n v="199"/>
    <n v="22.5"/>
    <n v="2"/>
    <n v="3"/>
    <n v="10"/>
    <n v="55"/>
    <s v="Yes"/>
    <n v="1"/>
  </r>
  <r>
    <x v="1446"/>
    <x v="144"/>
    <x v="2"/>
    <n v="399"/>
    <n v="13.3"/>
    <n v="0"/>
    <n v="3"/>
    <n v="17"/>
    <n v="60"/>
    <s v="No"/>
    <n v="0"/>
  </r>
  <r>
    <x v="1447"/>
    <x v="339"/>
    <x v="0"/>
    <n v="699"/>
    <n v="16.2"/>
    <n v="1"/>
    <n v="0"/>
    <n v="29"/>
    <n v="13"/>
    <s v="No"/>
    <n v="0"/>
  </r>
  <r>
    <x v="1448"/>
    <x v="88"/>
    <x v="2"/>
    <n v="399"/>
    <n v="19.5"/>
    <n v="6"/>
    <n v="1"/>
    <n v="35"/>
    <n v="22"/>
    <s v="Yes"/>
    <n v="1"/>
  </r>
  <r>
    <x v="1449"/>
    <x v="188"/>
    <x v="0"/>
    <n v="699"/>
    <n v="9.6"/>
    <n v="5"/>
    <n v="0"/>
    <n v="1"/>
    <n v="19"/>
    <s v="No"/>
    <n v="0"/>
  </r>
  <r>
    <x v="1450"/>
    <x v="34"/>
    <x v="1"/>
    <n v="199"/>
    <n v="16.399999999999999"/>
    <n v="7"/>
    <n v="3"/>
    <n v="32"/>
    <n v="26"/>
    <s v="Yes"/>
    <n v="1"/>
  </r>
  <r>
    <x v="1451"/>
    <x v="539"/>
    <x v="2"/>
    <n v="399"/>
    <n v="24.4"/>
    <n v="5"/>
    <n v="0"/>
    <n v="34"/>
    <n v="59"/>
    <s v="Yes"/>
    <n v="1"/>
  </r>
  <r>
    <x v="1452"/>
    <x v="134"/>
    <x v="2"/>
    <n v="399"/>
    <n v="14"/>
    <n v="2"/>
    <n v="4"/>
    <n v="12"/>
    <n v="27"/>
    <s v="Yes"/>
    <n v="1"/>
  </r>
  <r>
    <x v="1453"/>
    <x v="240"/>
    <x v="0"/>
    <n v="699"/>
    <n v="16"/>
    <n v="1"/>
    <n v="0"/>
    <n v="28"/>
    <n v="51"/>
    <s v="No"/>
    <n v="0"/>
  </r>
  <r>
    <x v="1454"/>
    <x v="424"/>
    <x v="0"/>
    <n v="699"/>
    <n v="15.6"/>
    <n v="6"/>
    <n v="0"/>
    <n v="2"/>
    <n v="31"/>
    <s v="No"/>
    <n v="0"/>
  </r>
  <r>
    <x v="1455"/>
    <x v="6"/>
    <x v="0"/>
    <n v="699"/>
    <n v="16"/>
    <n v="8"/>
    <n v="4"/>
    <n v="7"/>
    <n v="51"/>
    <s v="Yes"/>
    <n v="1"/>
  </r>
  <r>
    <x v="1456"/>
    <x v="184"/>
    <x v="2"/>
    <n v="399"/>
    <n v="6"/>
    <n v="7"/>
    <n v="4"/>
    <n v="14"/>
    <n v="24"/>
    <s v="Yes"/>
    <n v="1"/>
  </r>
  <r>
    <x v="1457"/>
    <x v="420"/>
    <x v="1"/>
    <n v="199"/>
    <n v="24.2"/>
    <n v="7"/>
    <n v="3"/>
    <n v="23"/>
    <n v="58"/>
    <s v="No"/>
    <n v="0"/>
  </r>
  <r>
    <x v="1458"/>
    <x v="132"/>
    <x v="0"/>
    <n v="699"/>
    <n v="0.7"/>
    <n v="5"/>
    <n v="1"/>
    <n v="26"/>
    <n v="32"/>
    <s v="Yes"/>
    <n v="1"/>
  </r>
  <r>
    <x v="1459"/>
    <x v="389"/>
    <x v="2"/>
    <n v="399"/>
    <n v="21"/>
    <n v="6"/>
    <n v="5"/>
    <n v="20"/>
    <n v="15"/>
    <s v="Yes"/>
    <n v="1"/>
  </r>
  <r>
    <x v="1460"/>
    <x v="344"/>
    <x v="1"/>
    <n v="199"/>
    <n v="1.1000000000000001"/>
    <n v="5"/>
    <n v="4"/>
    <n v="1"/>
    <n v="52"/>
    <s v="Yes"/>
    <n v="1"/>
  </r>
  <r>
    <x v="1461"/>
    <x v="477"/>
    <x v="2"/>
    <n v="399"/>
    <n v="24"/>
    <n v="6"/>
    <n v="1"/>
    <n v="11"/>
    <n v="35"/>
    <s v="No"/>
    <n v="0"/>
  </r>
  <r>
    <x v="1462"/>
    <x v="354"/>
    <x v="0"/>
    <n v="699"/>
    <n v="20.8"/>
    <n v="6"/>
    <n v="1"/>
    <n v="26"/>
    <n v="60"/>
    <s v="No"/>
    <n v="0"/>
  </r>
  <r>
    <x v="1463"/>
    <x v="637"/>
    <x v="2"/>
    <n v="399"/>
    <n v="13.2"/>
    <n v="6"/>
    <n v="1"/>
    <n v="21"/>
    <n v="6"/>
    <s v="No"/>
    <n v="0"/>
  </r>
  <r>
    <x v="1464"/>
    <x v="43"/>
    <x v="0"/>
    <n v="699"/>
    <n v="16"/>
    <n v="6"/>
    <n v="5"/>
    <n v="8"/>
    <n v="58"/>
    <s v="Yes"/>
    <n v="1"/>
  </r>
  <r>
    <x v="1465"/>
    <x v="147"/>
    <x v="1"/>
    <n v="199"/>
    <n v="5.5"/>
    <n v="1"/>
    <n v="0"/>
    <n v="21"/>
    <n v="27"/>
    <s v="Yes"/>
    <n v="1"/>
  </r>
  <r>
    <x v="1466"/>
    <x v="145"/>
    <x v="1"/>
    <n v="199"/>
    <n v="15.6"/>
    <n v="8"/>
    <n v="0"/>
    <n v="2"/>
    <n v="36"/>
    <s v="Yes"/>
    <n v="1"/>
  </r>
  <r>
    <x v="1467"/>
    <x v="267"/>
    <x v="2"/>
    <n v="399"/>
    <n v="5.0999999999999996"/>
    <n v="3"/>
    <n v="2"/>
    <n v="23"/>
    <n v="12"/>
    <s v="No"/>
    <n v="0"/>
  </r>
  <r>
    <x v="1468"/>
    <x v="220"/>
    <x v="0"/>
    <n v="699"/>
    <n v="19.399999999999999"/>
    <n v="0"/>
    <n v="2"/>
    <n v="25"/>
    <n v="5"/>
    <s v="No"/>
    <n v="0"/>
  </r>
  <r>
    <x v="1469"/>
    <x v="127"/>
    <x v="1"/>
    <n v="199"/>
    <n v="3.2"/>
    <n v="1"/>
    <n v="0"/>
    <n v="7"/>
    <n v="9"/>
    <s v="Yes"/>
    <n v="1"/>
  </r>
  <r>
    <x v="1470"/>
    <x v="375"/>
    <x v="1"/>
    <n v="199"/>
    <n v="12.6"/>
    <n v="5"/>
    <n v="1"/>
    <n v="5"/>
    <n v="25"/>
    <s v="Yes"/>
    <n v="1"/>
  </r>
  <r>
    <x v="1471"/>
    <x v="538"/>
    <x v="2"/>
    <n v="399"/>
    <n v="12.4"/>
    <n v="1"/>
    <n v="1"/>
    <n v="5"/>
    <n v="43"/>
    <s v="No"/>
    <n v="0"/>
  </r>
  <r>
    <x v="1472"/>
    <x v="134"/>
    <x v="0"/>
    <n v="699"/>
    <n v="20.3"/>
    <n v="2"/>
    <n v="2"/>
    <n v="29"/>
    <n v="0"/>
    <s v="No"/>
    <n v="0"/>
  </r>
  <r>
    <x v="1473"/>
    <x v="366"/>
    <x v="0"/>
    <n v="699"/>
    <n v="3.4"/>
    <n v="5"/>
    <n v="2"/>
    <n v="3"/>
    <n v="30"/>
    <s v="Yes"/>
    <n v="1"/>
  </r>
  <r>
    <x v="1474"/>
    <x v="428"/>
    <x v="0"/>
    <n v="699"/>
    <n v="4.4000000000000004"/>
    <n v="4"/>
    <n v="0"/>
    <n v="1"/>
    <n v="12"/>
    <s v="No"/>
    <n v="0"/>
  </r>
  <r>
    <x v="1475"/>
    <x v="315"/>
    <x v="1"/>
    <n v="199"/>
    <n v="13"/>
    <n v="2"/>
    <n v="1"/>
    <n v="34"/>
    <n v="55"/>
    <s v="No"/>
    <n v="0"/>
  </r>
  <r>
    <x v="1476"/>
    <x v="86"/>
    <x v="1"/>
    <n v="199"/>
    <n v="3.9"/>
    <n v="1"/>
    <n v="5"/>
    <n v="21"/>
    <n v="44"/>
    <s v="No"/>
    <n v="0"/>
  </r>
  <r>
    <x v="1477"/>
    <x v="343"/>
    <x v="2"/>
    <n v="399"/>
    <n v="5.4"/>
    <n v="1"/>
    <n v="2"/>
    <n v="31"/>
    <n v="45"/>
    <s v="Yes"/>
    <n v="1"/>
  </r>
  <r>
    <x v="1478"/>
    <x v="353"/>
    <x v="2"/>
    <n v="399"/>
    <n v="11.2"/>
    <n v="6"/>
    <n v="1"/>
    <n v="32"/>
    <n v="16"/>
    <s v="Yes"/>
    <n v="1"/>
  </r>
  <r>
    <x v="1479"/>
    <x v="493"/>
    <x v="0"/>
    <n v="699"/>
    <n v="24.1"/>
    <n v="1"/>
    <n v="4"/>
    <n v="18"/>
    <n v="50"/>
    <s v="No"/>
    <n v="0"/>
  </r>
  <r>
    <x v="1480"/>
    <x v="14"/>
    <x v="1"/>
    <n v="199"/>
    <n v="23.9"/>
    <n v="7"/>
    <n v="3"/>
    <n v="14"/>
    <n v="56"/>
    <s v="Yes"/>
    <n v="1"/>
  </r>
  <r>
    <x v="1481"/>
    <x v="411"/>
    <x v="0"/>
    <n v="699"/>
    <n v="20.5"/>
    <n v="1"/>
    <n v="4"/>
    <n v="18"/>
    <n v="24"/>
    <s v="Yes"/>
    <n v="1"/>
  </r>
  <r>
    <x v="1482"/>
    <x v="377"/>
    <x v="2"/>
    <n v="399"/>
    <n v="22.5"/>
    <n v="1"/>
    <n v="3"/>
    <n v="24"/>
    <n v="10"/>
    <s v="No"/>
    <n v="0"/>
  </r>
  <r>
    <x v="1483"/>
    <x v="127"/>
    <x v="2"/>
    <n v="399"/>
    <n v="7.7"/>
    <n v="8"/>
    <n v="2"/>
    <n v="27"/>
    <n v="25"/>
    <s v="Yes"/>
    <n v="1"/>
  </r>
  <r>
    <x v="1484"/>
    <x v="638"/>
    <x v="2"/>
    <n v="399"/>
    <n v="19.899999999999999"/>
    <n v="5"/>
    <n v="1"/>
    <n v="28"/>
    <n v="4"/>
    <s v="Yes"/>
    <n v="1"/>
  </r>
  <r>
    <x v="1485"/>
    <x v="179"/>
    <x v="2"/>
    <n v="399"/>
    <n v="19.600000000000001"/>
    <n v="1"/>
    <n v="0"/>
    <n v="10"/>
    <n v="20"/>
    <s v="No"/>
    <n v="0"/>
  </r>
  <r>
    <x v="1486"/>
    <x v="216"/>
    <x v="1"/>
    <n v="199"/>
    <n v="14.4"/>
    <n v="5"/>
    <n v="1"/>
    <n v="30"/>
    <n v="35"/>
    <s v="Yes"/>
    <n v="1"/>
  </r>
  <r>
    <x v="1487"/>
    <x v="22"/>
    <x v="0"/>
    <n v="699"/>
    <n v="13.4"/>
    <n v="1"/>
    <n v="4"/>
    <n v="14"/>
    <n v="17"/>
    <s v="No"/>
    <n v="0"/>
  </r>
  <r>
    <x v="1488"/>
    <x v="396"/>
    <x v="1"/>
    <n v="199"/>
    <n v="17.2"/>
    <n v="6"/>
    <n v="2"/>
    <n v="27"/>
    <n v="52"/>
    <s v="Yes"/>
    <n v="1"/>
  </r>
  <r>
    <x v="1489"/>
    <x v="218"/>
    <x v="1"/>
    <n v="199"/>
    <n v="12.7"/>
    <n v="4"/>
    <n v="3"/>
    <n v="32"/>
    <n v="7"/>
    <s v="Yes"/>
    <n v="1"/>
  </r>
  <r>
    <x v="1490"/>
    <x v="548"/>
    <x v="0"/>
    <n v="699"/>
    <n v="15"/>
    <n v="3"/>
    <n v="4"/>
    <n v="21"/>
    <n v="1"/>
    <s v="Yes"/>
    <n v="1"/>
  </r>
  <r>
    <x v="1491"/>
    <x v="199"/>
    <x v="0"/>
    <n v="699"/>
    <n v="22.8"/>
    <n v="4"/>
    <n v="1"/>
    <n v="1"/>
    <n v="53"/>
    <s v="No"/>
    <n v="0"/>
  </r>
  <r>
    <x v="1492"/>
    <x v="564"/>
    <x v="0"/>
    <n v="699"/>
    <n v="1.5"/>
    <n v="0"/>
    <n v="0"/>
    <n v="34"/>
    <n v="30"/>
    <s v="Yes"/>
    <n v="1"/>
  </r>
  <r>
    <x v="1493"/>
    <x v="224"/>
    <x v="0"/>
    <n v="699"/>
    <n v="7.2"/>
    <n v="5"/>
    <n v="3"/>
    <n v="20"/>
    <n v="5"/>
    <s v="No"/>
    <n v="0"/>
  </r>
  <r>
    <x v="1494"/>
    <x v="335"/>
    <x v="2"/>
    <n v="399"/>
    <n v="10.1"/>
    <n v="7"/>
    <n v="3"/>
    <n v="4"/>
    <n v="54"/>
    <s v="Yes"/>
    <n v="1"/>
  </r>
  <r>
    <x v="1495"/>
    <x v="460"/>
    <x v="2"/>
    <n v="399"/>
    <n v="1.2"/>
    <n v="0"/>
    <n v="0"/>
    <n v="7"/>
    <n v="8"/>
    <s v="Yes"/>
    <n v="1"/>
  </r>
  <r>
    <x v="1496"/>
    <x v="327"/>
    <x v="0"/>
    <n v="699"/>
    <n v="6"/>
    <n v="1"/>
    <n v="1"/>
    <n v="28"/>
    <n v="46"/>
    <s v="No"/>
    <n v="0"/>
  </r>
  <r>
    <x v="1497"/>
    <x v="380"/>
    <x v="0"/>
    <n v="699"/>
    <n v="23.4"/>
    <n v="0"/>
    <n v="2"/>
    <n v="1"/>
    <n v="56"/>
    <s v="No"/>
    <n v="0"/>
  </r>
  <r>
    <x v="1498"/>
    <x v="32"/>
    <x v="1"/>
    <n v="199"/>
    <n v="2.2999999999999998"/>
    <n v="5"/>
    <n v="5"/>
    <n v="20"/>
    <n v="39"/>
    <s v="Yes"/>
    <n v="1"/>
  </r>
  <r>
    <x v="1499"/>
    <x v="559"/>
    <x v="2"/>
    <n v="399"/>
    <n v="23.2"/>
    <n v="7"/>
    <n v="0"/>
    <n v="11"/>
    <n v="8"/>
    <s v="No"/>
    <n v="0"/>
  </r>
  <r>
    <x v="1500"/>
    <x v="96"/>
    <x v="0"/>
    <n v="699"/>
    <n v="16.100000000000001"/>
    <n v="1"/>
    <n v="4"/>
    <n v="27"/>
    <n v="33"/>
    <s v="Yes"/>
    <n v="1"/>
  </r>
  <r>
    <x v="1501"/>
    <x v="557"/>
    <x v="0"/>
    <n v="699"/>
    <n v="24.4"/>
    <n v="5"/>
    <n v="5"/>
    <n v="32"/>
    <n v="30"/>
    <s v="Yes"/>
    <n v="1"/>
  </r>
  <r>
    <x v="1502"/>
    <x v="329"/>
    <x v="2"/>
    <n v="399"/>
    <n v="9.1"/>
    <n v="3"/>
    <n v="5"/>
    <n v="6"/>
    <n v="41"/>
    <s v="No"/>
    <n v="0"/>
  </r>
  <r>
    <x v="1503"/>
    <x v="639"/>
    <x v="0"/>
    <n v="699"/>
    <n v="2.2999999999999998"/>
    <n v="7"/>
    <n v="0"/>
    <n v="5"/>
    <n v="13"/>
    <s v="Yes"/>
    <n v="1"/>
  </r>
  <r>
    <x v="1504"/>
    <x v="191"/>
    <x v="2"/>
    <n v="399"/>
    <n v="5.0999999999999996"/>
    <n v="1"/>
    <n v="2"/>
    <n v="25"/>
    <n v="13"/>
    <s v="No"/>
    <n v="0"/>
  </r>
  <r>
    <x v="1505"/>
    <x v="67"/>
    <x v="0"/>
    <n v="699"/>
    <n v="19.100000000000001"/>
    <n v="4"/>
    <n v="5"/>
    <n v="21"/>
    <n v="29"/>
    <s v="Yes"/>
    <n v="1"/>
  </r>
  <r>
    <x v="1506"/>
    <x v="587"/>
    <x v="1"/>
    <n v="199"/>
    <n v="5.9"/>
    <n v="5"/>
    <n v="3"/>
    <n v="9"/>
    <n v="28"/>
    <s v="No"/>
    <n v="0"/>
  </r>
  <r>
    <x v="1507"/>
    <x v="429"/>
    <x v="1"/>
    <n v="199"/>
    <n v="5.0999999999999996"/>
    <n v="4"/>
    <n v="3"/>
    <n v="26"/>
    <n v="10"/>
    <s v="No"/>
    <n v="0"/>
  </r>
  <r>
    <x v="1508"/>
    <x v="436"/>
    <x v="0"/>
    <n v="699"/>
    <n v="4.0999999999999996"/>
    <n v="1"/>
    <n v="5"/>
    <n v="7"/>
    <n v="7"/>
    <s v="Yes"/>
    <n v="1"/>
  </r>
  <r>
    <x v="1509"/>
    <x v="110"/>
    <x v="1"/>
    <n v="199"/>
    <n v="1.2"/>
    <n v="8"/>
    <n v="3"/>
    <n v="18"/>
    <n v="22"/>
    <s v="Yes"/>
    <n v="1"/>
  </r>
  <r>
    <x v="1510"/>
    <x v="584"/>
    <x v="1"/>
    <n v="199"/>
    <n v="11.1"/>
    <n v="2"/>
    <n v="3"/>
    <n v="23"/>
    <n v="32"/>
    <s v="Yes"/>
    <n v="1"/>
  </r>
  <r>
    <x v="1511"/>
    <x v="446"/>
    <x v="1"/>
    <n v="199"/>
    <n v="7.2"/>
    <n v="1"/>
    <n v="0"/>
    <n v="29"/>
    <n v="41"/>
    <s v="No"/>
    <n v="0"/>
  </r>
  <r>
    <x v="1512"/>
    <x v="578"/>
    <x v="1"/>
    <n v="199"/>
    <n v="5.0999999999999996"/>
    <n v="2"/>
    <n v="4"/>
    <n v="19"/>
    <n v="17"/>
    <s v="No"/>
    <n v="0"/>
  </r>
  <r>
    <x v="1513"/>
    <x v="73"/>
    <x v="0"/>
    <n v="699"/>
    <n v="3.2"/>
    <n v="0"/>
    <n v="5"/>
    <n v="28"/>
    <n v="15"/>
    <s v="No"/>
    <n v="0"/>
  </r>
  <r>
    <x v="1514"/>
    <x v="453"/>
    <x v="1"/>
    <n v="199"/>
    <n v="22.4"/>
    <n v="4"/>
    <n v="1"/>
    <n v="4"/>
    <n v="4"/>
    <s v="No"/>
    <n v="0"/>
  </r>
  <r>
    <x v="1515"/>
    <x v="90"/>
    <x v="1"/>
    <n v="199"/>
    <n v="10.1"/>
    <n v="1"/>
    <n v="1"/>
    <n v="26"/>
    <n v="46"/>
    <s v="No"/>
    <n v="0"/>
  </r>
  <r>
    <x v="1516"/>
    <x v="14"/>
    <x v="2"/>
    <n v="399"/>
    <n v="5.5"/>
    <n v="3"/>
    <n v="2"/>
    <n v="32"/>
    <n v="40"/>
    <s v="Yes"/>
    <n v="1"/>
  </r>
  <r>
    <x v="1517"/>
    <x v="407"/>
    <x v="2"/>
    <n v="399"/>
    <n v="2.8"/>
    <n v="8"/>
    <n v="5"/>
    <n v="1"/>
    <n v="39"/>
    <s v="Yes"/>
    <n v="1"/>
  </r>
  <r>
    <x v="1518"/>
    <x v="63"/>
    <x v="0"/>
    <n v="699"/>
    <n v="4.7"/>
    <n v="1"/>
    <n v="1"/>
    <n v="16"/>
    <n v="11"/>
    <s v="Yes"/>
    <n v="1"/>
  </r>
  <r>
    <x v="1519"/>
    <x v="557"/>
    <x v="1"/>
    <n v="199"/>
    <n v="16.8"/>
    <n v="6"/>
    <n v="2"/>
    <n v="1"/>
    <n v="1"/>
    <s v="Yes"/>
    <n v="1"/>
  </r>
  <r>
    <x v="1520"/>
    <x v="128"/>
    <x v="1"/>
    <n v="199"/>
    <n v="17.100000000000001"/>
    <n v="0"/>
    <n v="4"/>
    <n v="11"/>
    <n v="22"/>
    <s v="No"/>
    <n v="0"/>
  </r>
  <r>
    <x v="1521"/>
    <x v="411"/>
    <x v="1"/>
    <n v="199"/>
    <n v="21.9"/>
    <n v="7"/>
    <n v="0"/>
    <n v="32"/>
    <n v="2"/>
    <s v="No"/>
    <n v="0"/>
  </r>
  <r>
    <x v="1522"/>
    <x v="640"/>
    <x v="0"/>
    <n v="699"/>
    <n v="21"/>
    <n v="8"/>
    <n v="4"/>
    <n v="19"/>
    <n v="10"/>
    <s v="No"/>
    <n v="0"/>
  </r>
  <r>
    <x v="1523"/>
    <x v="405"/>
    <x v="1"/>
    <n v="199"/>
    <n v="20.2"/>
    <n v="5"/>
    <n v="3"/>
    <n v="20"/>
    <n v="31"/>
    <s v="Yes"/>
    <n v="1"/>
  </r>
  <r>
    <x v="1524"/>
    <x v="293"/>
    <x v="2"/>
    <n v="399"/>
    <n v="6.7"/>
    <n v="7"/>
    <n v="0"/>
    <n v="32"/>
    <n v="52"/>
    <s v="Yes"/>
    <n v="1"/>
  </r>
  <r>
    <x v="1525"/>
    <x v="9"/>
    <x v="2"/>
    <n v="399"/>
    <n v="19.5"/>
    <n v="7"/>
    <n v="0"/>
    <n v="34"/>
    <n v="17"/>
    <s v="No"/>
    <n v="0"/>
  </r>
  <r>
    <x v="1526"/>
    <x v="641"/>
    <x v="1"/>
    <n v="199"/>
    <n v="24.5"/>
    <n v="3"/>
    <n v="5"/>
    <n v="10"/>
    <n v="9"/>
    <s v="No"/>
    <n v="0"/>
  </r>
  <r>
    <x v="1527"/>
    <x v="546"/>
    <x v="1"/>
    <n v="199"/>
    <n v="9.3000000000000007"/>
    <n v="1"/>
    <n v="1"/>
    <n v="28"/>
    <n v="58"/>
    <s v="No"/>
    <n v="0"/>
  </r>
  <r>
    <x v="1528"/>
    <x v="40"/>
    <x v="1"/>
    <n v="199"/>
    <n v="22"/>
    <n v="8"/>
    <n v="3"/>
    <n v="18"/>
    <n v="56"/>
    <s v="Yes"/>
    <n v="1"/>
  </r>
  <r>
    <x v="1529"/>
    <x v="453"/>
    <x v="0"/>
    <n v="699"/>
    <n v="22.3"/>
    <n v="6"/>
    <n v="4"/>
    <n v="23"/>
    <n v="26"/>
    <s v="No"/>
    <n v="0"/>
  </r>
  <r>
    <x v="1530"/>
    <x v="642"/>
    <x v="2"/>
    <n v="399"/>
    <n v="1.5"/>
    <n v="8"/>
    <n v="5"/>
    <n v="13"/>
    <n v="21"/>
    <s v="Yes"/>
    <n v="1"/>
  </r>
  <r>
    <x v="1531"/>
    <x v="481"/>
    <x v="2"/>
    <n v="399"/>
    <n v="14.4"/>
    <n v="5"/>
    <n v="2"/>
    <n v="30"/>
    <n v="7"/>
    <s v="No"/>
    <n v="0"/>
  </r>
  <r>
    <x v="1532"/>
    <x v="57"/>
    <x v="0"/>
    <n v="699"/>
    <n v="11.9"/>
    <n v="2"/>
    <n v="4"/>
    <n v="10"/>
    <n v="18"/>
    <s v="No"/>
    <n v="0"/>
  </r>
  <r>
    <x v="1533"/>
    <x v="315"/>
    <x v="1"/>
    <n v="199"/>
    <n v="12.4"/>
    <n v="1"/>
    <n v="2"/>
    <n v="20"/>
    <n v="0"/>
    <s v="No"/>
    <n v="0"/>
  </r>
  <r>
    <x v="1534"/>
    <x v="643"/>
    <x v="2"/>
    <n v="399"/>
    <n v="1.8"/>
    <n v="4"/>
    <n v="0"/>
    <n v="8"/>
    <n v="27"/>
    <s v="Yes"/>
    <n v="1"/>
  </r>
  <r>
    <x v="1535"/>
    <x v="232"/>
    <x v="1"/>
    <n v="199"/>
    <n v="3.9"/>
    <n v="4"/>
    <n v="4"/>
    <n v="17"/>
    <n v="42"/>
    <s v="Yes"/>
    <n v="1"/>
  </r>
  <r>
    <x v="1536"/>
    <x v="274"/>
    <x v="1"/>
    <n v="199"/>
    <n v="18"/>
    <n v="2"/>
    <n v="5"/>
    <n v="6"/>
    <n v="12"/>
    <s v="No"/>
    <n v="0"/>
  </r>
  <r>
    <x v="1537"/>
    <x v="470"/>
    <x v="2"/>
    <n v="399"/>
    <n v="1.3"/>
    <n v="5"/>
    <n v="1"/>
    <n v="15"/>
    <n v="51"/>
    <s v="Yes"/>
    <n v="1"/>
  </r>
  <r>
    <x v="1538"/>
    <x v="644"/>
    <x v="2"/>
    <n v="399"/>
    <n v="24.2"/>
    <n v="1"/>
    <n v="2"/>
    <n v="26"/>
    <n v="58"/>
    <s v="Yes"/>
    <n v="1"/>
  </r>
  <r>
    <x v="1539"/>
    <x v="208"/>
    <x v="1"/>
    <n v="199"/>
    <n v="17.100000000000001"/>
    <n v="5"/>
    <n v="4"/>
    <n v="28"/>
    <n v="8"/>
    <s v="No"/>
    <n v="0"/>
  </r>
  <r>
    <x v="1540"/>
    <x v="411"/>
    <x v="2"/>
    <n v="399"/>
    <n v="10.7"/>
    <n v="3"/>
    <n v="2"/>
    <n v="9"/>
    <n v="19"/>
    <s v="Yes"/>
    <n v="1"/>
  </r>
  <r>
    <x v="1541"/>
    <x v="46"/>
    <x v="0"/>
    <n v="699"/>
    <n v="13.9"/>
    <n v="6"/>
    <n v="3"/>
    <n v="30"/>
    <n v="6"/>
    <s v="Yes"/>
    <n v="1"/>
  </r>
  <r>
    <x v="1542"/>
    <x v="449"/>
    <x v="0"/>
    <n v="699"/>
    <n v="12.8"/>
    <n v="5"/>
    <n v="3"/>
    <n v="21"/>
    <n v="22"/>
    <s v="Yes"/>
    <n v="1"/>
  </r>
  <r>
    <x v="1543"/>
    <x v="278"/>
    <x v="2"/>
    <n v="399"/>
    <n v="1.2"/>
    <n v="8"/>
    <n v="0"/>
    <n v="30"/>
    <n v="49"/>
    <s v="Yes"/>
    <n v="1"/>
  </r>
  <r>
    <x v="1544"/>
    <x v="417"/>
    <x v="0"/>
    <n v="699"/>
    <n v="19.8"/>
    <n v="8"/>
    <n v="2"/>
    <n v="20"/>
    <n v="8"/>
    <s v="No"/>
    <n v="0"/>
  </r>
  <r>
    <x v="1545"/>
    <x v="598"/>
    <x v="2"/>
    <n v="399"/>
    <n v="19"/>
    <n v="6"/>
    <n v="1"/>
    <n v="4"/>
    <n v="25"/>
    <s v="No"/>
    <n v="0"/>
  </r>
  <r>
    <x v="1546"/>
    <x v="311"/>
    <x v="0"/>
    <n v="699"/>
    <n v="21.1"/>
    <n v="1"/>
    <n v="0"/>
    <n v="30"/>
    <n v="17"/>
    <s v="No"/>
    <n v="0"/>
  </r>
  <r>
    <x v="1547"/>
    <x v="336"/>
    <x v="1"/>
    <n v="199"/>
    <n v="15.1"/>
    <n v="4"/>
    <n v="4"/>
    <n v="22"/>
    <n v="30"/>
    <s v="Yes"/>
    <n v="1"/>
  </r>
  <r>
    <x v="1548"/>
    <x v="155"/>
    <x v="1"/>
    <n v="199"/>
    <n v="18.600000000000001"/>
    <n v="0"/>
    <n v="5"/>
    <n v="33"/>
    <n v="13"/>
    <s v="No"/>
    <n v="0"/>
  </r>
  <r>
    <x v="1549"/>
    <x v="246"/>
    <x v="0"/>
    <n v="699"/>
    <n v="3.8"/>
    <n v="2"/>
    <n v="2"/>
    <n v="32"/>
    <n v="40"/>
    <s v="Yes"/>
    <n v="1"/>
  </r>
  <r>
    <x v="1550"/>
    <x v="374"/>
    <x v="2"/>
    <n v="399"/>
    <n v="3.3"/>
    <n v="0"/>
    <n v="1"/>
    <n v="13"/>
    <n v="38"/>
    <s v="No"/>
    <n v="0"/>
  </r>
  <r>
    <x v="1551"/>
    <x v="508"/>
    <x v="1"/>
    <n v="199"/>
    <n v="5.5"/>
    <n v="7"/>
    <n v="0"/>
    <n v="16"/>
    <n v="53"/>
    <s v="No"/>
    <n v="0"/>
  </r>
  <r>
    <x v="1552"/>
    <x v="528"/>
    <x v="1"/>
    <n v="199"/>
    <n v="7.8"/>
    <n v="7"/>
    <n v="1"/>
    <n v="8"/>
    <n v="52"/>
    <s v="Yes"/>
    <n v="1"/>
  </r>
  <r>
    <x v="1553"/>
    <x v="645"/>
    <x v="2"/>
    <n v="399"/>
    <n v="21.6"/>
    <n v="1"/>
    <n v="3"/>
    <n v="29"/>
    <n v="9"/>
    <s v="No"/>
    <n v="0"/>
  </r>
  <r>
    <x v="1554"/>
    <x v="6"/>
    <x v="1"/>
    <n v="199"/>
    <n v="4.7"/>
    <n v="8"/>
    <n v="1"/>
    <n v="16"/>
    <n v="30"/>
    <s v="Yes"/>
    <n v="1"/>
  </r>
  <r>
    <x v="1555"/>
    <x v="470"/>
    <x v="0"/>
    <n v="699"/>
    <n v="24"/>
    <n v="7"/>
    <n v="2"/>
    <n v="7"/>
    <n v="42"/>
    <s v="Yes"/>
    <n v="1"/>
  </r>
  <r>
    <x v="1556"/>
    <x v="92"/>
    <x v="0"/>
    <n v="699"/>
    <n v="11.9"/>
    <n v="6"/>
    <n v="1"/>
    <n v="7"/>
    <n v="1"/>
    <s v="No"/>
    <n v="0"/>
  </r>
  <r>
    <x v="1557"/>
    <x v="646"/>
    <x v="0"/>
    <n v="699"/>
    <n v="0.8"/>
    <n v="4"/>
    <n v="0"/>
    <n v="25"/>
    <n v="41"/>
    <s v="Yes"/>
    <n v="1"/>
  </r>
  <r>
    <x v="1558"/>
    <x v="357"/>
    <x v="0"/>
    <n v="699"/>
    <n v="1.5"/>
    <n v="5"/>
    <n v="1"/>
    <n v="29"/>
    <n v="29"/>
    <s v="No"/>
    <n v="0"/>
  </r>
  <r>
    <x v="1559"/>
    <x v="647"/>
    <x v="2"/>
    <n v="399"/>
    <n v="24.6"/>
    <n v="5"/>
    <n v="4"/>
    <n v="1"/>
    <n v="54"/>
    <s v="No"/>
    <n v="0"/>
  </r>
  <r>
    <x v="1560"/>
    <x v="64"/>
    <x v="2"/>
    <n v="399"/>
    <n v="10.1"/>
    <n v="1"/>
    <n v="1"/>
    <n v="34"/>
    <n v="41"/>
    <s v="Yes"/>
    <n v="1"/>
  </r>
  <r>
    <x v="1561"/>
    <x v="648"/>
    <x v="0"/>
    <n v="699"/>
    <n v="11.8"/>
    <n v="2"/>
    <n v="2"/>
    <n v="22"/>
    <n v="50"/>
    <s v="No"/>
    <n v="0"/>
  </r>
  <r>
    <x v="1562"/>
    <x v="127"/>
    <x v="2"/>
    <n v="399"/>
    <n v="22.9"/>
    <n v="7"/>
    <n v="3"/>
    <n v="5"/>
    <n v="30"/>
    <s v="Yes"/>
    <n v="1"/>
  </r>
  <r>
    <x v="1563"/>
    <x v="99"/>
    <x v="0"/>
    <n v="699"/>
    <n v="19.5"/>
    <n v="8"/>
    <n v="2"/>
    <n v="33"/>
    <n v="8"/>
    <s v="No"/>
    <n v="0"/>
  </r>
  <r>
    <x v="1564"/>
    <x v="649"/>
    <x v="0"/>
    <n v="699"/>
    <n v="14.8"/>
    <n v="6"/>
    <n v="0"/>
    <n v="23"/>
    <n v="2"/>
    <s v="Yes"/>
    <n v="1"/>
  </r>
  <r>
    <x v="1565"/>
    <x v="295"/>
    <x v="1"/>
    <n v="199"/>
    <n v="16.8"/>
    <n v="7"/>
    <n v="5"/>
    <n v="7"/>
    <n v="30"/>
    <s v="Yes"/>
    <n v="1"/>
  </r>
  <r>
    <x v="1566"/>
    <x v="449"/>
    <x v="0"/>
    <n v="699"/>
    <n v="3.1"/>
    <n v="2"/>
    <n v="5"/>
    <n v="16"/>
    <n v="57"/>
    <s v="Yes"/>
    <n v="1"/>
  </r>
  <r>
    <x v="1567"/>
    <x v="46"/>
    <x v="1"/>
    <n v="199"/>
    <n v="15.5"/>
    <n v="1"/>
    <n v="0"/>
    <n v="4"/>
    <n v="54"/>
    <s v="No"/>
    <n v="0"/>
  </r>
  <r>
    <x v="1568"/>
    <x v="197"/>
    <x v="2"/>
    <n v="399"/>
    <n v="23.1"/>
    <n v="5"/>
    <n v="0"/>
    <n v="2"/>
    <n v="44"/>
    <s v="Yes"/>
    <n v="1"/>
  </r>
  <r>
    <x v="1569"/>
    <x v="300"/>
    <x v="0"/>
    <n v="699"/>
    <n v="5.4"/>
    <n v="4"/>
    <n v="3"/>
    <n v="36"/>
    <n v="28"/>
    <s v="Yes"/>
    <n v="1"/>
  </r>
  <r>
    <x v="1570"/>
    <x v="485"/>
    <x v="1"/>
    <n v="199"/>
    <n v="11.1"/>
    <n v="8"/>
    <n v="1"/>
    <n v="11"/>
    <n v="5"/>
    <s v="No"/>
    <n v="0"/>
  </r>
  <r>
    <x v="1571"/>
    <x v="442"/>
    <x v="0"/>
    <n v="699"/>
    <n v="5.5"/>
    <n v="2"/>
    <n v="0"/>
    <n v="7"/>
    <n v="23"/>
    <s v="No"/>
    <n v="0"/>
  </r>
  <r>
    <x v="1572"/>
    <x v="650"/>
    <x v="0"/>
    <n v="699"/>
    <n v="8.8000000000000007"/>
    <n v="8"/>
    <n v="3"/>
    <n v="5"/>
    <n v="12"/>
    <s v="No"/>
    <n v="0"/>
  </r>
  <r>
    <x v="1573"/>
    <x v="651"/>
    <x v="2"/>
    <n v="399"/>
    <n v="9.1"/>
    <n v="8"/>
    <n v="1"/>
    <n v="33"/>
    <n v="51"/>
    <s v="Yes"/>
    <n v="1"/>
  </r>
  <r>
    <x v="1574"/>
    <x v="381"/>
    <x v="0"/>
    <n v="699"/>
    <n v="21.9"/>
    <n v="1"/>
    <n v="1"/>
    <n v="25"/>
    <n v="50"/>
    <s v="No"/>
    <n v="0"/>
  </r>
  <r>
    <x v="1575"/>
    <x v="6"/>
    <x v="1"/>
    <n v="199"/>
    <n v="6.1"/>
    <n v="8"/>
    <n v="2"/>
    <n v="32"/>
    <n v="1"/>
    <s v="Yes"/>
    <n v="1"/>
  </r>
  <r>
    <x v="1576"/>
    <x v="608"/>
    <x v="2"/>
    <n v="399"/>
    <n v="17.7"/>
    <n v="1"/>
    <n v="1"/>
    <n v="25"/>
    <n v="18"/>
    <s v="Yes"/>
    <n v="1"/>
  </r>
  <r>
    <x v="1577"/>
    <x v="528"/>
    <x v="1"/>
    <n v="199"/>
    <n v="23.3"/>
    <n v="8"/>
    <n v="2"/>
    <n v="34"/>
    <n v="25"/>
    <s v="Yes"/>
    <n v="1"/>
  </r>
  <r>
    <x v="1578"/>
    <x v="146"/>
    <x v="0"/>
    <n v="699"/>
    <n v="14.8"/>
    <n v="4"/>
    <n v="5"/>
    <n v="8"/>
    <n v="1"/>
    <s v="Yes"/>
    <n v="1"/>
  </r>
  <r>
    <x v="1579"/>
    <x v="473"/>
    <x v="2"/>
    <n v="399"/>
    <n v="8.6999999999999993"/>
    <n v="0"/>
    <n v="1"/>
    <n v="13"/>
    <n v="13"/>
    <s v="No"/>
    <n v="0"/>
  </r>
  <r>
    <x v="1580"/>
    <x v="484"/>
    <x v="0"/>
    <n v="699"/>
    <n v="6.3"/>
    <n v="1"/>
    <n v="4"/>
    <n v="4"/>
    <n v="57"/>
    <s v="No"/>
    <n v="0"/>
  </r>
  <r>
    <x v="1581"/>
    <x v="494"/>
    <x v="2"/>
    <n v="399"/>
    <n v="23.8"/>
    <n v="1"/>
    <n v="4"/>
    <n v="5"/>
    <n v="30"/>
    <s v="No"/>
    <n v="0"/>
  </r>
  <r>
    <x v="1582"/>
    <x v="27"/>
    <x v="0"/>
    <n v="699"/>
    <n v="3"/>
    <n v="7"/>
    <n v="4"/>
    <n v="3"/>
    <n v="14"/>
    <s v="Yes"/>
    <n v="1"/>
  </r>
  <r>
    <x v="1583"/>
    <x v="440"/>
    <x v="2"/>
    <n v="399"/>
    <n v="19.600000000000001"/>
    <n v="3"/>
    <n v="0"/>
    <n v="20"/>
    <n v="59"/>
    <s v="Yes"/>
    <n v="1"/>
  </r>
  <r>
    <x v="1584"/>
    <x v="253"/>
    <x v="0"/>
    <n v="699"/>
    <n v="17.2"/>
    <n v="0"/>
    <n v="4"/>
    <n v="25"/>
    <n v="30"/>
    <s v="Yes"/>
    <n v="1"/>
  </r>
  <r>
    <x v="1585"/>
    <x v="569"/>
    <x v="0"/>
    <n v="699"/>
    <n v="11"/>
    <n v="6"/>
    <n v="4"/>
    <n v="9"/>
    <n v="8"/>
    <s v="Yes"/>
    <n v="1"/>
  </r>
  <r>
    <x v="1586"/>
    <x v="295"/>
    <x v="0"/>
    <n v="699"/>
    <n v="9.1"/>
    <n v="5"/>
    <n v="3"/>
    <n v="24"/>
    <n v="58"/>
    <s v="Yes"/>
    <n v="1"/>
  </r>
  <r>
    <x v="1587"/>
    <x v="123"/>
    <x v="1"/>
    <n v="199"/>
    <n v="6.1"/>
    <n v="8"/>
    <n v="4"/>
    <n v="1"/>
    <n v="2"/>
    <s v="No"/>
    <n v="0"/>
  </r>
  <r>
    <x v="1588"/>
    <x v="365"/>
    <x v="0"/>
    <n v="699"/>
    <n v="20.399999999999999"/>
    <n v="1"/>
    <n v="0"/>
    <n v="16"/>
    <n v="8"/>
    <s v="No"/>
    <n v="0"/>
  </r>
  <r>
    <x v="1589"/>
    <x v="198"/>
    <x v="1"/>
    <n v="199"/>
    <n v="9.1"/>
    <n v="3"/>
    <n v="2"/>
    <n v="21"/>
    <n v="8"/>
    <s v="No"/>
    <n v="0"/>
  </r>
  <r>
    <x v="1590"/>
    <x v="544"/>
    <x v="0"/>
    <n v="699"/>
    <n v="16.600000000000001"/>
    <n v="1"/>
    <n v="2"/>
    <n v="8"/>
    <n v="60"/>
    <s v="Yes"/>
    <n v="1"/>
  </r>
  <r>
    <x v="1591"/>
    <x v="302"/>
    <x v="0"/>
    <n v="699"/>
    <n v="22.5"/>
    <n v="3"/>
    <n v="3"/>
    <n v="23"/>
    <n v="45"/>
    <s v="Yes"/>
    <n v="1"/>
  </r>
  <r>
    <x v="1592"/>
    <x v="272"/>
    <x v="0"/>
    <n v="699"/>
    <n v="21.8"/>
    <n v="3"/>
    <n v="4"/>
    <n v="19"/>
    <n v="57"/>
    <s v="Yes"/>
    <n v="1"/>
  </r>
  <r>
    <x v="1593"/>
    <x v="652"/>
    <x v="0"/>
    <n v="699"/>
    <n v="3.1"/>
    <n v="5"/>
    <n v="3"/>
    <n v="33"/>
    <n v="45"/>
    <s v="Yes"/>
    <n v="1"/>
  </r>
  <r>
    <x v="1594"/>
    <x v="43"/>
    <x v="2"/>
    <n v="399"/>
    <n v="5.5"/>
    <n v="2"/>
    <n v="4"/>
    <n v="6"/>
    <n v="14"/>
    <s v="Yes"/>
    <n v="1"/>
  </r>
  <r>
    <x v="1595"/>
    <x v="311"/>
    <x v="1"/>
    <n v="199"/>
    <n v="9.6"/>
    <n v="2"/>
    <n v="0"/>
    <n v="8"/>
    <n v="15"/>
    <s v="No"/>
    <n v="0"/>
  </r>
  <r>
    <x v="1596"/>
    <x v="210"/>
    <x v="2"/>
    <n v="399"/>
    <n v="1"/>
    <n v="0"/>
    <n v="2"/>
    <n v="8"/>
    <n v="17"/>
    <s v="Yes"/>
    <n v="1"/>
  </r>
  <r>
    <x v="1597"/>
    <x v="223"/>
    <x v="1"/>
    <n v="199"/>
    <n v="7.3"/>
    <n v="6"/>
    <n v="3"/>
    <n v="4"/>
    <n v="1"/>
    <s v="No"/>
    <n v="0"/>
  </r>
  <r>
    <x v="1598"/>
    <x v="77"/>
    <x v="2"/>
    <n v="399"/>
    <n v="6"/>
    <n v="6"/>
    <n v="1"/>
    <n v="3"/>
    <n v="42"/>
    <s v="Yes"/>
    <n v="1"/>
  </r>
  <r>
    <x v="1599"/>
    <x v="3"/>
    <x v="0"/>
    <n v="699"/>
    <n v="1.3"/>
    <n v="5"/>
    <n v="0"/>
    <n v="20"/>
    <n v="58"/>
    <s v="Yes"/>
    <n v="1"/>
  </r>
  <r>
    <x v="1600"/>
    <x v="651"/>
    <x v="2"/>
    <n v="399"/>
    <n v="19.100000000000001"/>
    <n v="5"/>
    <n v="5"/>
    <n v="14"/>
    <n v="53"/>
    <s v="Yes"/>
    <n v="1"/>
  </r>
  <r>
    <x v="1601"/>
    <x v="472"/>
    <x v="0"/>
    <n v="699"/>
    <n v="20.3"/>
    <n v="8"/>
    <n v="3"/>
    <n v="4"/>
    <n v="60"/>
    <s v="Yes"/>
    <n v="1"/>
  </r>
  <r>
    <x v="1602"/>
    <x v="545"/>
    <x v="2"/>
    <n v="399"/>
    <n v="11.9"/>
    <n v="8"/>
    <n v="2"/>
    <n v="35"/>
    <n v="10"/>
    <s v="No"/>
    <n v="0"/>
  </r>
  <r>
    <x v="1603"/>
    <x v="579"/>
    <x v="0"/>
    <n v="699"/>
    <n v="3.7"/>
    <n v="0"/>
    <n v="2"/>
    <n v="16"/>
    <n v="51"/>
    <s v="Yes"/>
    <n v="1"/>
  </r>
  <r>
    <x v="1604"/>
    <x v="514"/>
    <x v="1"/>
    <n v="199"/>
    <n v="19.399999999999999"/>
    <n v="4"/>
    <n v="2"/>
    <n v="16"/>
    <n v="36"/>
    <s v="Yes"/>
    <n v="1"/>
  </r>
  <r>
    <x v="1605"/>
    <x v="271"/>
    <x v="2"/>
    <n v="399"/>
    <n v="7.1"/>
    <n v="4"/>
    <n v="5"/>
    <n v="24"/>
    <n v="51"/>
    <s v="No"/>
    <n v="0"/>
  </r>
  <r>
    <x v="1606"/>
    <x v="598"/>
    <x v="1"/>
    <n v="199"/>
    <n v="14.4"/>
    <n v="5"/>
    <n v="2"/>
    <n v="20"/>
    <n v="54"/>
    <s v="Yes"/>
    <n v="1"/>
  </r>
  <r>
    <x v="1607"/>
    <x v="33"/>
    <x v="1"/>
    <n v="199"/>
    <n v="0.7"/>
    <n v="0"/>
    <n v="2"/>
    <n v="29"/>
    <n v="30"/>
    <s v="Yes"/>
    <n v="1"/>
  </r>
  <r>
    <x v="1608"/>
    <x v="538"/>
    <x v="1"/>
    <n v="199"/>
    <n v="1.9"/>
    <n v="1"/>
    <n v="2"/>
    <n v="27"/>
    <n v="57"/>
    <s v="Yes"/>
    <n v="1"/>
  </r>
  <r>
    <x v="1609"/>
    <x v="526"/>
    <x v="1"/>
    <n v="199"/>
    <n v="4.9000000000000004"/>
    <n v="4"/>
    <n v="2"/>
    <n v="29"/>
    <n v="55"/>
    <s v="Yes"/>
    <n v="1"/>
  </r>
  <r>
    <x v="1610"/>
    <x v="475"/>
    <x v="0"/>
    <n v="699"/>
    <n v="4.0999999999999996"/>
    <n v="0"/>
    <n v="1"/>
    <n v="12"/>
    <n v="7"/>
    <s v="No"/>
    <n v="0"/>
  </r>
  <r>
    <x v="1611"/>
    <x v="336"/>
    <x v="0"/>
    <n v="699"/>
    <n v="21.6"/>
    <n v="5"/>
    <n v="0"/>
    <n v="33"/>
    <n v="35"/>
    <s v="No"/>
    <n v="0"/>
  </r>
  <r>
    <x v="1612"/>
    <x v="202"/>
    <x v="0"/>
    <n v="699"/>
    <n v="24.4"/>
    <n v="0"/>
    <n v="5"/>
    <n v="17"/>
    <n v="54"/>
    <s v="No"/>
    <n v="0"/>
  </r>
  <r>
    <x v="1613"/>
    <x v="243"/>
    <x v="0"/>
    <n v="699"/>
    <n v="15.2"/>
    <n v="5"/>
    <n v="0"/>
    <n v="3"/>
    <n v="4"/>
    <s v="No"/>
    <n v="0"/>
  </r>
  <r>
    <x v="1614"/>
    <x v="239"/>
    <x v="0"/>
    <n v="699"/>
    <n v="6.3"/>
    <n v="5"/>
    <n v="4"/>
    <n v="5"/>
    <n v="23"/>
    <s v="No"/>
    <n v="0"/>
  </r>
  <r>
    <x v="1615"/>
    <x v="288"/>
    <x v="2"/>
    <n v="399"/>
    <n v="16.2"/>
    <n v="4"/>
    <n v="1"/>
    <n v="5"/>
    <n v="1"/>
    <s v="No"/>
    <n v="0"/>
  </r>
  <r>
    <x v="1616"/>
    <x v="384"/>
    <x v="2"/>
    <n v="399"/>
    <n v="22.5"/>
    <n v="5"/>
    <n v="3"/>
    <n v="27"/>
    <n v="60"/>
    <s v="No"/>
    <n v="0"/>
  </r>
  <r>
    <x v="1617"/>
    <x v="388"/>
    <x v="1"/>
    <n v="199"/>
    <n v="9.5"/>
    <n v="4"/>
    <n v="1"/>
    <n v="11"/>
    <n v="58"/>
    <s v="No"/>
    <n v="0"/>
  </r>
  <r>
    <x v="1618"/>
    <x v="309"/>
    <x v="0"/>
    <n v="699"/>
    <n v="20.3"/>
    <n v="8"/>
    <n v="5"/>
    <n v="14"/>
    <n v="49"/>
    <s v="Yes"/>
    <n v="1"/>
  </r>
  <r>
    <x v="1619"/>
    <x v="653"/>
    <x v="0"/>
    <n v="699"/>
    <n v="23.5"/>
    <n v="6"/>
    <n v="4"/>
    <n v="23"/>
    <n v="2"/>
    <s v="No"/>
    <n v="0"/>
  </r>
  <r>
    <x v="1620"/>
    <x v="441"/>
    <x v="2"/>
    <n v="399"/>
    <n v="23.9"/>
    <n v="3"/>
    <n v="4"/>
    <n v="6"/>
    <n v="32"/>
    <s v="No"/>
    <n v="0"/>
  </r>
  <r>
    <x v="1621"/>
    <x v="116"/>
    <x v="0"/>
    <n v="699"/>
    <n v="13.7"/>
    <n v="1"/>
    <n v="4"/>
    <n v="27"/>
    <n v="51"/>
    <s v="Yes"/>
    <n v="1"/>
  </r>
  <r>
    <x v="1622"/>
    <x v="126"/>
    <x v="0"/>
    <n v="699"/>
    <n v="13.2"/>
    <n v="5"/>
    <n v="2"/>
    <n v="34"/>
    <n v="12"/>
    <s v="No"/>
    <n v="0"/>
  </r>
  <r>
    <x v="1623"/>
    <x v="322"/>
    <x v="1"/>
    <n v="199"/>
    <n v="6.5"/>
    <n v="5"/>
    <n v="1"/>
    <n v="22"/>
    <n v="29"/>
    <s v="Yes"/>
    <n v="1"/>
  </r>
  <r>
    <x v="1624"/>
    <x v="654"/>
    <x v="0"/>
    <n v="699"/>
    <n v="11.4"/>
    <n v="6"/>
    <n v="2"/>
    <n v="16"/>
    <n v="5"/>
    <s v="Yes"/>
    <n v="1"/>
  </r>
  <r>
    <x v="1625"/>
    <x v="370"/>
    <x v="1"/>
    <n v="199"/>
    <n v="16.5"/>
    <n v="3"/>
    <n v="3"/>
    <n v="24"/>
    <n v="50"/>
    <s v="Yes"/>
    <n v="1"/>
  </r>
  <r>
    <x v="1626"/>
    <x v="98"/>
    <x v="1"/>
    <n v="199"/>
    <n v="6.5"/>
    <n v="6"/>
    <n v="5"/>
    <n v="35"/>
    <n v="37"/>
    <s v="Yes"/>
    <n v="1"/>
  </r>
  <r>
    <x v="1627"/>
    <x v="559"/>
    <x v="2"/>
    <n v="399"/>
    <n v="8.9"/>
    <n v="1"/>
    <n v="0"/>
    <n v="19"/>
    <n v="26"/>
    <s v="No"/>
    <n v="0"/>
  </r>
  <r>
    <x v="1628"/>
    <x v="347"/>
    <x v="0"/>
    <n v="699"/>
    <n v="16"/>
    <n v="3"/>
    <n v="1"/>
    <n v="32"/>
    <n v="56"/>
    <s v="No"/>
    <n v="0"/>
  </r>
  <r>
    <x v="1629"/>
    <x v="381"/>
    <x v="1"/>
    <n v="199"/>
    <n v="7"/>
    <n v="8"/>
    <n v="5"/>
    <n v="27"/>
    <n v="59"/>
    <s v="Yes"/>
    <n v="1"/>
  </r>
  <r>
    <x v="1630"/>
    <x v="280"/>
    <x v="1"/>
    <n v="199"/>
    <n v="20.9"/>
    <n v="0"/>
    <n v="5"/>
    <n v="3"/>
    <n v="10"/>
    <s v="No"/>
    <n v="0"/>
  </r>
  <r>
    <x v="1631"/>
    <x v="158"/>
    <x v="0"/>
    <n v="699"/>
    <n v="23"/>
    <n v="6"/>
    <n v="2"/>
    <n v="34"/>
    <n v="8"/>
    <s v="Yes"/>
    <n v="1"/>
  </r>
  <r>
    <x v="1632"/>
    <x v="383"/>
    <x v="1"/>
    <n v="199"/>
    <n v="3.4"/>
    <n v="5"/>
    <n v="4"/>
    <n v="19"/>
    <n v="38"/>
    <s v="Yes"/>
    <n v="1"/>
  </r>
  <r>
    <x v="1633"/>
    <x v="55"/>
    <x v="1"/>
    <n v="199"/>
    <n v="23.8"/>
    <n v="6"/>
    <n v="5"/>
    <n v="23"/>
    <n v="28"/>
    <s v="Yes"/>
    <n v="1"/>
  </r>
  <r>
    <x v="1634"/>
    <x v="609"/>
    <x v="2"/>
    <n v="399"/>
    <n v="17.7"/>
    <n v="2"/>
    <n v="5"/>
    <n v="31"/>
    <n v="49"/>
    <s v="Yes"/>
    <n v="1"/>
  </r>
  <r>
    <x v="1635"/>
    <x v="400"/>
    <x v="1"/>
    <n v="199"/>
    <n v="22.4"/>
    <n v="5"/>
    <n v="5"/>
    <n v="10"/>
    <n v="41"/>
    <s v="Yes"/>
    <n v="1"/>
  </r>
  <r>
    <x v="1636"/>
    <x v="161"/>
    <x v="2"/>
    <n v="399"/>
    <n v="13"/>
    <n v="4"/>
    <n v="0"/>
    <n v="12"/>
    <n v="14"/>
    <s v="No"/>
    <n v="0"/>
  </r>
  <r>
    <x v="1637"/>
    <x v="626"/>
    <x v="1"/>
    <n v="199"/>
    <n v="22.5"/>
    <n v="8"/>
    <n v="3"/>
    <n v="34"/>
    <n v="18"/>
    <s v="Yes"/>
    <n v="1"/>
  </r>
  <r>
    <x v="1638"/>
    <x v="514"/>
    <x v="1"/>
    <n v="199"/>
    <n v="1.5"/>
    <n v="3"/>
    <n v="3"/>
    <n v="10"/>
    <n v="33"/>
    <s v="Yes"/>
    <n v="1"/>
  </r>
  <r>
    <x v="1639"/>
    <x v="258"/>
    <x v="2"/>
    <n v="399"/>
    <n v="9"/>
    <n v="2"/>
    <n v="0"/>
    <n v="7"/>
    <n v="18"/>
    <s v="No"/>
    <n v="0"/>
  </r>
  <r>
    <x v="1640"/>
    <x v="295"/>
    <x v="1"/>
    <n v="199"/>
    <n v="7.6"/>
    <n v="4"/>
    <n v="4"/>
    <n v="11"/>
    <n v="48"/>
    <s v="Yes"/>
    <n v="1"/>
  </r>
  <r>
    <x v="1641"/>
    <x v="515"/>
    <x v="0"/>
    <n v="699"/>
    <n v="4"/>
    <n v="3"/>
    <n v="4"/>
    <n v="18"/>
    <n v="53"/>
    <s v="Yes"/>
    <n v="1"/>
  </r>
  <r>
    <x v="1642"/>
    <x v="269"/>
    <x v="1"/>
    <n v="199"/>
    <n v="24"/>
    <n v="8"/>
    <n v="4"/>
    <n v="3"/>
    <n v="51"/>
    <s v="Yes"/>
    <n v="1"/>
  </r>
  <r>
    <x v="1643"/>
    <x v="16"/>
    <x v="1"/>
    <n v="199"/>
    <n v="5.5"/>
    <n v="6"/>
    <n v="5"/>
    <n v="24"/>
    <n v="28"/>
    <s v="Yes"/>
    <n v="1"/>
  </r>
  <r>
    <x v="1644"/>
    <x v="378"/>
    <x v="2"/>
    <n v="399"/>
    <n v="18"/>
    <n v="1"/>
    <n v="3"/>
    <n v="8"/>
    <n v="56"/>
    <s v="Yes"/>
    <n v="1"/>
  </r>
  <r>
    <x v="1645"/>
    <x v="611"/>
    <x v="1"/>
    <n v="199"/>
    <n v="24.8"/>
    <n v="1"/>
    <n v="2"/>
    <n v="9"/>
    <n v="51"/>
    <s v="Yes"/>
    <n v="1"/>
  </r>
  <r>
    <x v="1646"/>
    <x v="587"/>
    <x v="0"/>
    <n v="699"/>
    <n v="8.5"/>
    <n v="8"/>
    <n v="2"/>
    <n v="5"/>
    <n v="17"/>
    <s v="Yes"/>
    <n v="1"/>
  </r>
  <r>
    <x v="1647"/>
    <x v="574"/>
    <x v="0"/>
    <n v="699"/>
    <n v="17.8"/>
    <n v="5"/>
    <n v="0"/>
    <n v="5"/>
    <n v="27"/>
    <s v="Yes"/>
    <n v="1"/>
  </r>
  <r>
    <x v="1648"/>
    <x v="484"/>
    <x v="0"/>
    <n v="699"/>
    <n v="5.2"/>
    <n v="8"/>
    <n v="5"/>
    <n v="21"/>
    <n v="53"/>
    <s v="No"/>
    <n v="0"/>
  </r>
  <r>
    <x v="1649"/>
    <x v="52"/>
    <x v="0"/>
    <n v="699"/>
    <n v="6.5"/>
    <n v="6"/>
    <n v="1"/>
    <n v="1"/>
    <n v="43"/>
    <s v="Yes"/>
    <n v="1"/>
  </r>
  <r>
    <x v="1650"/>
    <x v="655"/>
    <x v="1"/>
    <n v="199"/>
    <n v="20.399999999999999"/>
    <n v="7"/>
    <n v="2"/>
    <n v="32"/>
    <n v="8"/>
    <s v="Yes"/>
    <n v="1"/>
  </r>
  <r>
    <x v="1651"/>
    <x v="293"/>
    <x v="0"/>
    <n v="699"/>
    <n v="0.6"/>
    <n v="1"/>
    <n v="3"/>
    <n v="14"/>
    <n v="35"/>
    <s v="Yes"/>
    <n v="1"/>
  </r>
  <r>
    <x v="1652"/>
    <x v="36"/>
    <x v="1"/>
    <n v="199"/>
    <n v="10.7"/>
    <n v="4"/>
    <n v="4"/>
    <n v="3"/>
    <n v="24"/>
    <s v="Yes"/>
    <n v="1"/>
  </r>
  <r>
    <x v="1653"/>
    <x v="305"/>
    <x v="0"/>
    <n v="699"/>
    <n v="12.4"/>
    <n v="2"/>
    <n v="2"/>
    <n v="23"/>
    <n v="53"/>
    <s v="Yes"/>
    <n v="1"/>
  </r>
  <r>
    <x v="1654"/>
    <x v="248"/>
    <x v="0"/>
    <n v="699"/>
    <n v="12.5"/>
    <n v="6"/>
    <n v="4"/>
    <n v="32"/>
    <n v="22"/>
    <s v="Yes"/>
    <n v="1"/>
  </r>
  <r>
    <x v="1655"/>
    <x v="341"/>
    <x v="1"/>
    <n v="199"/>
    <n v="3.3"/>
    <n v="4"/>
    <n v="3"/>
    <n v="15"/>
    <n v="28"/>
    <s v="Yes"/>
    <n v="1"/>
  </r>
  <r>
    <x v="1656"/>
    <x v="285"/>
    <x v="2"/>
    <n v="399"/>
    <n v="4.8"/>
    <n v="5"/>
    <n v="5"/>
    <n v="8"/>
    <n v="7"/>
    <s v="Yes"/>
    <n v="1"/>
  </r>
  <r>
    <x v="1657"/>
    <x v="36"/>
    <x v="0"/>
    <n v="699"/>
    <n v="19.5"/>
    <n v="7"/>
    <n v="3"/>
    <n v="9"/>
    <n v="38"/>
    <s v="Yes"/>
    <n v="1"/>
  </r>
  <r>
    <x v="1658"/>
    <x v="460"/>
    <x v="1"/>
    <n v="199"/>
    <n v="7.1"/>
    <n v="3"/>
    <n v="3"/>
    <n v="19"/>
    <n v="3"/>
    <s v="No"/>
    <n v="0"/>
  </r>
  <r>
    <x v="1659"/>
    <x v="469"/>
    <x v="2"/>
    <n v="399"/>
    <n v="10.6"/>
    <n v="7"/>
    <n v="3"/>
    <n v="21"/>
    <n v="25"/>
    <s v="Yes"/>
    <n v="1"/>
  </r>
  <r>
    <x v="1660"/>
    <x v="656"/>
    <x v="2"/>
    <n v="399"/>
    <n v="18.3"/>
    <n v="5"/>
    <n v="5"/>
    <n v="32"/>
    <n v="52"/>
    <s v="Yes"/>
    <n v="1"/>
  </r>
  <r>
    <x v="1661"/>
    <x v="231"/>
    <x v="2"/>
    <n v="399"/>
    <n v="14.5"/>
    <n v="2"/>
    <n v="4"/>
    <n v="15"/>
    <n v="13"/>
    <s v="No"/>
    <n v="0"/>
  </r>
  <r>
    <x v="1662"/>
    <x v="32"/>
    <x v="0"/>
    <n v="699"/>
    <n v="3.7"/>
    <n v="8"/>
    <n v="0"/>
    <n v="22"/>
    <n v="60"/>
    <s v="Yes"/>
    <n v="1"/>
  </r>
  <r>
    <x v="1663"/>
    <x v="647"/>
    <x v="1"/>
    <n v="199"/>
    <n v="22.8"/>
    <n v="8"/>
    <n v="0"/>
    <n v="22"/>
    <n v="41"/>
    <s v="Yes"/>
    <n v="1"/>
  </r>
  <r>
    <x v="1664"/>
    <x v="619"/>
    <x v="2"/>
    <n v="399"/>
    <n v="5.4"/>
    <n v="2"/>
    <n v="4"/>
    <n v="35"/>
    <n v="25"/>
    <s v="No"/>
    <n v="0"/>
  </r>
  <r>
    <x v="1665"/>
    <x v="51"/>
    <x v="2"/>
    <n v="399"/>
    <n v="22.8"/>
    <n v="5"/>
    <n v="3"/>
    <n v="11"/>
    <n v="13"/>
    <s v="No"/>
    <n v="0"/>
  </r>
  <r>
    <x v="1666"/>
    <x v="337"/>
    <x v="1"/>
    <n v="199"/>
    <n v="21.2"/>
    <n v="8"/>
    <n v="0"/>
    <n v="3"/>
    <n v="32"/>
    <s v="Yes"/>
    <n v="1"/>
  </r>
  <r>
    <x v="1667"/>
    <x v="174"/>
    <x v="1"/>
    <n v="199"/>
    <n v="7.4"/>
    <n v="0"/>
    <n v="1"/>
    <n v="11"/>
    <n v="40"/>
    <s v="No"/>
    <n v="0"/>
  </r>
  <r>
    <x v="1668"/>
    <x v="519"/>
    <x v="1"/>
    <n v="199"/>
    <n v="18.899999999999999"/>
    <n v="6"/>
    <n v="5"/>
    <n v="18"/>
    <n v="25"/>
    <s v="Yes"/>
    <n v="1"/>
  </r>
  <r>
    <x v="1669"/>
    <x v="435"/>
    <x v="1"/>
    <n v="199"/>
    <n v="2.2999999999999998"/>
    <n v="6"/>
    <n v="0"/>
    <n v="5"/>
    <n v="0"/>
    <s v="No"/>
    <n v="0"/>
  </r>
  <r>
    <x v="1670"/>
    <x v="493"/>
    <x v="0"/>
    <n v="699"/>
    <n v="2.8"/>
    <n v="6"/>
    <n v="1"/>
    <n v="10"/>
    <n v="53"/>
    <s v="Yes"/>
    <n v="1"/>
  </r>
  <r>
    <x v="1671"/>
    <x v="125"/>
    <x v="2"/>
    <n v="399"/>
    <n v="13.1"/>
    <n v="0"/>
    <n v="2"/>
    <n v="28"/>
    <n v="17"/>
    <s v="No"/>
    <n v="0"/>
  </r>
  <r>
    <x v="1672"/>
    <x v="232"/>
    <x v="2"/>
    <n v="399"/>
    <n v="9.6999999999999993"/>
    <n v="6"/>
    <n v="0"/>
    <n v="31"/>
    <n v="14"/>
    <s v="No"/>
    <n v="0"/>
  </r>
  <r>
    <x v="1673"/>
    <x v="379"/>
    <x v="2"/>
    <n v="399"/>
    <n v="7.5"/>
    <n v="8"/>
    <n v="4"/>
    <n v="31"/>
    <n v="15"/>
    <s v="Yes"/>
    <n v="1"/>
  </r>
  <r>
    <x v="1674"/>
    <x v="429"/>
    <x v="0"/>
    <n v="699"/>
    <n v="23.8"/>
    <n v="8"/>
    <n v="5"/>
    <n v="26"/>
    <n v="6"/>
    <s v="Yes"/>
    <n v="1"/>
  </r>
  <r>
    <x v="1675"/>
    <x v="11"/>
    <x v="1"/>
    <n v="199"/>
    <n v="19.399999999999999"/>
    <n v="7"/>
    <n v="2"/>
    <n v="26"/>
    <n v="30"/>
    <s v="Yes"/>
    <n v="1"/>
  </r>
  <r>
    <x v="1676"/>
    <x v="141"/>
    <x v="2"/>
    <n v="399"/>
    <n v="4"/>
    <n v="1"/>
    <n v="0"/>
    <n v="22"/>
    <n v="35"/>
    <s v="Yes"/>
    <n v="1"/>
  </r>
  <r>
    <x v="1677"/>
    <x v="411"/>
    <x v="0"/>
    <n v="699"/>
    <n v="2.6"/>
    <n v="6"/>
    <n v="4"/>
    <n v="16"/>
    <n v="53"/>
    <s v="Yes"/>
    <n v="1"/>
  </r>
  <r>
    <x v="1678"/>
    <x v="558"/>
    <x v="1"/>
    <n v="199"/>
    <n v="19.3"/>
    <n v="4"/>
    <n v="3"/>
    <n v="4"/>
    <n v="19"/>
    <s v="No"/>
    <n v="0"/>
  </r>
  <r>
    <x v="1679"/>
    <x v="155"/>
    <x v="1"/>
    <n v="199"/>
    <n v="17.399999999999999"/>
    <n v="6"/>
    <n v="0"/>
    <n v="21"/>
    <n v="17"/>
    <s v="No"/>
    <n v="0"/>
  </r>
  <r>
    <x v="1680"/>
    <x v="531"/>
    <x v="2"/>
    <n v="399"/>
    <n v="12.7"/>
    <n v="3"/>
    <n v="2"/>
    <n v="35"/>
    <n v="29"/>
    <s v="No"/>
    <n v="0"/>
  </r>
  <r>
    <x v="1681"/>
    <x v="393"/>
    <x v="0"/>
    <n v="699"/>
    <n v="23.1"/>
    <n v="6"/>
    <n v="5"/>
    <n v="6"/>
    <n v="4"/>
    <s v="Yes"/>
    <n v="1"/>
  </r>
  <r>
    <x v="1682"/>
    <x v="163"/>
    <x v="1"/>
    <n v="199"/>
    <n v="18.8"/>
    <n v="2"/>
    <n v="1"/>
    <n v="34"/>
    <n v="28"/>
    <s v="No"/>
    <n v="0"/>
  </r>
  <r>
    <x v="1683"/>
    <x v="657"/>
    <x v="1"/>
    <n v="199"/>
    <n v="12.6"/>
    <n v="8"/>
    <n v="3"/>
    <n v="28"/>
    <n v="8"/>
    <s v="No"/>
    <n v="0"/>
  </r>
  <r>
    <x v="1684"/>
    <x v="658"/>
    <x v="2"/>
    <n v="399"/>
    <n v="0.7"/>
    <n v="1"/>
    <n v="3"/>
    <n v="26"/>
    <n v="18"/>
    <s v="No"/>
    <n v="0"/>
  </r>
  <r>
    <x v="1685"/>
    <x v="236"/>
    <x v="2"/>
    <n v="399"/>
    <n v="8.4"/>
    <n v="5"/>
    <n v="4"/>
    <n v="34"/>
    <n v="41"/>
    <s v="Yes"/>
    <n v="1"/>
  </r>
  <r>
    <x v="1686"/>
    <x v="598"/>
    <x v="0"/>
    <n v="699"/>
    <n v="20.2"/>
    <n v="5"/>
    <n v="4"/>
    <n v="14"/>
    <n v="38"/>
    <s v="Yes"/>
    <n v="1"/>
  </r>
  <r>
    <x v="1687"/>
    <x v="659"/>
    <x v="1"/>
    <n v="199"/>
    <n v="23.2"/>
    <n v="2"/>
    <n v="1"/>
    <n v="22"/>
    <n v="33"/>
    <s v="No"/>
    <n v="0"/>
  </r>
  <r>
    <x v="1688"/>
    <x v="660"/>
    <x v="1"/>
    <n v="199"/>
    <n v="10.7"/>
    <n v="2"/>
    <n v="3"/>
    <n v="21"/>
    <n v="4"/>
    <s v="No"/>
    <n v="0"/>
  </r>
  <r>
    <x v="1689"/>
    <x v="336"/>
    <x v="2"/>
    <n v="399"/>
    <n v="5.4"/>
    <n v="1"/>
    <n v="4"/>
    <n v="13"/>
    <n v="29"/>
    <s v="Yes"/>
    <n v="1"/>
  </r>
  <r>
    <x v="1690"/>
    <x v="615"/>
    <x v="0"/>
    <n v="699"/>
    <n v="15.1"/>
    <n v="1"/>
    <n v="2"/>
    <n v="30"/>
    <n v="40"/>
    <s v="Yes"/>
    <n v="1"/>
  </r>
  <r>
    <x v="1691"/>
    <x v="148"/>
    <x v="2"/>
    <n v="399"/>
    <n v="23.2"/>
    <n v="4"/>
    <n v="2"/>
    <n v="1"/>
    <n v="52"/>
    <s v="No"/>
    <n v="0"/>
  </r>
  <r>
    <x v="1692"/>
    <x v="134"/>
    <x v="0"/>
    <n v="699"/>
    <n v="9.5"/>
    <n v="6"/>
    <n v="2"/>
    <n v="20"/>
    <n v="35"/>
    <s v="Yes"/>
    <n v="1"/>
  </r>
  <r>
    <x v="1693"/>
    <x v="378"/>
    <x v="1"/>
    <n v="199"/>
    <n v="15"/>
    <n v="1"/>
    <n v="5"/>
    <n v="5"/>
    <n v="13"/>
    <s v="Yes"/>
    <n v="1"/>
  </r>
  <r>
    <x v="1694"/>
    <x v="409"/>
    <x v="0"/>
    <n v="699"/>
    <n v="3.6"/>
    <n v="8"/>
    <n v="4"/>
    <n v="7"/>
    <n v="41"/>
    <s v="Yes"/>
    <n v="1"/>
  </r>
  <r>
    <x v="1695"/>
    <x v="295"/>
    <x v="0"/>
    <n v="699"/>
    <n v="24.2"/>
    <n v="7"/>
    <n v="1"/>
    <n v="18"/>
    <n v="10"/>
    <s v="Yes"/>
    <n v="1"/>
  </r>
  <r>
    <x v="1696"/>
    <x v="643"/>
    <x v="1"/>
    <n v="199"/>
    <n v="23.3"/>
    <n v="2"/>
    <n v="1"/>
    <n v="6"/>
    <n v="10"/>
    <s v="No"/>
    <n v="0"/>
  </r>
  <r>
    <x v="1697"/>
    <x v="91"/>
    <x v="2"/>
    <n v="399"/>
    <n v="22.5"/>
    <n v="0"/>
    <n v="1"/>
    <n v="5"/>
    <n v="32"/>
    <s v="No"/>
    <n v="0"/>
  </r>
  <r>
    <x v="1698"/>
    <x v="253"/>
    <x v="0"/>
    <n v="699"/>
    <n v="8.5"/>
    <n v="8"/>
    <n v="0"/>
    <n v="31"/>
    <n v="15"/>
    <s v="No"/>
    <n v="0"/>
  </r>
  <r>
    <x v="1699"/>
    <x v="360"/>
    <x v="2"/>
    <n v="399"/>
    <n v="9.1999999999999993"/>
    <n v="8"/>
    <n v="2"/>
    <n v="31"/>
    <n v="33"/>
    <s v="Yes"/>
    <n v="1"/>
  </r>
  <r>
    <x v="1700"/>
    <x v="387"/>
    <x v="1"/>
    <n v="199"/>
    <n v="23.7"/>
    <n v="4"/>
    <n v="5"/>
    <n v="11"/>
    <n v="9"/>
    <s v="No"/>
    <n v="0"/>
  </r>
  <r>
    <x v="1701"/>
    <x v="283"/>
    <x v="2"/>
    <n v="399"/>
    <n v="17.5"/>
    <n v="4"/>
    <n v="5"/>
    <n v="32"/>
    <n v="7"/>
    <s v="No"/>
    <n v="0"/>
  </r>
  <r>
    <x v="1702"/>
    <x v="130"/>
    <x v="0"/>
    <n v="699"/>
    <n v="4.9000000000000004"/>
    <n v="5"/>
    <n v="3"/>
    <n v="23"/>
    <n v="49"/>
    <s v="Yes"/>
    <n v="1"/>
  </r>
  <r>
    <x v="1703"/>
    <x v="431"/>
    <x v="1"/>
    <n v="199"/>
    <n v="22"/>
    <n v="3"/>
    <n v="3"/>
    <n v="36"/>
    <n v="23"/>
    <s v="Yes"/>
    <n v="1"/>
  </r>
  <r>
    <x v="1704"/>
    <x v="640"/>
    <x v="1"/>
    <n v="199"/>
    <n v="9.3000000000000007"/>
    <n v="3"/>
    <n v="0"/>
    <n v="29"/>
    <n v="37"/>
    <s v="Yes"/>
    <n v="1"/>
  </r>
  <r>
    <x v="1705"/>
    <x v="505"/>
    <x v="2"/>
    <n v="399"/>
    <n v="12.8"/>
    <n v="0"/>
    <n v="4"/>
    <n v="17"/>
    <n v="17"/>
    <s v="Yes"/>
    <n v="1"/>
  </r>
  <r>
    <x v="1706"/>
    <x v="172"/>
    <x v="0"/>
    <n v="699"/>
    <n v="10.3"/>
    <n v="4"/>
    <n v="2"/>
    <n v="31"/>
    <n v="40"/>
    <s v="Yes"/>
    <n v="1"/>
  </r>
  <r>
    <x v="1707"/>
    <x v="661"/>
    <x v="1"/>
    <n v="199"/>
    <n v="24.9"/>
    <n v="7"/>
    <n v="3"/>
    <n v="31"/>
    <n v="11"/>
    <s v="Yes"/>
    <n v="1"/>
  </r>
  <r>
    <x v="1708"/>
    <x v="574"/>
    <x v="0"/>
    <n v="699"/>
    <n v="1.4"/>
    <n v="0"/>
    <n v="4"/>
    <n v="7"/>
    <n v="57"/>
    <s v="Yes"/>
    <n v="1"/>
  </r>
  <r>
    <x v="1709"/>
    <x v="331"/>
    <x v="0"/>
    <n v="699"/>
    <n v="21.8"/>
    <n v="2"/>
    <n v="0"/>
    <n v="12"/>
    <n v="26"/>
    <s v="No"/>
    <n v="0"/>
  </r>
  <r>
    <x v="1710"/>
    <x v="2"/>
    <x v="1"/>
    <n v="199"/>
    <n v="16.100000000000001"/>
    <n v="0"/>
    <n v="2"/>
    <n v="29"/>
    <n v="6"/>
    <s v="No"/>
    <n v="0"/>
  </r>
  <r>
    <x v="1711"/>
    <x v="662"/>
    <x v="1"/>
    <n v="199"/>
    <n v="8.6999999999999993"/>
    <n v="5"/>
    <n v="5"/>
    <n v="2"/>
    <n v="10"/>
    <s v="No"/>
    <n v="0"/>
  </r>
  <r>
    <x v="1712"/>
    <x v="336"/>
    <x v="0"/>
    <n v="699"/>
    <n v="13.2"/>
    <n v="6"/>
    <n v="3"/>
    <n v="24"/>
    <n v="53"/>
    <s v="Yes"/>
    <n v="1"/>
  </r>
  <r>
    <x v="1713"/>
    <x v="299"/>
    <x v="1"/>
    <n v="199"/>
    <n v="20.7"/>
    <n v="8"/>
    <n v="1"/>
    <n v="13"/>
    <n v="46"/>
    <s v="Yes"/>
    <n v="1"/>
  </r>
  <r>
    <x v="1714"/>
    <x v="663"/>
    <x v="2"/>
    <n v="399"/>
    <n v="7.3"/>
    <n v="3"/>
    <n v="5"/>
    <n v="3"/>
    <n v="32"/>
    <s v="Yes"/>
    <n v="1"/>
  </r>
  <r>
    <x v="1715"/>
    <x v="442"/>
    <x v="0"/>
    <n v="699"/>
    <n v="8.1"/>
    <n v="8"/>
    <n v="2"/>
    <n v="1"/>
    <n v="7"/>
    <s v="Yes"/>
    <n v="1"/>
  </r>
  <r>
    <x v="1716"/>
    <x v="664"/>
    <x v="0"/>
    <n v="699"/>
    <n v="14.4"/>
    <n v="7"/>
    <n v="0"/>
    <n v="6"/>
    <n v="7"/>
    <s v="No"/>
    <n v="0"/>
  </r>
  <r>
    <x v="1717"/>
    <x v="270"/>
    <x v="0"/>
    <n v="699"/>
    <n v="5"/>
    <n v="0"/>
    <n v="1"/>
    <n v="6"/>
    <n v="50"/>
    <s v="Yes"/>
    <n v="1"/>
  </r>
  <r>
    <x v="1718"/>
    <x v="88"/>
    <x v="2"/>
    <n v="399"/>
    <n v="2.5"/>
    <n v="3"/>
    <n v="2"/>
    <n v="30"/>
    <n v="53"/>
    <s v="Yes"/>
    <n v="1"/>
  </r>
  <r>
    <x v="1719"/>
    <x v="278"/>
    <x v="0"/>
    <n v="699"/>
    <n v="8.1"/>
    <n v="6"/>
    <n v="5"/>
    <n v="9"/>
    <n v="18"/>
    <s v="Yes"/>
    <n v="1"/>
  </r>
  <r>
    <x v="1720"/>
    <x v="248"/>
    <x v="0"/>
    <n v="699"/>
    <n v="10.6"/>
    <n v="3"/>
    <n v="2"/>
    <n v="21"/>
    <n v="56"/>
    <s v="Yes"/>
    <n v="1"/>
  </r>
  <r>
    <x v="1721"/>
    <x v="268"/>
    <x v="2"/>
    <n v="399"/>
    <n v="7"/>
    <n v="7"/>
    <n v="2"/>
    <n v="29"/>
    <n v="37"/>
    <s v="Yes"/>
    <n v="1"/>
  </r>
  <r>
    <x v="1722"/>
    <x v="665"/>
    <x v="0"/>
    <n v="699"/>
    <n v="20.8"/>
    <n v="2"/>
    <n v="0"/>
    <n v="29"/>
    <n v="60"/>
    <s v="No"/>
    <n v="0"/>
  </r>
  <r>
    <x v="1723"/>
    <x v="105"/>
    <x v="1"/>
    <n v="199"/>
    <n v="14.4"/>
    <n v="6"/>
    <n v="2"/>
    <n v="35"/>
    <n v="41"/>
    <s v="No"/>
    <n v="0"/>
  </r>
  <r>
    <x v="1724"/>
    <x v="308"/>
    <x v="1"/>
    <n v="199"/>
    <n v="17.600000000000001"/>
    <n v="8"/>
    <n v="4"/>
    <n v="22"/>
    <n v="53"/>
    <s v="Yes"/>
    <n v="1"/>
  </r>
  <r>
    <x v="1725"/>
    <x v="322"/>
    <x v="1"/>
    <n v="199"/>
    <n v="19.399999999999999"/>
    <n v="4"/>
    <n v="1"/>
    <n v="33"/>
    <n v="29"/>
    <s v="Yes"/>
    <n v="1"/>
  </r>
  <r>
    <x v="1726"/>
    <x v="253"/>
    <x v="0"/>
    <n v="699"/>
    <n v="12.1"/>
    <n v="7"/>
    <n v="4"/>
    <n v="12"/>
    <n v="20"/>
    <s v="Yes"/>
    <n v="1"/>
  </r>
  <r>
    <x v="1727"/>
    <x v="445"/>
    <x v="0"/>
    <n v="699"/>
    <n v="8.4"/>
    <n v="1"/>
    <n v="5"/>
    <n v="3"/>
    <n v="22"/>
    <s v="No"/>
    <n v="0"/>
  </r>
  <r>
    <x v="1728"/>
    <x v="397"/>
    <x v="1"/>
    <n v="199"/>
    <n v="12.1"/>
    <n v="5"/>
    <n v="5"/>
    <n v="27"/>
    <n v="57"/>
    <s v="Yes"/>
    <n v="1"/>
  </r>
  <r>
    <x v="1729"/>
    <x v="326"/>
    <x v="2"/>
    <n v="399"/>
    <n v="11.9"/>
    <n v="2"/>
    <n v="0"/>
    <n v="11"/>
    <n v="28"/>
    <s v="No"/>
    <n v="0"/>
  </r>
  <r>
    <x v="1730"/>
    <x v="636"/>
    <x v="0"/>
    <n v="699"/>
    <n v="18.399999999999999"/>
    <n v="7"/>
    <n v="1"/>
    <n v="28"/>
    <n v="16"/>
    <s v="No"/>
    <n v="0"/>
  </r>
  <r>
    <x v="1731"/>
    <x v="666"/>
    <x v="2"/>
    <n v="399"/>
    <n v="17.100000000000001"/>
    <n v="4"/>
    <n v="0"/>
    <n v="31"/>
    <n v="59"/>
    <s v="No"/>
    <n v="0"/>
  </r>
  <r>
    <x v="1732"/>
    <x v="362"/>
    <x v="1"/>
    <n v="199"/>
    <n v="10.9"/>
    <n v="4"/>
    <n v="4"/>
    <n v="27"/>
    <n v="25"/>
    <s v="Yes"/>
    <n v="1"/>
  </r>
  <r>
    <x v="1733"/>
    <x v="211"/>
    <x v="0"/>
    <n v="699"/>
    <n v="23.1"/>
    <n v="8"/>
    <n v="1"/>
    <n v="11"/>
    <n v="60"/>
    <s v="No"/>
    <n v="0"/>
  </r>
  <r>
    <x v="1734"/>
    <x v="406"/>
    <x v="1"/>
    <n v="199"/>
    <n v="19.8"/>
    <n v="0"/>
    <n v="0"/>
    <n v="22"/>
    <n v="19"/>
    <s v="No"/>
    <n v="0"/>
  </r>
  <r>
    <x v="1735"/>
    <x v="299"/>
    <x v="2"/>
    <n v="399"/>
    <n v="10.199999999999999"/>
    <n v="7"/>
    <n v="0"/>
    <n v="30"/>
    <n v="42"/>
    <s v="Yes"/>
    <n v="1"/>
  </r>
  <r>
    <x v="1736"/>
    <x v="634"/>
    <x v="2"/>
    <n v="399"/>
    <n v="2.5"/>
    <n v="3"/>
    <n v="1"/>
    <n v="20"/>
    <n v="27"/>
    <s v="Yes"/>
    <n v="1"/>
  </r>
  <r>
    <x v="1737"/>
    <x v="125"/>
    <x v="1"/>
    <n v="199"/>
    <n v="21.2"/>
    <n v="5"/>
    <n v="0"/>
    <n v="36"/>
    <n v="30"/>
    <s v="Yes"/>
    <n v="1"/>
  </r>
  <r>
    <x v="1738"/>
    <x v="478"/>
    <x v="2"/>
    <n v="399"/>
    <n v="17.3"/>
    <n v="3"/>
    <n v="3"/>
    <n v="36"/>
    <n v="42"/>
    <s v="Yes"/>
    <n v="1"/>
  </r>
  <r>
    <x v="1739"/>
    <x v="197"/>
    <x v="0"/>
    <n v="699"/>
    <n v="19.2"/>
    <n v="1"/>
    <n v="3"/>
    <n v="16"/>
    <n v="8"/>
    <s v="Yes"/>
    <n v="1"/>
  </r>
  <r>
    <x v="1740"/>
    <x v="321"/>
    <x v="2"/>
    <n v="399"/>
    <n v="22.5"/>
    <n v="6"/>
    <n v="4"/>
    <n v="21"/>
    <n v="25"/>
    <s v="Yes"/>
    <n v="1"/>
  </r>
  <r>
    <x v="1741"/>
    <x v="523"/>
    <x v="2"/>
    <n v="399"/>
    <n v="5.9"/>
    <n v="2"/>
    <n v="1"/>
    <n v="2"/>
    <n v="23"/>
    <s v="No"/>
    <n v="0"/>
  </r>
  <r>
    <x v="1742"/>
    <x v="513"/>
    <x v="1"/>
    <n v="199"/>
    <n v="22.9"/>
    <n v="3"/>
    <n v="1"/>
    <n v="26"/>
    <n v="31"/>
    <s v="Yes"/>
    <n v="1"/>
  </r>
  <r>
    <x v="1743"/>
    <x v="95"/>
    <x v="2"/>
    <n v="399"/>
    <n v="2.8"/>
    <n v="6"/>
    <n v="5"/>
    <n v="28"/>
    <n v="11"/>
    <s v="Yes"/>
    <n v="1"/>
  </r>
  <r>
    <x v="1744"/>
    <x v="146"/>
    <x v="2"/>
    <n v="399"/>
    <n v="17"/>
    <n v="7"/>
    <n v="0"/>
    <n v="25"/>
    <n v="16"/>
    <s v="No"/>
    <n v="0"/>
  </r>
  <r>
    <x v="1745"/>
    <x v="667"/>
    <x v="1"/>
    <n v="199"/>
    <n v="10.3"/>
    <n v="8"/>
    <n v="0"/>
    <n v="11"/>
    <n v="29"/>
    <s v="No"/>
    <n v="0"/>
  </r>
  <r>
    <x v="1746"/>
    <x v="432"/>
    <x v="0"/>
    <n v="699"/>
    <n v="16.600000000000001"/>
    <n v="6"/>
    <n v="0"/>
    <n v="7"/>
    <n v="10"/>
    <s v="No"/>
    <n v="0"/>
  </r>
  <r>
    <x v="1747"/>
    <x v="570"/>
    <x v="0"/>
    <n v="699"/>
    <n v="17.3"/>
    <n v="0"/>
    <n v="3"/>
    <n v="25"/>
    <n v="41"/>
    <s v="No"/>
    <n v="0"/>
  </r>
  <r>
    <x v="1748"/>
    <x v="173"/>
    <x v="2"/>
    <n v="399"/>
    <n v="7.9"/>
    <n v="4"/>
    <n v="5"/>
    <n v="4"/>
    <n v="40"/>
    <s v="Yes"/>
    <n v="1"/>
  </r>
  <r>
    <x v="1749"/>
    <x v="94"/>
    <x v="0"/>
    <n v="699"/>
    <n v="19.600000000000001"/>
    <n v="5"/>
    <n v="4"/>
    <n v="24"/>
    <n v="23"/>
    <s v="Yes"/>
    <n v="1"/>
  </r>
  <r>
    <x v="1750"/>
    <x v="24"/>
    <x v="2"/>
    <n v="399"/>
    <n v="19.100000000000001"/>
    <n v="1"/>
    <n v="1"/>
    <n v="35"/>
    <n v="0"/>
    <s v="No"/>
    <n v="0"/>
  </r>
  <r>
    <x v="1751"/>
    <x v="455"/>
    <x v="0"/>
    <n v="699"/>
    <n v="5.3"/>
    <n v="7"/>
    <n v="3"/>
    <n v="17"/>
    <n v="3"/>
    <s v="Yes"/>
    <n v="1"/>
  </r>
  <r>
    <x v="1752"/>
    <x v="91"/>
    <x v="1"/>
    <n v="199"/>
    <n v="11.8"/>
    <n v="0"/>
    <n v="4"/>
    <n v="32"/>
    <n v="43"/>
    <s v="Yes"/>
    <n v="1"/>
  </r>
  <r>
    <x v="1753"/>
    <x v="668"/>
    <x v="2"/>
    <n v="399"/>
    <n v="19.3"/>
    <n v="0"/>
    <n v="4"/>
    <n v="19"/>
    <n v="17"/>
    <s v="Yes"/>
    <n v="1"/>
  </r>
  <r>
    <x v="1754"/>
    <x v="668"/>
    <x v="2"/>
    <n v="399"/>
    <n v="11.4"/>
    <n v="4"/>
    <n v="5"/>
    <n v="2"/>
    <n v="2"/>
    <s v="No"/>
    <n v="0"/>
  </r>
  <r>
    <x v="1755"/>
    <x v="640"/>
    <x v="0"/>
    <n v="699"/>
    <n v="13.5"/>
    <n v="6"/>
    <n v="1"/>
    <n v="3"/>
    <n v="11"/>
    <s v="Yes"/>
    <n v="1"/>
  </r>
  <r>
    <x v="1756"/>
    <x v="303"/>
    <x v="1"/>
    <n v="199"/>
    <n v="16"/>
    <n v="6"/>
    <n v="2"/>
    <n v="10"/>
    <n v="22"/>
    <s v="No"/>
    <n v="0"/>
  </r>
  <r>
    <x v="1757"/>
    <x v="595"/>
    <x v="0"/>
    <n v="699"/>
    <n v="23"/>
    <n v="8"/>
    <n v="4"/>
    <n v="16"/>
    <n v="29"/>
    <s v="Yes"/>
    <n v="1"/>
  </r>
  <r>
    <x v="1758"/>
    <x v="273"/>
    <x v="2"/>
    <n v="399"/>
    <n v="4.0999999999999996"/>
    <n v="1"/>
    <n v="3"/>
    <n v="3"/>
    <n v="32"/>
    <s v="No"/>
    <n v="0"/>
  </r>
  <r>
    <x v="1759"/>
    <x v="482"/>
    <x v="2"/>
    <n v="399"/>
    <n v="10.9"/>
    <n v="0"/>
    <n v="1"/>
    <n v="20"/>
    <n v="60"/>
    <s v="No"/>
    <n v="0"/>
  </r>
  <r>
    <x v="1760"/>
    <x v="54"/>
    <x v="0"/>
    <n v="699"/>
    <n v="21"/>
    <n v="6"/>
    <n v="0"/>
    <n v="6"/>
    <n v="50"/>
    <s v="Yes"/>
    <n v="1"/>
  </r>
  <r>
    <x v="1761"/>
    <x v="206"/>
    <x v="2"/>
    <n v="399"/>
    <n v="13.7"/>
    <n v="3"/>
    <n v="5"/>
    <n v="33"/>
    <n v="51"/>
    <s v="Yes"/>
    <n v="1"/>
  </r>
  <r>
    <x v="1762"/>
    <x v="586"/>
    <x v="2"/>
    <n v="399"/>
    <n v="19.100000000000001"/>
    <n v="6"/>
    <n v="2"/>
    <n v="14"/>
    <n v="47"/>
    <s v="Yes"/>
    <n v="1"/>
  </r>
  <r>
    <x v="1763"/>
    <x v="660"/>
    <x v="2"/>
    <n v="399"/>
    <n v="17"/>
    <n v="6"/>
    <n v="1"/>
    <n v="33"/>
    <n v="43"/>
    <s v="Yes"/>
    <n v="1"/>
  </r>
  <r>
    <x v="1764"/>
    <x v="598"/>
    <x v="2"/>
    <n v="399"/>
    <n v="1"/>
    <n v="6"/>
    <n v="5"/>
    <n v="14"/>
    <n v="8"/>
    <s v="Yes"/>
    <n v="1"/>
  </r>
  <r>
    <x v="1765"/>
    <x v="23"/>
    <x v="0"/>
    <n v="699"/>
    <n v="2.9"/>
    <n v="3"/>
    <n v="0"/>
    <n v="21"/>
    <n v="45"/>
    <s v="Yes"/>
    <n v="1"/>
  </r>
  <r>
    <x v="1766"/>
    <x v="179"/>
    <x v="0"/>
    <n v="699"/>
    <n v="18.3"/>
    <n v="7"/>
    <n v="4"/>
    <n v="19"/>
    <n v="26"/>
    <s v="Yes"/>
    <n v="1"/>
  </r>
  <r>
    <x v="1767"/>
    <x v="667"/>
    <x v="0"/>
    <n v="699"/>
    <n v="12.2"/>
    <n v="8"/>
    <n v="0"/>
    <n v="25"/>
    <n v="21"/>
    <s v="Yes"/>
    <n v="1"/>
  </r>
  <r>
    <x v="1768"/>
    <x v="433"/>
    <x v="2"/>
    <n v="399"/>
    <n v="11.8"/>
    <n v="7"/>
    <n v="1"/>
    <n v="10"/>
    <n v="34"/>
    <s v="No"/>
    <n v="0"/>
  </r>
  <r>
    <x v="1769"/>
    <x v="119"/>
    <x v="2"/>
    <n v="399"/>
    <n v="10.4"/>
    <n v="1"/>
    <n v="5"/>
    <n v="17"/>
    <n v="31"/>
    <s v="Yes"/>
    <n v="1"/>
  </r>
  <r>
    <x v="1770"/>
    <x v="669"/>
    <x v="1"/>
    <n v="199"/>
    <n v="18.8"/>
    <n v="8"/>
    <n v="2"/>
    <n v="14"/>
    <n v="19"/>
    <s v="Yes"/>
    <n v="1"/>
  </r>
  <r>
    <x v="1771"/>
    <x v="564"/>
    <x v="2"/>
    <n v="399"/>
    <n v="1.2"/>
    <n v="2"/>
    <n v="4"/>
    <n v="30"/>
    <n v="22"/>
    <s v="Yes"/>
    <n v="1"/>
  </r>
  <r>
    <x v="1772"/>
    <x v="480"/>
    <x v="1"/>
    <n v="199"/>
    <n v="14.1"/>
    <n v="7"/>
    <n v="1"/>
    <n v="19"/>
    <n v="24"/>
    <s v="No"/>
    <n v="0"/>
  </r>
  <r>
    <x v="1773"/>
    <x v="670"/>
    <x v="2"/>
    <n v="399"/>
    <n v="2.9"/>
    <n v="3"/>
    <n v="1"/>
    <n v="8"/>
    <n v="7"/>
    <s v="No"/>
    <n v="0"/>
  </r>
  <r>
    <x v="1774"/>
    <x v="25"/>
    <x v="1"/>
    <n v="199"/>
    <n v="14"/>
    <n v="5"/>
    <n v="1"/>
    <n v="26"/>
    <n v="26"/>
    <s v="No"/>
    <n v="0"/>
  </r>
  <r>
    <x v="1775"/>
    <x v="300"/>
    <x v="2"/>
    <n v="399"/>
    <n v="15.9"/>
    <n v="5"/>
    <n v="4"/>
    <n v="24"/>
    <n v="34"/>
    <s v="Yes"/>
    <n v="1"/>
  </r>
  <r>
    <x v="1776"/>
    <x v="50"/>
    <x v="2"/>
    <n v="399"/>
    <n v="19"/>
    <n v="4"/>
    <n v="3"/>
    <n v="32"/>
    <n v="10"/>
    <s v="No"/>
    <n v="0"/>
  </r>
  <r>
    <x v="1777"/>
    <x v="28"/>
    <x v="2"/>
    <n v="399"/>
    <n v="0.6"/>
    <n v="5"/>
    <n v="3"/>
    <n v="19"/>
    <n v="41"/>
    <s v="Yes"/>
    <n v="1"/>
  </r>
  <r>
    <x v="1778"/>
    <x v="580"/>
    <x v="2"/>
    <n v="399"/>
    <n v="24.4"/>
    <n v="6"/>
    <n v="1"/>
    <n v="27"/>
    <n v="40"/>
    <s v="Yes"/>
    <n v="1"/>
  </r>
  <r>
    <x v="1779"/>
    <x v="347"/>
    <x v="1"/>
    <n v="199"/>
    <n v="25"/>
    <n v="6"/>
    <n v="0"/>
    <n v="33"/>
    <n v="20"/>
    <s v="No"/>
    <n v="0"/>
  </r>
  <r>
    <x v="1780"/>
    <x v="376"/>
    <x v="0"/>
    <n v="699"/>
    <n v="17.3"/>
    <n v="5"/>
    <n v="0"/>
    <n v="31"/>
    <n v="47"/>
    <s v="No"/>
    <n v="0"/>
  </r>
  <r>
    <x v="1781"/>
    <x v="671"/>
    <x v="2"/>
    <n v="399"/>
    <n v="13"/>
    <n v="3"/>
    <n v="1"/>
    <n v="36"/>
    <n v="29"/>
    <s v="No"/>
    <n v="0"/>
  </r>
  <r>
    <x v="1782"/>
    <x v="641"/>
    <x v="1"/>
    <n v="199"/>
    <n v="23.5"/>
    <n v="3"/>
    <n v="2"/>
    <n v="31"/>
    <n v="8"/>
    <s v="Yes"/>
    <n v="1"/>
  </r>
  <r>
    <x v="1783"/>
    <x v="170"/>
    <x v="1"/>
    <n v="199"/>
    <n v="11.8"/>
    <n v="7"/>
    <n v="1"/>
    <n v="30"/>
    <n v="50"/>
    <s v="Yes"/>
    <n v="1"/>
  </r>
  <r>
    <x v="1784"/>
    <x v="672"/>
    <x v="0"/>
    <n v="699"/>
    <n v="20.2"/>
    <n v="5"/>
    <n v="1"/>
    <n v="8"/>
    <n v="15"/>
    <s v="No"/>
    <n v="0"/>
  </r>
  <r>
    <x v="1785"/>
    <x v="461"/>
    <x v="1"/>
    <n v="199"/>
    <n v="17.2"/>
    <n v="6"/>
    <n v="4"/>
    <n v="3"/>
    <n v="30"/>
    <s v="No"/>
    <n v="0"/>
  </r>
  <r>
    <x v="1786"/>
    <x v="673"/>
    <x v="2"/>
    <n v="399"/>
    <n v="22.1"/>
    <n v="8"/>
    <n v="0"/>
    <n v="17"/>
    <n v="45"/>
    <s v="No"/>
    <n v="0"/>
  </r>
  <r>
    <x v="1787"/>
    <x v="455"/>
    <x v="0"/>
    <n v="699"/>
    <n v="11.2"/>
    <n v="0"/>
    <n v="2"/>
    <n v="2"/>
    <n v="51"/>
    <s v="Yes"/>
    <n v="1"/>
  </r>
  <r>
    <x v="1788"/>
    <x v="186"/>
    <x v="2"/>
    <n v="399"/>
    <n v="18.100000000000001"/>
    <n v="8"/>
    <n v="5"/>
    <n v="26"/>
    <n v="41"/>
    <s v="Yes"/>
    <n v="1"/>
  </r>
  <r>
    <x v="1789"/>
    <x v="646"/>
    <x v="1"/>
    <n v="199"/>
    <n v="21.3"/>
    <n v="1"/>
    <n v="5"/>
    <n v="10"/>
    <n v="10"/>
    <s v="No"/>
    <n v="0"/>
  </r>
  <r>
    <x v="1790"/>
    <x v="268"/>
    <x v="2"/>
    <n v="399"/>
    <n v="22.9"/>
    <n v="7"/>
    <n v="1"/>
    <n v="10"/>
    <n v="16"/>
    <s v="Yes"/>
    <n v="1"/>
  </r>
  <r>
    <x v="1791"/>
    <x v="248"/>
    <x v="0"/>
    <n v="699"/>
    <n v="11.7"/>
    <n v="7"/>
    <n v="1"/>
    <n v="5"/>
    <n v="48"/>
    <s v="Yes"/>
    <n v="1"/>
  </r>
  <r>
    <x v="1792"/>
    <x v="257"/>
    <x v="0"/>
    <n v="699"/>
    <n v="8.6"/>
    <n v="7"/>
    <n v="5"/>
    <n v="29"/>
    <n v="16"/>
    <s v="No"/>
    <n v="0"/>
  </r>
  <r>
    <x v="1793"/>
    <x v="249"/>
    <x v="1"/>
    <n v="199"/>
    <n v="4.0999999999999996"/>
    <n v="4"/>
    <n v="0"/>
    <n v="9"/>
    <n v="14"/>
    <s v="No"/>
    <n v="0"/>
  </r>
  <r>
    <x v="1794"/>
    <x v="553"/>
    <x v="2"/>
    <n v="399"/>
    <n v="8"/>
    <n v="2"/>
    <n v="4"/>
    <n v="19"/>
    <n v="40"/>
    <s v="Yes"/>
    <n v="1"/>
  </r>
  <r>
    <x v="1795"/>
    <x v="223"/>
    <x v="2"/>
    <n v="399"/>
    <n v="4.3"/>
    <n v="2"/>
    <n v="1"/>
    <n v="19"/>
    <n v="38"/>
    <s v="Yes"/>
    <n v="1"/>
  </r>
  <r>
    <x v="1796"/>
    <x v="271"/>
    <x v="2"/>
    <n v="399"/>
    <n v="1.2"/>
    <n v="3"/>
    <n v="4"/>
    <n v="15"/>
    <n v="19"/>
    <s v="Yes"/>
    <n v="1"/>
  </r>
  <r>
    <x v="1797"/>
    <x v="368"/>
    <x v="2"/>
    <n v="399"/>
    <n v="18.2"/>
    <n v="8"/>
    <n v="3"/>
    <n v="24"/>
    <n v="30"/>
    <s v="Yes"/>
    <n v="1"/>
  </r>
  <r>
    <x v="1798"/>
    <x v="337"/>
    <x v="2"/>
    <n v="399"/>
    <n v="14.9"/>
    <n v="8"/>
    <n v="2"/>
    <n v="10"/>
    <n v="33"/>
    <s v="Yes"/>
    <n v="1"/>
  </r>
  <r>
    <x v="1799"/>
    <x v="114"/>
    <x v="0"/>
    <n v="699"/>
    <n v="21.8"/>
    <n v="7"/>
    <n v="1"/>
    <n v="11"/>
    <n v="30"/>
    <s v="No"/>
    <n v="0"/>
  </r>
  <r>
    <x v="1800"/>
    <x v="392"/>
    <x v="0"/>
    <n v="699"/>
    <n v="8.9"/>
    <n v="4"/>
    <n v="1"/>
    <n v="5"/>
    <n v="14"/>
    <s v="Yes"/>
    <n v="1"/>
  </r>
  <r>
    <x v="1801"/>
    <x v="270"/>
    <x v="0"/>
    <n v="699"/>
    <n v="16.399999999999999"/>
    <n v="5"/>
    <n v="3"/>
    <n v="8"/>
    <n v="29"/>
    <s v="Yes"/>
    <n v="1"/>
  </r>
  <r>
    <x v="1802"/>
    <x v="372"/>
    <x v="1"/>
    <n v="199"/>
    <n v="22.5"/>
    <n v="3"/>
    <n v="2"/>
    <n v="34"/>
    <n v="42"/>
    <s v="Yes"/>
    <n v="1"/>
  </r>
  <r>
    <x v="1803"/>
    <x v="263"/>
    <x v="1"/>
    <n v="199"/>
    <n v="12.9"/>
    <n v="4"/>
    <n v="4"/>
    <n v="22"/>
    <n v="34"/>
    <s v="No"/>
    <n v="0"/>
  </r>
  <r>
    <x v="1804"/>
    <x v="575"/>
    <x v="1"/>
    <n v="199"/>
    <n v="11.4"/>
    <n v="8"/>
    <n v="1"/>
    <n v="4"/>
    <n v="15"/>
    <s v="No"/>
    <n v="0"/>
  </r>
  <r>
    <x v="1805"/>
    <x v="104"/>
    <x v="0"/>
    <n v="699"/>
    <n v="6.1"/>
    <n v="7"/>
    <n v="1"/>
    <n v="16"/>
    <n v="2"/>
    <s v="No"/>
    <n v="0"/>
  </r>
  <r>
    <x v="1806"/>
    <x v="280"/>
    <x v="0"/>
    <n v="699"/>
    <n v="2.7"/>
    <n v="3"/>
    <n v="5"/>
    <n v="18"/>
    <n v="53"/>
    <s v="No"/>
    <n v="0"/>
  </r>
  <r>
    <x v="1807"/>
    <x v="631"/>
    <x v="0"/>
    <n v="699"/>
    <n v="2"/>
    <n v="3"/>
    <n v="1"/>
    <n v="20"/>
    <n v="37"/>
    <s v="No"/>
    <n v="0"/>
  </r>
  <r>
    <x v="1808"/>
    <x v="396"/>
    <x v="2"/>
    <n v="399"/>
    <n v="13.7"/>
    <n v="0"/>
    <n v="2"/>
    <n v="7"/>
    <n v="50"/>
    <s v="No"/>
    <n v="0"/>
  </r>
  <r>
    <x v="1809"/>
    <x v="332"/>
    <x v="2"/>
    <n v="399"/>
    <n v="11.3"/>
    <n v="7"/>
    <n v="1"/>
    <n v="8"/>
    <n v="6"/>
    <s v="No"/>
    <n v="0"/>
  </r>
  <r>
    <x v="1810"/>
    <x v="524"/>
    <x v="0"/>
    <n v="699"/>
    <n v="7.8"/>
    <n v="0"/>
    <n v="4"/>
    <n v="32"/>
    <n v="27"/>
    <s v="No"/>
    <n v="0"/>
  </r>
  <r>
    <x v="1811"/>
    <x v="326"/>
    <x v="0"/>
    <n v="699"/>
    <n v="19.5"/>
    <n v="3"/>
    <n v="4"/>
    <n v="29"/>
    <n v="51"/>
    <s v="No"/>
    <n v="0"/>
  </r>
  <r>
    <x v="1812"/>
    <x v="666"/>
    <x v="1"/>
    <n v="199"/>
    <n v="19"/>
    <n v="4"/>
    <n v="3"/>
    <n v="17"/>
    <n v="40"/>
    <s v="Yes"/>
    <n v="1"/>
  </r>
  <r>
    <x v="1813"/>
    <x v="161"/>
    <x v="2"/>
    <n v="399"/>
    <n v="7.5"/>
    <n v="4"/>
    <n v="2"/>
    <n v="33"/>
    <n v="55"/>
    <s v="Yes"/>
    <n v="1"/>
  </r>
  <r>
    <x v="1814"/>
    <x v="418"/>
    <x v="2"/>
    <n v="399"/>
    <n v="12.8"/>
    <n v="7"/>
    <n v="0"/>
    <n v="36"/>
    <n v="48"/>
    <s v="No"/>
    <n v="0"/>
  </r>
  <r>
    <x v="1815"/>
    <x v="401"/>
    <x v="1"/>
    <n v="199"/>
    <n v="22.4"/>
    <n v="8"/>
    <n v="3"/>
    <n v="21"/>
    <n v="31"/>
    <s v="Yes"/>
    <n v="1"/>
  </r>
  <r>
    <x v="1816"/>
    <x v="575"/>
    <x v="2"/>
    <n v="399"/>
    <n v="2.8"/>
    <n v="7"/>
    <n v="2"/>
    <n v="20"/>
    <n v="40"/>
    <s v="Yes"/>
    <n v="1"/>
  </r>
  <r>
    <x v="1817"/>
    <x v="18"/>
    <x v="1"/>
    <n v="199"/>
    <n v="19.2"/>
    <n v="3"/>
    <n v="2"/>
    <n v="7"/>
    <n v="32"/>
    <s v="Yes"/>
    <n v="1"/>
  </r>
  <r>
    <x v="1818"/>
    <x v="386"/>
    <x v="2"/>
    <n v="399"/>
    <n v="17.3"/>
    <n v="3"/>
    <n v="4"/>
    <n v="7"/>
    <n v="43"/>
    <s v="Yes"/>
    <n v="1"/>
  </r>
  <r>
    <x v="1819"/>
    <x v="361"/>
    <x v="1"/>
    <n v="199"/>
    <n v="19.8"/>
    <n v="2"/>
    <n v="4"/>
    <n v="26"/>
    <n v="42"/>
    <s v="Yes"/>
    <n v="1"/>
  </r>
  <r>
    <x v="1820"/>
    <x v="648"/>
    <x v="2"/>
    <n v="399"/>
    <n v="19.600000000000001"/>
    <n v="4"/>
    <n v="1"/>
    <n v="27"/>
    <n v="59"/>
    <s v="Yes"/>
    <n v="1"/>
  </r>
  <r>
    <x v="1821"/>
    <x v="91"/>
    <x v="2"/>
    <n v="399"/>
    <n v="8"/>
    <n v="5"/>
    <n v="5"/>
    <n v="10"/>
    <n v="20"/>
    <s v="Yes"/>
    <n v="1"/>
  </r>
  <r>
    <x v="1822"/>
    <x v="49"/>
    <x v="0"/>
    <n v="699"/>
    <n v="19.2"/>
    <n v="0"/>
    <n v="3"/>
    <n v="26"/>
    <n v="3"/>
    <s v="No"/>
    <n v="0"/>
  </r>
  <r>
    <x v="1823"/>
    <x v="674"/>
    <x v="0"/>
    <n v="699"/>
    <n v="24.4"/>
    <n v="4"/>
    <n v="0"/>
    <n v="9"/>
    <n v="52"/>
    <s v="No"/>
    <n v="0"/>
  </r>
  <r>
    <x v="1824"/>
    <x v="185"/>
    <x v="0"/>
    <n v="699"/>
    <n v="7.7"/>
    <n v="5"/>
    <n v="0"/>
    <n v="17"/>
    <n v="20"/>
    <s v="No"/>
    <n v="0"/>
  </r>
  <r>
    <x v="1825"/>
    <x v="579"/>
    <x v="2"/>
    <n v="399"/>
    <n v="14.2"/>
    <n v="3"/>
    <n v="1"/>
    <n v="36"/>
    <n v="39"/>
    <s v="No"/>
    <n v="0"/>
  </r>
  <r>
    <x v="1826"/>
    <x v="147"/>
    <x v="1"/>
    <n v="199"/>
    <n v="6.5"/>
    <n v="5"/>
    <n v="5"/>
    <n v="5"/>
    <n v="30"/>
    <s v="No"/>
    <n v="0"/>
  </r>
  <r>
    <x v="1827"/>
    <x v="675"/>
    <x v="2"/>
    <n v="399"/>
    <n v="19.600000000000001"/>
    <n v="6"/>
    <n v="5"/>
    <n v="3"/>
    <n v="58"/>
    <s v="Yes"/>
    <n v="1"/>
  </r>
  <r>
    <x v="1828"/>
    <x v="676"/>
    <x v="2"/>
    <n v="399"/>
    <n v="2"/>
    <n v="0"/>
    <n v="5"/>
    <n v="25"/>
    <n v="21"/>
    <s v="Yes"/>
    <n v="1"/>
  </r>
  <r>
    <x v="1829"/>
    <x v="152"/>
    <x v="2"/>
    <n v="399"/>
    <n v="3.2"/>
    <n v="2"/>
    <n v="5"/>
    <n v="19"/>
    <n v="4"/>
    <s v="Yes"/>
    <n v="1"/>
  </r>
  <r>
    <x v="1830"/>
    <x v="677"/>
    <x v="1"/>
    <n v="199"/>
    <n v="15"/>
    <n v="3"/>
    <n v="4"/>
    <n v="10"/>
    <n v="5"/>
    <s v="No"/>
    <n v="0"/>
  </r>
  <r>
    <x v="1831"/>
    <x v="466"/>
    <x v="0"/>
    <n v="699"/>
    <n v="19.2"/>
    <n v="4"/>
    <n v="4"/>
    <n v="35"/>
    <n v="33"/>
    <s v="No"/>
    <n v="0"/>
  </r>
  <r>
    <x v="1832"/>
    <x v="419"/>
    <x v="1"/>
    <n v="199"/>
    <n v="19.399999999999999"/>
    <n v="1"/>
    <n v="5"/>
    <n v="9"/>
    <n v="45"/>
    <s v="No"/>
    <n v="0"/>
  </r>
  <r>
    <x v="1833"/>
    <x v="62"/>
    <x v="2"/>
    <n v="399"/>
    <n v="5"/>
    <n v="7"/>
    <n v="1"/>
    <n v="14"/>
    <n v="29"/>
    <s v="Yes"/>
    <n v="1"/>
  </r>
  <r>
    <x v="1834"/>
    <x v="651"/>
    <x v="0"/>
    <n v="699"/>
    <n v="6.8"/>
    <n v="0"/>
    <n v="1"/>
    <n v="17"/>
    <n v="7"/>
    <s v="No"/>
    <n v="0"/>
  </r>
  <r>
    <x v="1835"/>
    <x v="371"/>
    <x v="2"/>
    <n v="399"/>
    <n v="20.100000000000001"/>
    <n v="8"/>
    <n v="0"/>
    <n v="32"/>
    <n v="58"/>
    <s v="No"/>
    <n v="0"/>
  </r>
  <r>
    <x v="1836"/>
    <x v="365"/>
    <x v="1"/>
    <n v="199"/>
    <n v="24.9"/>
    <n v="8"/>
    <n v="2"/>
    <n v="28"/>
    <n v="50"/>
    <s v="Yes"/>
    <n v="1"/>
  </r>
  <r>
    <x v="1837"/>
    <x v="243"/>
    <x v="0"/>
    <n v="699"/>
    <n v="16"/>
    <n v="1"/>
    <n v="4"/>
    <n v="22"/>
    <n v="5"/>
    <s v="No"/>
    <n v="0"/>
  </r>
  <r>
    <x v="1838"/>
    <x v="311"/>
    <x v="0"/>
    <n v="699"/>
    <n v="20.100000000000001"/>
    <n v="1"/>
    <n v="4"/>
    <n v="11"/>
    <n v="59"/>
    <s v="Yes"/>
    <n v="1"/>
  </r>
  <r>
    <x v="1839"/>
    <x v="97"/>
    <x v="1"/>
    <n v="199"/>
    <n v="19.3"/>
    <n v="6"/>
    <n v="2"/>
    <n v="5"/>
    <n v="29"/>
    <s v="Yes"/>
    <n v="1"/>
  </r>
  <r>
    <x v="1840"/>
    <x v="561"/>
    <x v="0"/>
    <n v="699"/>
    <n v="2.2999999999999998"/>
    <n v="5"/>
    <n v="3"/>
    <n v="22"/>
    <n v="33"/>
    <s v="Yes"/>
    <n v="1"/>
  </r>
  <r>
    <x v="1841"/>
    <x v="445"/>
    <x v="1"/>
    <n v="199"/>
    <n v="14.6"/>
    <n v="0"/>
    <n v="4"/>
    <n v="26"/>
    <n v="53"/>
    <s v="Yes"/>
    <n v="1"/>
  </r>
  <r>
    <x v="1842"/>
    <x v="595"/>
    <x v="1"/>
    <n v="199"/>
    <n v="11"/>
    <n v="4"/>
    <n v="1"/>
    <n v="21"/>
    <n v="37"/>
    <s v="No"/>
    <n v="0"/>
  </r>
  <r>
    <x v="1843"/>
    <x v="26"/>
    <x v="0"/>
    <n v="699"/>
    <n v="16.5"/>
    <n v="3"/>
    <n v="4"/>
    <n v="30"/>
    <n v="59"/>
    <s v="Yes"/>
    <n v="1"/>
  </r>
  <r>
    <x v="1844"/>
    <x v="678"/>
    <x v="1"/>
    <n v="199"/>
    <n v="19.399999999999999"/>
    <n v="3"/>
    <n v="2"/>
    <n v="13"/>
    <n v="11"/>
    <s v="Yes"/>
    <n v="1"/>
  </r>
  <r>
    <x v="1845"/>
    <x v="669"/>
    <x v="0"/>
    <n v="699"/>
    <n v="19.600000000000001"/>
    <n v="8"/>
    <n v="2"/>
    <n v="3"/>
    <n v="4"/>
    <s v="Yes"/>
    <n v="1"/>
  </r>
  <r>
    <x v="1846"/>
    <x v="315"/>
    <x v="1"/>
    <n v="199"/>
    <n v="5.4"/>
    <n v="2"/>
    <n v="3"/>
    <n v="14"/>
    <n v="17"/>
    <s v="Yes"/>
    <n v="1"/>
  </r>
  <r>
    <x v="1847"/>
    <x v="281"/>
    <x v="2"/>
    <n v="399"/>
    <n v="3.9"/>
    <n v="7"/>
    <n v="0"/>
    <n v="2"/>
    <n v="53"/>
    <s v="No"/>
    <n v="0"/>
  </r>
  <r>
    <x v="1848"/>
    <x v="165"/>
    <x v="2"/>
    <n v="399"/>
    <n v="9.8000000000000007"/>
    <n v="7"/>
    <n v="3"/>
    <n v="14"/>
    <n v="25"/>
    <s v="Yes"/>
    <n v="1"/>
  </r>
  <r>
    <x v="1849"/>
    <x v="361"/>
    <x v="0"/>
    <n v="699"/>
    <n v="2.8"/>
    <n v="2"/>
    <n v="4"/>
    <n v="8"/>
    <n v="58"/>
    <s v="Yes"/>
    <n v="1"/>
  </r>
  <r>
    <x v="1850"/>
    <x v="124"/>
    <x v="1"/>
    <n v="199"/>
    <n v="19"/>
    <n v="1"/>
    <n v="3"/>
    <n v="11"/>
    <n v="47"/>
    <s v="No"/>
    <n v="0"/>
  </r>
  <r>
    <x v="1851"/>
    <x v="560"/>
    <x v="2"/>
    <n v="399"/>
    <n v="5.7"/>
    <n v="1"/>
    <n v="4"/>
    <n v="13"/>
    <n v="23"/>
    <s v="Yes"/>
    <n v="1"/>
  </r>
  <r>
    <x v="1852"/>
    <x v="125"/>
    <x v="1"/>
    <n v="199"/>
    <n v="0.9"/>
    <n v="6"/>
    <n v="3"/>
    <n v="30"/>
    <n v="25"/>
    <s v="Yes"/>
    <n v="1"/>
  </r>
  <r>
    <x v="1853"/>
    <x v="210"/>
    <x v="2"/>
    <n v="399"/>
    <n v="23.7"/>
    <n v="1"/>
    <n v="3"/>
    <n v="24"/>
    <n v="60"/>
    <s v="No"/>
    <n v="0"/>
  </r>
  <r>
    <x v="1854"/>
    <x v="505"/>
    <x v="1"/>
    <n v="199"/>
    <n v="16.399999999999999"/>
    <n v="6"/>
    <n v="3"/>
    <n v="6"/>
    <n v="1"/>
    <s v="No"/>
    <n v="0"/>
  </r>
  <r>
    <x v="1855"/>
    <x v="200"/>
    <x v="0"/>
    <n v="699"/>
    <n v="1.6"/>
    <n v="3"/>
    <n v="1"/>
    <n v="21"/>
    <n v="36"/>
    <s v="Yes"/>
    <n v="1"/>
  </r>
  <r>
    <x v="1856"/>
    <x v="260"/>
    <x v="1"/>
    <n v="199"/>
    <n v="17.5"/>
    <n v="0"/>
    <n v="0"/>
    <n v="9"/>
    <n v="38"/>
    <s v="No"/>
    <n v="0"/>
  </r>
  <r>
    <x v="1857"/>
    <x v="200"/>
    <x v="2"/>
    <n v="399"/>
    <n v="15.6"/>
    <n v="2"/>
    <n v="3"/>
    <n v="24"/>
    <n v="11"/>
    <s v="Yes"/>
    <n v="1"/>
  </r>
  <r>
    <x v="1858"/>
    <x v="612"/>
    <x v="1"/>
    <n v="199"/>
    <n v="9.4"/>
    <n v="1"/>
    <n v="1"/>
    <n v="12"/>
    <n v="1"/>
    <s v="No"/>
    <n v="0"/>
  </r>
  <r>
    <x v="1859"/>
    <x v="281"/>
    <x v="2"/>
    <n v="399"/>
    <n v="22.8"/>
    <n v="4"/>
    <n v="4"/>
    <n v="24"/>
    <n v="20"/>
    <s v="Yes"/>
    <n v="1"/>
  </r>
  <r>
    <x v="1860"/>
    <x v="71"/>
    <x v="2"/>
    <n v="399"/>
    <n v="22.3"/>
    <n v="0"/>
    <n v="5"/>
    <n v="2"/>
    <n v="55"/>
    <s v="Yes"/>
    <n v="1"/>
  </r>
  <r>
    <x v="1861"/>
    <x v="364"/>
    <x v="1"/>
    <n v="199"/>
    <n v="9.6999999999999993"/>
    <n v="8"/>
    <n v="1"/>
    <n v="35"/>
    <n v="10"/>
    <s v="Yes"/>
    <n v="1"/>
  </r>
  <r>
    <x v="1862"/>
    <x v="564"/>
    <x v="1"/>
    <n v="199"/>
    <n v="10.8"/>
    <n v="1"/>
    <n v="0"/>
    <n v="6"/>
    <n v="30"/>
    <s v="No"/>
    <n v="0"/>
  </r>
  <r>
    <x v="1863"/>
    <x v="679"/>
    <x v="0"/>
    <n v="699"/>
    <n v="3.8"/>
    <n v="0"/>
    <n v="2"/>
    <n v="29"/>
    <n v="30"/>
    <s v="Yes"/>
    <n v="1"/>
  </r>
  <r>
    <x v="1864"/>
    <x v="96"/>
    <x v="1"/>
    <n v="199"/>
    <n v="16.600000000000001"/>
    <n v="5"/>
    <n v="4"/>
    <n v="21"/>
    <n v="42"/>
    <s v="Yes"/>
    <n v="1"/>
  </r>
  <r>
    <x v="1865"/>
    <x v="300"/>
    <x v="2"/>
    <n v="399"/>
    <n v="3.6"/>
    <n v="8"/>
    <n v="1"/>
    <n v="13"/>
    <n v="51"/>
    <s v="No"/>
    <n v="0"/>
  </r>
  <r>
    <x v="1866"/>
    <x v="675"/>
    <x v="0"/>
    <n v="699"/>
    <n v="18.7"/>
    <n v="6"/>
    <n v="2"/>
    <n v="6"/>
    <n v="56"/>
    <s v="Yes"/>
    <n v="1"/>
  </r>
  <r>
    <x v="1867"/>
    <x v="680"/>
    <x v="1"/>
    <n v="199"/>
    <n v="5"/>
    <n v="4"/>
    <n v="2"/>
    <n v="17"/>
    <n v="45"/>
    <s v="No"/>
    <n v="0"/>
  </r>
  <r>
    <x v="1868"/>
    <x v="162"/>
    <x v="0"/>
    <n v="699"/>
    <n v="13.2"/>
    <n v="4"/>
    <n v="1"/>
    <n v="34"/>
    <n v="20"/>
    <s v="No"/>
    <n v="0"/>
  </r>
  <r>
    <x v="1869"/>
    <x v="664"/>
    <x v="1"/>
    <n v="199"/>
    <n v="18.8"/>
    <n v="6"/>
    <n v="5"/>
    <n v="3"/>
    <n v="3"/>
    <s v="No"/>
    <n v="0"/>
  </r>
  <r>
    <x v="1870"/>
    <x v="172"/>
    <x v="1"/>
    <n v="199"/>
    <n v="16"/>
    <n v="3"/>
    <n v="1"/>
    <n v="10"/>
    <n v="25"/>
    <s v="Yes"/>
    <n v="1"/>
  </r>
  <r>
    <x v="1871"/>
    <x v="429"/>
    <x v="2"/>
    <n v="399"/>
    <n v="21.5"/>
    <n v="3"/>
    <n v="5"/>
    <n v="31"/>
    <n v="55"/>
    <s v="No"/>
    <n v="0"/>
  </r>
  <r>
    <x v="1872"/>
    <x v="569"/>
    <x v="2"/>
    <n v="399"/>
    <n v="24.8"/>
    <n v="7"/>
    <n v="4"/>
    <n v="29"/>
    <n v="16"/>
    <s v="No"/>
    <n v="0"/>
  </r>
  <r>
    <x v="1873"/>
    <x v="586"/>
    <x v="0"/>
    <n v="699"/>
    <n v="16.600000000000001"/>
    <n v="8"/>
    <n v="2"/>
    <n v="18"/>
    <n v="21"/>
    <s v="No"/>
    <n v="0"/>
  </r>
  <r>
    <x v="1874"/>
    <x v="680"/>
    <x v="2"/>
    <n v="399"/>
    <n v="20.3"/>
    <n v="7"/>
    <n v="4"/>
    <n v="22"/>
    <n v="29"/>
    <s v="Yes"/>
    <n v="1"/>
  </r>
  <r>
    <x v="1875"/>
    <x v="41"/>
    <x v="2"/>
    <n v="399"/>
    <n v="6.9"/>
    <n v="5"/>
    <n v="3"/>
    <n v="34"/>
    <n v="41"/>
    <s v="Yes"/>
    <n v="1"/>
  </r>
  <r>
    <x v="1876"/>
    <x v="248"/>
    <x v="1"/>
    <n v="199"/>
    <n v="6.1"/>
    <n v="7"/>
    <n v="0"/>
    <n v="7"/>
    <n v="7"/>
    <s v="No"/>
    <n v="0"/>
  </r>
  <r>
    <x v="1877"/>
    <x v="67"/>
    <x v="1"/>
    <n v="199"/>
    <n v="8"/>
    <n v="6"/>
    <n v="4"/>
    <n v="23"/>
    <n v="60"/>
    <s v="Yes"/>
    <n v="1"/>
  </r>
  <r>
    <x v="1878"/>
    <x v="611"/>
    <x v="1"/>
    <n v="199"/>
    <n v="20.6"/>
    <n v="8"/>
    <n v="1"/>
    <n v="26"/>
    <n v="9"/>
    <s v="No"/>
    <n v="0"/>
  </r>
  <r>
    <x v="1879"/>
    <x v="464"/>
    <x v="1"/>
    <n v="199"/>
    <n v="18.5"/>
    <n v="5"/>
    <n v="4"/>
    <n v="13"/>
    <n v="38"/>
    <s v="No"/>
    <n v="0"/>
  </r>
  <r>
    <x v="1880"/>
    <x v="18"/>
    <x v="0"/>
    <n v="699"/>
    <n v="1.7"/>
    <n v="8"/>
    <n v="2"/>
    <n v="34"/>
    <n v="34"/>
    <s v="Yes"/>
    <n v="1"/>
  </r>
  <r>
    <x v="1881"/>
    <x v="615"/>
    <x v="1"/>
    <n v="199"/>
    <n v="4.4000000000000004"/>
    <n v="2"/>
    <n v="5"/>
    <n v="24"/>
    <n v="40"/>
    <s v="No"/>
    <n v="0"/>
  </r>
  <r>
    <x v="1882"/>
    <x v="245"/>
    <x v="0"/>
    <n v="699"/>
    <n v="13.8"/>
    <n v="6"/>
    <n v="1"/>
    <n v="10"/>
    <n v="17"/>
    <s v="Yes"/>
    <n v="1"/>
  </r>
  <r>
    <x v="1883"/>
    <x v="210"/>
    <x v="2"/>
    <n v="399"/>
    <n v="22.6"/>
    <n v="6"/>
    <n v="3"/>
    <n v="25"/>
    <n v="29"/>
    <s v="Yes"/>
    <n v="1"/>
  </r>
  <r>
    <x v="1884"/>
    <x v="438"/>
    <x v="1"/>
    <n v="199"/>
    <n v="6.7"/>
    <n v="8"/>
    <n v="5"/>
    <n v="5"/>
    <n v="19"/>
    <s v="Yes"/>
    <n v="1"/>
  </r>
  <r>
    <x v="1885"/>
    <x v="628"/>
    <x v="0"/>
    <n v="699"/>
    <n v="2"/>
    <n v="6"/>
    <n v="1"/>
    <n v="5"/>
    <n v="9"/>
    <s v="Yes"/>
    <n v="1"/>
  </r>
  <r>
    <x v="1886"/>
    <x v="346"/>
    <x v="1"/>
    <n v="199"/>
    <n v="19.8"/>
    <n v="6"/>
    <n v="3"/>
    <n v="26"/>
    <n v="37"/>
    <s v="Yes"/>
    <n v="1"/>
  </r>
  <r>
    <x v="1887"/>
    <x v="390"/>
    <x v="1"/>
    <n v="199"/>
    <n v="24.1"/>
    <n v="4"/>
    <n v="1"/>
    <n v="15"/>
    <n v="57"/>
    <s v="Yes"/>
    <n v="1"/>
  </r>
  <r>
    <x v="1888"/>
    <x v="630"/>
    <x v="0"/>
    <n v="699"/>
    <n v="5.5"/>
    <n v="2"/>
    <n v="5"/>
    <n v="10"/>
    <n v="17"/>
    <s v="No"/>
    <n v="0"/>
  </r>
  <r>
    <x v="1889"/>
    <x v="518"/>
    <x v="0"/>
    <n v="699"/>
    <n v="13.3"/>
    <n v="8"/>
    <n v="0"/>
    <n v="8"/>
    <n v="49"/>
    <s v="No"/>
    <n v="0"/>
  </r>
  <r>
    <x v="1890"/>
    <x v="115"/>
    <x v="1"/>
    <n v="199"/>
    <n v="7.8"/>
    <n v="1"/>
    <n v="4"/>
    <n v="29"/>
    <n v="47"/>
    <s v="No"/>
    <n v="0"/>
  </r>
  <r>
    <x v="1891"/>
    <x v="243"/>
    <x v="1"/>
    <n v="199"/>
    <n v="21.9"/>
    <n v="0"/>
    <n v="3"/>
    <n v="22"/>
    <n v="53"/>
    <s v="No"/>
    <n v="0"/>
  </r>
  <r>
    <x v="1892"/>
    <x v="498"/>
    <x v="0"/>
    <n v="699"/>
    <n v="10.9"/>
    <n v="2"/>
    <n v="5"/>
    <n v="30"/>
    <n v="44"/>
    <s v="No"/>
    <n v="0"/>
  </r>
  <r>
    <x v="1893"/>
    <x v="681"/>
    <x v="2"/>
    <n v="399"/>
    <n v="13.3"/>
    <n v="1"/>
    <n v="5"/>
    <n v="15"/>
    <n v="38"/>
    <s v="No"/>
    <n v="0"/>
  </r>
  <r>
    <x v="1894"/>
    <x v="589"/>
    <x v="1"/>
    <n v="199"/>
    <n v="21"/>
    <n v="6"/>
    <n v="3"/>
    <n v="32"/>
    <n v="3"/>
    <s v="No"/>
    <n v="0"/>
  </r>
  <r>
    <x v="1895"/>
    <x v="395"/>
    <x v="0"/>
    <n v="699"/>
    <n v="22.7"/>
    <n v="8"/>
    <n v="2"/>
    <n v="18"/>
    <n v="26"/>
    <s v="Yes"/>
    <n v="1"/>
  </r>
  <r>
    <x v="1896"/>
    <x v="565"/>
    <x v="2"/>
    <n v="399"/>
    <n v="0.8"/>
    <n v="7"/>
    <n v="1"/>
    <n v="6"/>
    <n v="37"/>
    <s v="Yes"/>
    <n v="1"/>
  </r>
  <r>
    <x v="1897"/>
    <x v="81"/>
    <x v="2"/>
    <n v="399"/>
    <n v="3"/>
    <n v="7"/>
    <n v="4"/>
    <n v="18"/>
    <n v="38"/>
    <s v="Yes"/>
    <n v="1"/>
  </r>
  <r>
    <x v="1898"/>
    <x v="11"/>
    <x v="0"/>
    <n v="699"/>
    <n v="21.8"/>
    <n v="6"/>
    <n v="0"/>
    <n v="34"/>
    <n v="38"/>
    <s v="Yes"/>
    <n v="1"/>
  </r>
  <r>
    <x v="1899"/>
    <x v="422"/>
    <x v="1"/>
    <n v="199"/>
    <n v="3.4"/>
    <n v="3"/>
    <n v="2"/>
    <n v="7"/>
    <n v="37"/>
    <s v="Yes"/>
    <n v="1"/>
  </r>
  <r>
    <x v="1900"/>
    <x v="436"/>
    <x v="2"/>
    <n v="399"/>
    <n v="18.100000000000001"/>
    <n v="0"/>
    <n v="2"/>
    <n v="26"/>
    <n v="41"/>
    <s v="No"/>
    <n v="0"/>
  </r>
  <r>
    <x v="1901"/>
    <x v="568"/>
    <x v="0"/>
    <n v="699"/>
    <n v="1.4"/>
    <n v="6"/>
    <n v="5"/>
    <n v="34"/>
    <n v="47"/>
    <s v="Yes"/>
    <n v="1"/>
  </r>
  <r>
    <x v="1902"/>
    <x v="305"/>
    <x v="1"/>
    <n v="199"/>
    <n v="14.4"/>
    <n v="0"/>
    <n v="5"/>
    <n v="14"/>
    <n v="60"/>
    <s v="Yes"/>
    <n v="1"/>
  </r>
  <r>
    <x v="1903"/>
    <x v="610"/>
    <x v="2"/>
    <n v="399"/>
    <n v="18.399999999999999"/>
    <n v="4"/>
    <n v="2"/>
    <n v="2"/>
    <n v="52"/>
    <s v="Yes"/>
    <n v="1"/>
  </r>
  <r>
    <x v="1904"/>
    <x v="663"/>
    <x v="1"/>
    <n v="199"/>
    <n v="11.4"/>
    <n v="0"/>
    <n v="2"/>
    <n v="18"/>
    <n v="29"/>
    <s v="No"/>
    <n v="0"/>
  </r>
  <r>
    <x v="1905"/>
    <x v="516"/>
    <x v="2"/>
    <n v="399"/>
    <n v="5.6"/>
    <n v="8"/>
    <n v="5"/>
    <n v="11"/>
    <n v="20"/>
    <s v="No"/>
    <n v="0"/>
  </r>
  <r>
    <x v="1906"/>
    <x v="53"/>
    <x v="1"/>
    <n v="199"/>
    <n v="21.5"/>
    <n v="5"/>
    <n v="2"/>
    <n v="32"/>
    <n v="39"/>
    <s v="Yes"/>
    <n v="1"/>
  </r>
  <r>
    <x v="1907"/>
    <x v="225"/>
    <x v="2"/>
    <n v="399"/>
    <n v="3"/>
    <n v="1"/>
    <n v="5"/>
    <n v="20"/>
    <n v="25"/>
    <s v="Yes"/>
    <n v="1"/>
  </r>
  <r>
    <x v="1908"/>
    <x v="314"/>
    <x v="0"/>
    <n v="699"/>
    <n v="19"/>
    <n v="3"/>
    <n v="2"/>
    <n v="12"/>
    <n v="54"/>
    <s v="No"/>
    <n v="0"/>
  </r>
  <r>
    <x v="1909"/>
    <x v="367"/>
    <x v="2"/>
    <n v="399"/>
    <n v="22.4"/>
    <n v="2"/>
    <n v="1"/>
    <n v="29"/>
    <n v="20"/>
    <s v="Yes"/>
    <n v="1"/>
  </r>
  <r>
    <x v="1910"/>
    <x v="670"/>
    <x v="0"/>
    <n v="699"/>
    <n v="22.8"/>
    <n v="8"/>
    <n v="2"/>
    <n v="20"/>
    <n v="48"/>
    <s v="Yes"/>
    <n v="1"/>
  </r>
  <r>
    <x v="1911"/>
    <x v="61"/>
    <x v="2"/>
    <n v="399"/>
    <n v="5.4"/>
    <n v="1"/>
    <n v="5"/>
    <n v="5"/>
    <n v="38"/>
    <s v="No"/>
    <n v="0"/>
  </r>
  <r>
    <x v="1912"/>
    <x v="665"/>
    <x v="2"/>
    <n v="399"/>
    <n v="4.0999999999999996"/>
    <n v="5"/>
    <n v="4"/>
    <n v="17"/>
    <n v="22"/>
    <s v="Yes"/>
    <n v="1"/>
  </r>
  <r>
    <x v="1913"/>
    <x v="108"/>
    <x v="1"/>
    <n v="199"/>
    <n v="15.5"/>
    <n v="1"/>
    <n v="2"/>
    <n v="19"/>
    <n v="14"/>
    <s v="No"/>
    <n v="0"/>
  </r>
  <r>
    <x v="1914"/>
    <x v="588"/>
    <x v="1"/>
    <n v="199"/>
    <n v="4.3"/>
    <n v="4"/>
    <n v="0"/>
    <n v="36"/>
    <n v="31"/>
    <s v="Yes"/>
    <n v="1"/>
  </r>
  <r>
    <x v="1915"/>
    <x v="271"/>
    <x v="1"/>
    <n v="199"/>
    <n v="21.9"/>
    <n v="7"/>
    <n v="5"/>
    <n v="16"/>
    <n v="51"/>
    <s v="Yes"/>
    <n v="1"/>
  </r>
  <r>
    <x v="1916"/>
    <x v="442"/>
    <x v="2"/>
    <n v="399"/>
    <n v="24.1"/>
    <n v="7"/>
    <n v="3"/>
    <n v="16"/>
    <n v="26"/>
    <s v="Yes"/>
    <n v="1"/>
  </r>
  <r>
    <x v="1917"/>
    <x v="316"/>
    <x v="1"/>
    <n v="199"/>
    <n v="5.0999999999999996"/>
    <n v="8"/>
    <n v="4"/>
    <n v="27"/>
    <n v="25"/>
    <s v="Yes"/>
    <n v="1"/>
  </r>
  <r>
    <x v="1918"/>
    <x v="36"/>
    <x v="0"/>
    <n v="699"/>
    <n v="17.8"/>
    <n v="5"/>
    <n v="2"/>
    <n v="17"/>
    <n v="27"/>
    <s v="Yes"/>
    <n v="1"/>
  </r>
  <r>
    <x v="1919"/>
    <x v="402"/>
    <x v="2"/>
    <n v="399"/>
    <n v="9.1999999999999993"/>
    <n v="2"/>
    <n v="2"/>
    <n v="35"/>
    <n v="55"/>
    <s v="No"/>
    <n v="0"/>
  </r>
  <r>
    <x v="1920"/>
    <x v="538"/>
    <x v="1"/>
    <n v="199"/>
    <n v="14.7"/>
    <n v="1"/>
    <n v="4"/>
    <n v="35"/>
    <n v="45"/>
    <s v="Yes"/>
    <n v="1"/>
  </r>
  <r>
    <x v="1921"/>
    <x v="369"/>
    <x v="1"/>
    <n v="199"/>
    <n v="18.100000000000001"/>
    <n v="8"/>
    <n v="1"/>
    <n v="15"/>
    <n v="29"/>
    <s v="Yes"/>
    <n v="1"/>
  </r>
  <r>
    <x v="1922"/>
    <x v="29"/>
    <x v="2"/>
    <n v="399"/>
    <n v="12.7"/>
    <n v="6"/>
    <n v="0"/>
    <n v="29"/>
    <n v="10"/>
    <s v="Yes"/>
    <n v="1"/>
  </r>
  <r>
    <x v="1923"/>
    <x v="49"/>
    <x v="0"/>
    <n v="699"/>
    <n v="22.4"/>
    <n v="7"/>
    <n v="5"/>
    <n v="4"/>
    <n v="9"/>
    <s v="Yes"/>
    <n v="1"/>
  </r>
  <r>
    <x v="1924"/>
    <x v="235"/>
    <x v="1"/>
    <n v="199"/>
    <n v="14.5"/>
    <n v="0"/>
    <n v="5"/>
    <n v="18"/>
    <n v="38"/>
    <s v="Yes"/>
    <n v="1"/>
  </r>
  <r>
    <x v="1925"/>
    <x v="59"/>
    <x v="1"/>
    <n v="199"/>
    <n v="5.8"/>
    <n v="7"/>
    <n v="2"/>
    <n v="26"/>
    <n v="34"/>
    <s v="Yes"/>
    <n v="1"/>
  </r>
  <r>
    <x v="1926"/>
    <x v="239"/>
    <x v="2"/>
    <n v="399"/>
    <n v="14.5"/>
    <n v="8"/>
    <n v="3"/>
    <n v="15"/>
    <n v="9"/>
    <s v="No"/>
    <n v="0"/>
  </r>
  <r>
    <x v="1927"/>
    <x v="331"/>
    <x v="0"/>
    <n v="699"/>
    <n v="21.6"/>
    <n v="0"/>
    <n v="5"/>
    <n v="21"/>
    <n v="48"/>
    <s v="Yes"/>
    <n v="1"/>
  </r>
  <r>
    <x v="1928"/>
    <x v="636"/>
    <x v="1"/>
    <n v="199"/>
    <n v="13.5"/>
    <n v="2"/>
    <n v="5"/>
    <n v="5"/>
    <n v="12"/>
    <s v="Yes"/>
    <n v="1"/>
  </r>
  <r>
    <x v="1929"/>
    <x v="640"/>
    <x v="1"/>
    <n v="199"/>
    <n v="1.2"/>
    <n v="7"/>
    <n v="5"/>
    <n v="12"/>
    <n v="7"/>
    <s v="Yes"/>
    <n v="1"/>
  </r>
  <r>
    <x v="1930"/>
    <x v="542"/>
    <x v="2"/>
    <n v="399"/>
    <n v="20.2"/>
    <n v="6"/>
    <n v="5"/>
    <n v="25"/>
    <n v="30"/>
    <s v="Yes"/>
    <n v="1"/>
  </r>
  <r>
    <x v="1931"/>
    <x v="601"/>
    <x v="1"/>
    <n v="199"/>
    <n v="8.1"/>
    <n v="2"/>
    <n v="5"/>
    <n v="7"/>
    <n v="27"/>
    <s v="No"/>
    <n v="0"/>
  </r>
  <r>
    <x v="1932"/>
    <x v="682"/>
    <x v="1"/>
    <n v="199"/>
    <n v="6.9"/>
    <n v="3"/>
    <n v="1"/>
    <n v="12"/>
    <n v="22"/>
    <s v="No"/>
    <n v="0"/>
  </r>
  <r>
    <x v="1933"/>
    <x v="98"/>
    <x v="1"/>
    <n v="199"/>
    <n v="11.6"/>
    <n v="1"/>
    <n v="4"/>
    <n v="22"/>
    <n v="16"/>
    <s v="Yes"/>
    <n v="1"/>
  </r>
  <r>
    <x v="1934"/>
    <x v="683"/>
    <x v="1"/>
    <n v="199"/>
    <n v="1.9"/>
    <n v="5"/>
    <n v="0"/>
    <n v="36"/>
    <n v="10"/>
    <s v="Yes"/>
    <n v="1"/>
  </r>
  <r>
    <x v="1935"/>
    <x v="464"/>
    <x v="1"/>
    <n v="199"/>
    <n v="8.5"/>
    <n v="4"/>
    <n v="0"/>
    <n v="1"/>
    <n v="51"/>
    <s v="No"/>
    <n v="0"/>
  </r>
  <r>
    <x v="1936"/>
    <x v="428"/>
    <x v="2"/>
    <n v="399"/>
    <n v="23.9"/>
    <n v="3"/>
    <n v="5"/>
    <n v="5"/>
    <n v="39"/>
    <s v="Yes"/>
    <n v="1"/>
  </r>
  <r>
    <x v="1937"/>
    <x v="527"/>
    <x v="1"/>
    <n v="199"/>
    <n v="2.9"/>
    <n v="2"/>
    <n v="4"/>
    <n v="23"/>
    <n v="23"/>
    <s v="Yes"/>
    <n v="1"/>
  </r>
  <r>
    <x v="1938"/>
    <x v="263"/>
    <x v="0"/>
    <n v="699"/>
    <n v="12.9"/>
    <n v="7"/>
    <n v="0"/>
    <n v="12"/>
    <n v="39"/>
    <s v="Yes"/>
    <n v="1"/>
  </r>
  <r>
    <x v="1939"/>
    <x v="112"/>
    <x v="1"/>
    <n v="199"/>
    <n v="23.4"/>
    <n v="1"/>
    <n v="2"/>
    <n v="20"/>
    <n v="43"/>
    <s v="Yes"/>
    <n v="1"/>
  </r>
  <r>
    <x v="1940"/>
    <x v="139"/>
    <x v="1"/>
    <n v="199"/>
    <n v="12.7"/>
    <n v="2"/>
    <n v="4"/>
    <n v="7"/>
    <n v="58"/>
    <s v="Yes"/>
    <n v="1"/>
  </r>
  <r>
    <x v="1941"/>
    <x v="495"/>
    <x v="0"/>
    <n v="699"/>
    <n v="20.9"/>
    <n v="7"/>
    <n v="0"/>
    <n v="36"/>
    <n v="42"/>
    <s v="No"/>
    <n v="0"/>
  </r>
  <r>
    <x v="1942"/>
    <x v="397"/>
    <x v="1"/>
    <n v="199"/>
    <n v="4"/>
    <n v="7"/>
    <n v="1"/>
    <n v="24"/>
    <n v="50"/>
    <s v="Yes"/>
    <n v="1"/>
  </r>
  <r>
    <x v="1943"/>
    <x v="400"/>
    <x v="1"/>
    <n v="199"/>
    <n v="20.399999999999999"/>
    <n v="1"/>
    <n v="4"/>
    <n v="31"/>
    <n v="5"/>
    <s v="No"/>
    <n v="0"/>
  </r>
  <r>
    <x v="1944"/>
    <x v="465"/>
    <x v="0"/>
    <n v="699"/>
    <n v="13.3"/>
    <n v="8"/>
    <n v="5"/>
    <n v="35"/>
    <n v="12"/>
    <s v="Yes"/>
    <n v="1"/>
  </r>
  <r>
    <x v="1945"/>
    <x v="350"/>
    <x v="2"/>
    <n v="399"/>
    <n v="7.7"/>
    <n v="6"/>
    <n v="3"/>
    <n v="13"/>
    <n v="27"/>
    <s v="Yes"/>
    <n v="1"/>
  </r>
  <r>
    <x v="1946"/>
    <x v="225"/>
    <x v="1"/>
    <n v="199"/>
    <n v="3.1"/>
    <n v="8"/>
    <n v="3"/>
    <n v="32"/>
    <n v="39"/>
    <s v="Yes"/>
    <n v="1"/>
  </r>
  <r>
    <x v="1947"/>
    <x v="265"/>
    <x v="2"/>
    <n v="399"/>
    <n v="13.4"/>
    <n v="0"/>
    <n v="1"/>
    <n v="4"/>
    <n v="60"/>
    <s v="Yes"/>
    <n v="1"/>
  </r>
  <r>
    <x v="1948"/>
    <x v="13"/>
    <x v="0"/>
    <n v="699"/>
    <n v="4.7"/>
    <n v="5"/>
    <n v="5"/>
    <n v="35"/>
    <n v="3"/>
    <s v="Yes"/>
    <n v="1"/>
  </r>
  <r>
    <x v="1949"/>
    <x v="348"/>
    <x v="2"/>
    <n v="399"/>
    <n v="5.0999999999999996"/>
    <n v="8"/>
    <n v="0"/>
    <n v="25"/>
    <n v="52"/>
    <s v="No"/>
    <n v="0"/>
  </r>
  <r>
    <x v="1950"/>
    <x v="351"/>
    <x v="0"/>
    <n v="699"/>
    <n v="13.3"/>
    <n v="2"/>
    <n v="4"/>
    <n v="33"/>
    <n v="23"/>
    <s v="No"/>
    <n v="0"/>
  </r>
  <r>
    <x v="1951"/>
    <x v="394"/>
    <x v="1"/>
    <n v="199"/>
    <n v="11.7"/>
    <n v="2"/>
    <n v="1"/>
    <n v="7"/>
    <n v="45"/>
    <s v="Yes"/>
    <n v="1"/>
  </r>
  <r>
    <x v="1952"/>
    <x v="303"/>
    <x v="2"/>
    <n v="399"/>
    <n v="14.5"/>
    <n v="0"/>
    <n v="0"/>
    <n v="14"/>
    <n v="59"/>
    <s v="No"/>
    <n v="0"/>
  </r>
  <r>
    <x v="1953"/>
    <x v="409"/>
    <x v="1"/>
    <n v="199"/>
    <n v="0.6"/>
    <n v="3"/>
    <n v="5"/>
    <n v="19"/>
    <n v="52"/>
    <s v="No"/>
    <n v="0"/>
  </r>
  <r>
    <x v="1954"/>
    <x v="577"/>
    <x v="1"/>
    <n v="199"/>
    <n v="20.8"/>
    <n v="5"/>
    <n v="3"/>
    <n v="25"/>
    <n v="2"/>
    <s v="Yes"/>
    <n v="1"/>
  </r>
  <r>
    <x v="1955"/>
    <x v="372"/>
    <x v="1"/>
    <n v="199"/>
    <n v="22.1"/>
    <n v="6"/>
    <n v="5"/>
    <n v="17"/>
    <n v="36"/>
    <s v="Yes"/>
    <n v="1"/>
  </r>
  <r>
    <x v="1956"/>
    <x v="152"/>
    <x v="2"/>
    <n v="399"/>
    <n v="23.5"/>
    <n v="4"/>
    <n v="3"/>
    <n v="14"/>
    <n v="44"/>
    <s v="Yes"/>
    <n v="1"/>
  </r>
  <r>
    <x v="1957"/>
    <x v="372"/>
    <x v="2"/>
    <n v="399"/>
    <n v="21.1"/>
    <n v="3"/>
    <n v="3"/>
    <n v="18"/>
    <n v="16"/>
    <s v="No"/>
    <n v="0"/>
  </r>
  <r>
    <x v="1958"/>
    <x v="461"/>
    <x v="0"/>
    <n v="699"/>
    <n v="1.5"/>
    <n v="7"/>
    <n v="1"/>
    <n v="26"/>
    <n v="42"/>
    <s v="Yes"/>
    <n v="1"/>
  </r>
  <r>
    <x v="1959"/>
    <x v="684"/>
    <x v="0"/>
    <n v="699"/>
    <n v="3.3"/>
    <n v="7"/>
    <n v="0"/>
    <n v="8"/>
    <n v="11"/>
    <s v="No"/>
    <n v="0"/>
  </r>
  <r>
    <x v="1960"/>
    <x v="370"/>
    <x v="0"/>
    <n v="699"/>
    <n v="23.9"/>
    <n v="6"/>
    <n v="2"/>
    <n v="17"/>
    <n v="34"/>
    <s v="Yes"/>
    <n v="1"/>
  </r>
  <r>
    <x v="1961"/>
    <x v="225"/>
    <x v="2"/>
    <n v="399"/>
    <n v="19.100000000000001"/>
    <n v="6"/>
    <n v="1"/>
    <n v="7"/>
    <n v="60"/>
    <s v="Yes"/>
    <n v="1"/>
  </r>
  <r>
    <x v="1962"/>
    <x v="619"/>
    <x v="1"/>
    <n v="199"/>
    <n v="13.2"/>
    <n v="0"/>
    <n v="3"/>
    <n v="9"/>
    <n v="30"/>
    <s v="Yes"/>
    <n v="1"/>
  </r>
  <r>
    <x v="1963"/>
    <x v="448"/>
    <x v="1"/>
    <n v="199"/>
    <n v="5"/>
    <n v="1"/>
    <n v="1"/>
    <n v="25"/>
    <n v="27"/>
    <s v="No"/>
    <n v="0"/>
  </r>
  <r>
    <x v="1964"/>
    <x v="120"/>
    <x v="0"/>
    <n v="699"/>
    <n v="11.3"/>
    <n v="0"/>
    <n v="5"/>
    <n v="10"/>
    <n v="59"/>
    <s v="Yes"/>
    <n v="1"/>
  </r>
  <r>
    <x v="1965"/>
    <x v="107"/>
    <x v="1"/>
    <n v="199"/>
    <n v="1.6"/>
    <n v="0"/>
    <n v="1"/>
    <n v="21"/>
    <n v="21"/>
    <s v="No"/>
    <n v="0"/>
  </r>
  <r>
    <x v="1966"/>
    <x v="594"/>
    <x v="1"/>
    <n v="199"/>
    <n v="11.8"/>
    <n v="0"/>
    <n v="3"/>
    <n v="23"/>
    <n v="24"/>
    <s v="Yes"/>
    <n v="1"/>
  </r>
  <r>
    <x v="1967"/>
    <x v="140"/>
    <x v="0"/>
    <n v="699"/>
    <n v="6"/>
    <n v="3"/>
    <n v="2"/>
    <n v="5"/>
    <n v="42"/>
    <s v="No"/>
    <n v="0"/>
  </r>
  <r>
    <x v="1968"/>
    <x v="657"/>
    <x v="2"/>
    <n v="399"/>
    <n v="21.2"/>
    <n v="8"/>
    <n v="2"/>
    <n v="5"/>
    <n v="35"/>
    <s v="Yes"/>
    <n v="1"/>
  </r>
  <r>
    <x v="1969"/>
    <x v="385"/>
    <x v="2"/>
    <n v="399"/>
    <n v="3.2"/>
    <n v="1"/>
    <n v="3"/>
    <n v="4"/>
    <n v="33"/>
    <s v="Yes"/>
    <n v="1"/>
  </r>
  <r>
    <x v="1970"/>
    <x v="685"/>
    <x v="0"/>
    <n v="699"/>
    <n v="18.2"/>
    <n v="5"/>
    <n v="2"/>
    <n v="11"/>
    <n v="2"/>
    <s v="Yes"/>
    <n v="1"/>
  </r>
  <r>
    <x v="1971"/>
    <x v="411"/>
    <x v="0"/>
    <n v="699"/>
    <n v="0.6"/>
    <n v="0"/>
    <n v="4"/>
    <n v="15"/>
    <n v="3"/>
    <s v="No"/>
    <n v="0"/>
  </r>
  <r>
    <x v="1972"/>
    <x v="550"/>
    <x v="1"/>
    <n v="199"/>
    <n v="19.2"/>
    <n v="0"/>
    <n v="4"/>
    <n v="15"/>
    <n v="34"/>
    <s v="Yes"/>
    <n v="1"/>
  </r>
  <r>
    <x v="1973"/>
    <x v="355"/>
    <x v="2"/>
    <n v="399"/>
    <n v="7.4"/>
    <n v="6"/>
    <n v="3"/>
    <n v="25"/>
    <n v="58"/>
    <s v="Yes"/>
    <n v="1"/>
  </r>
  <r>
    <x v="1974"/>
    <x v="139"/>
    <x v="2"/>
    <n v="399"/>
    <n v="9"/>
    <n v="7"/>
    <n v="3"/>
    <n v="17"/>
    <n v="58"/>
    <s v="No"/>
    <n v="0"/>
  </r>
  <r>
    <x v="1975"/>
    <x v="282"/>
    <x v="0"/>
    <n v="699"/>
    <n v="6"/>
    <n v="4"/>
    <n v="5"/>
    <n v="24"/>
    <n v="46"/>
    <s v="Yes"/>
    <n v="1"/>
  </r>
  <r>
    <x v="1976"/>
    <x v="166"/>
    <x v="2"/>
    <n v="399"/>
    <n v="9.5"/>
    <n v="0"/>
    <n v="3"/>
    <n v="11"/>
    <n v="51"/>
    <s v="Yes"/>
    <n v="1"/>
  </r>
  <r>
    <x v="1977"/>
    <x v="372"/>
    <x v="2"/>
    <n v="399"/>
    <n v="17.899999999999999"/>
    <n v="8"/>
    <n v="1"/>
    <n v="27"/>
    <n v="25"/>
    <s v="Yes"/>
    <n v="1"/>
  </r>
  <r>
    <x v="1978"/>
    <x v="142"/>
    <x v="2"/>
    <n v="399"/>
    <n v="23.6"/>
    <n v="6"/>
    <n v="3"/>
    <n v="14"/>
    <n v="29"/>
    <s v="Yes"/>
    <n v="1"/>
  </r>
  <r>
    <x v="1979"/>
    <x v="525"/>
    <x v="2"/>
    <n v="399"/>
    <n v="9.4"/>
    <n v="5"/>
    <n v="5"/>
    <n v="30"/>
    <n v="25"/>
    <s v="Yes"/>
    <n v="1"/>
  </r>
  <r>
    <x v="1980"/>
    <x v="134"/>
    <x v="1"/>
    <n v="199"/>
    <n v="5.8"/>
    <n v="3"/>
    <n v="4"/>
    <n v="16"/>
    <n v="12"/>
    <s v="No"/>
    <n v="0"/>
  </r>
  <r>
    <x v="1981"/>
    <x v="60"/>
    <x v="0"/>
    <n v="699"/>
    <n v="22.6"/>
    <n v="8"/>
    <n v="3"/>
    <n v="24"/>
    <n v="23"/>
    <s v="Yes"/>
    <n v="1"/>
  </r>
  <r>
    <x v="1982"/>
    <x v="424"/>
    <x v="2"/>
    <n v="399"/>
    <n v="12"/>
    <n v="8"/>
    <n v="5"/>
    <n v="10"/>
    <n v="28"/>
    <s v="Yes"/>
    <n v="1"/>
  </r>
  <r>
    <x v="1983"/>
    <x v="223"/>
    <x v="2"/>
    <n v="399"/>
    <n v="5.4"/>
    <n v="5"/>
    <n v="4"/>
    <n v="4"/>
    <n v="56"/>
    <s v="Yes"/>
    <n v="1"/>
  </r>
  <r>
    <x v="1984"/>
    <x v="442"/>
    <x v="0"/>
    <n v="699"/>
    <n v="4.9000000000000004"/>
    <n v="7"/>
    <n v="0"/>
    <n v="28"/>
    <n v="44"/>
    <s v="Yes"/>
    <n v="1"/>
  </r>
  <r>
    <x v="1985"/>
    <x v="296"/>
    <x v="0"/>
    <n v="699"/>
    <n v="7.2"/>
    <n v="2"/>
    <n v="5"/>
    <n v="12"/>
    <n v="25"/>
    <s v="Yes"/>
    <n v="1"/>
  </r>
  <r>
    <x v="1986"/>
    <x v="498"/>
    <x v="1"/>
    <n v="199"/>
    <n v="8.3000000000000007"/>
    <n v="3"/>
    <n v="5"/>
    <n v="27"/>
    <n v="8"/>
    <s v="No"/>
    <n v="0"/>
  </r>
  <r>
    <x v="1987"/>
    <x v="291"/>
    <x v="2"/>
    <n v="399"/>
    <n v="18.5"/>
    <n v="0"/>
    <n v="5"/>
    <n v="34"/>
    <n v="6"/>
    <s v="No"/>
    <n v="0"/>
  </r>
  <r>
    <x v="1988"/>
    <x v="668"/>
    <x v="1"/>
    <n v="199"/>
    <n v="23"/>
    <n v="0"/>
    <n v="2"/>
    <n v="1"/>
    <n v="54"/>
    <s v="Yes"/>
    <n v="1"/>
  </r>
  <r>
    <x v="1989"/>
    <x v="10"/>
    <x v="1"/>
    <n v="199"/>
    <n v="24"/>
    <n v="4"/>
    <n v="0"/>
    <n v="10"/>
    <n v="23"/>
    <s v="No"/>
    <n v="0"/>
  </r>
  <r>
    <x v="1990"/>
    <x v="155"/>
    <x v="0"/>
    <n v="699"/>
    <n v="12.1"/>
    <n v="2"/>
    <n v="2"/>
    <n v="29"/>
    <n v="19"/>
    <s v="Yes"/>
    <n v="1"/>
  </r>
  <r>
    <x v="1991"/>
    <x v="649"/>
    <x v="1"/>
    <n v="199"/>
    <n v="4.5"/>
    <n v="1"/>
    <n v="4"/>
    <n v="10"/>
    <n v="58"/>
    <s v="Yes"/>
    <n v="1"/>
  </r>
  <r>
    <x v="1992"/>
    <x v="163"/>
    <x v="0"/>
    <n v="699"/>
    <n v="15.9"/>
    <n v="4"/>
    <n v="5"/>
    <n v="36"/>
    <n v="54"/>
    <s v="No"/>
    <n v="0"/>
  </r>
  <r>
    <x v="1993"/>
    <x v="121"/>
    <x v="0"/>
    <n v="699"/>
    <n v="22.8"/>
    <n v="1"/>
    <n v="0"/>
    <n v="10"/>
    <n v="8"/>
    <s v="No"/>
    <n v="0"/>
  </r>
  <r>
    <x v="1994"/>
    <x v="681"/>
    <x v="2"/>
    <n v="399"/>
    <n v="4.7"/>
    <n v="0"/>
    <n v="4"/>
    <n v="31"/>
    <n v="44"/>
    <s v="No"/>
    <n v="0"/>
  </r>
  <r>
    <x v="1995"/>
    <x v="358"/>
    <x v="2"/>
    <n v="399"/>
    <n v="11.5"/>
    <n v="0"/>
    <n v="3"/>
    <n v="12"/>
    <n v="60"/>
    <s v="No"/>
    <n v="0"/>
  </r>
  <r>
    <x v="1996"/>
    <x v="333"/>
    <x v="2"/>
    <n v="399"/>
    <n v="22.2"/>
    <n v="1"/>
    <n v="1"/>
    <n v="6"/>
    <n v="8"/>
    <s v="No"/>
    <n v="0"/>
  </r>
  <r>
    <x v="1997"/>
    <x v="426"/>
    <x v="2"/>
    <n v="399"/>
    <n v="3.2"/>
    <n v="3"/>
    <n v="5"/>
    <n v="10"/>
    <n v="20"/>
    <s v="Yes"/>
    <n v="1"/>
  </r>
  <r>
    <x v="1998"/>
    <x v="450"/>
    <x v="2"/>
    <n v="399"/>
    <n v="0.9"/>
    <n v="6"/>
    <n v="1"/>
    <n v="32"/>
    <n v="23"/>
    <s v="No"/>
    <n v="0"/>
  </r>
  <r>
    <x v="1999"/>
    <x v="77"/>
    <x v="0"/>
    <n v="699"/>
    <n v="24.6"/>
    <n v="0"/>
    <n v="3"/>
    <n v="18"/>
    <n v="20"/>
    <s v="No"/>
    <n v="0"/>
  </r>
  <r>
    <x v="2000"/>
    <x v="529"/>
    <x v="0"/>
    <n v="699"/>
    <n v="17.7"/>
    <n v="4"/>
    <n v="3"/>
    <n v="16"/>
    <n v="27"/>
    <s v="Yes"/>
    <n v="1"/>
  </r>
  <r>
    <x v="2001"/>
    <x v="686"/>
    <x v="0"/>
    <n v="699"/>
    <n v="16.7"/>
    <n v="5"/>
    <n v="4"/>
    <n v="30"/>
    <n v="2"/>
    <s v="Yes"/>
    <n v="1"/>
  </r>
  <r>
    <x v="2002"/>
    <x v="588"/>
    <x v="1"/>
    <n v="199"/>
    <n v="7.9"/>
    <n v="3"/>
    <n v="3"/>
    <n v="2"/>
    <n v="24"/>
    <s v="Yes"/>
    <n v="1"/>
  </r>
  <r>
    <x v="2003"/>
    <x v="130"/>
    <x v="0"/>
    <n v="699"/>
    <n v="17.600000000000001"/>
    <n v="5"/>
    <n v="2"/>
    <n v="18"/>
    <n v="51"/>
    <s v="Yes"/>
    <n v="1"/>
  </r>
  <r>
    <x v="2004"/>
    <x v="269"/>
    <x v="2"/>
    <n v="399"/>
    <n v="3.7"/>
    <n v="5"/>
    <n v="5"/>
    <n v="22"/>
    <n v="16"/>
    <s v="Yes"/>
    <n v="1"/>
  </r>
  <r>
    <x v="2005"/>
    <x v="626"/>
    <x v="2"/>
    <n v="399"/>
    <n v="2.5"/>
    <n v="7"/>
    <n v="5"/>
    <n v="18"/>
    <n v="5"/>
    <s v="No"/>
    <n v="0"/>
  </r>
  <r>
    <x v="2006"/>
    <x v="371"/>
    <x v="0"/>
    <n v="699"/>
    <n v="1.1000000000000001"/>
    <n v="2"/>
    <n v="0"/>
    <n v="8"/>
    <n v="15"/>
    <s v="Yes"/>
    <n v="1"/>
  </r>
  <r>
    <x v="2007"/>
    <x v="393"/>
    <x v="1"/>
    <n v="199"/>
    <n v="14.5"/>
    <n v="3"/>
    <n v="0"/>
    <n v="10"/>
    <n v="55"/>
    <s v="Yes"/>
    <n v="1"/>
  </r>
  <r>
    <x v="2008"/>
    <x v="436"/>
    <x v="0"/>
    <n v="699"/>
    <n v="21.8"/>
    <n v="1"/>
    <n v="1"/>
    <n v="22"/>
    <n v="37"/>
    <s v="No"/>
    <n v="0"/>
  </r>
  <r>
    <x v="2009"/>
    <x v="211"/>
    <x v="0"/>
    <n v="699"/>
    <n v="19.8"/>
    <n v="1"/>
    <n v="4"/>
    <n v="22"/>
    <n v="7"/>
    <s v="Yes"/>
    <n v="1"/>
  </r>
  <r>
    <x v="2010"/>
    <x v="1"/>
    <x v="1"/>
    <n v="199"/>
    <n v="5"/>
    <n v="1"/>
    <n v="0"/>
    <n v="6"/>
    <n v="27"/>
    <s v="No"/>
    <n v="0"/>
  </r>
  <r>
    <x v="2011"/>
    <x v="89"/>
    <x v="1"/>
    <n v="199"/>
    <n v="18.100000000000001"/>
    <n v="6"/>
    <n v="2"/>
    <n v="4"/>
    <n v="40"/>
    <s v="Yes"/>
    <n v="1"/>
  </r>
  <r>
    <x v="2012"/>
    <x v="496"/>
    <x v="1"/>
    <n v="199"/>
    <n v="15.3"/>
    <n v="2"/>
    <n v="3"/>
    <n v="32"/>
    <n v="18"/>
    <s v="No"/>
    <n v="0"/>
  </r>
  <r>
    <x v="2013"/>
    <x v="378"/>
    <x v="1"/>
    <n v="199"/>
    <n v="5"/>
    <n v="0"/>
    <n v="0"/>
    <n v="29"/>
    <n v="11"/>
    <s v="No"/>
    <n v="0"/>
  </r>
  <r>
    <x v="2014"/>
    <x v="279"/>
    <x v="1"/>
    <n v="199"/>
    <n v="14.6"/>
    <n v="3"/>
    <n v="5"/>
    <n v="35"/>
    <n v="7"/>
    <s v="No"/>
    <n v="0"/>
  </r>
  <r>
    <x v="2015"/>
    <x v="496"/>
    <x v="1"/>
    <n v="199"/>
    <n v="21.3"/>
    <n v="3"/>
    <n v="1"/>
    <n v="12"/>
    <n v="25"/>
    <s v="No"/>
    <n v="0"/>
  </r>
  <r>
    <x v="2016"/>
    <x v="119"/>
    <x v="2"/>
    <n v="399"/>
    <n v="12.9"/>
    <n v="4"/>
    <n v="1"/>
    <n v="27"/>
    <n v="27"/>
    <s v="Yes"/>
    <n v="1"/>
  </r>
  <r>
    <x v="2017"/>
    <x v="471"/>
    <x v="0"/>
    <n v="699"/>
    <n v="13.5"/>
    <n v="4"/>
    <n v="2"/>
    <n v="16"/>
    <n v="48"/>
    <s v="Yes"/>
    <n v="1"/>
  </r>
  <r>
    <x v="2018"/>
    <x v="190"/>
    <x v="1"/>
    <n v="199"/>
    <n v="8.9"/>
    <n v="0"/>
    <n v="4"/>
    <n v="32"/>
    <n v="48"/>
    <s v="No"/>
    <n v="0"/>
  </r>
  <r>
    <x v="2019"/>
    <x v="437"/>
    <x v="0"/>
    <n v="699"/>
    <n v="0.8"/>
    <n v="1"/>
    <n v="2"/>
    <n v="29"/>
    <n v="37"/>
    <s v="Yes"/>
    <n v="1"/>
  </r>
  <r>
    <x v="2020"/>
    <x v="413"/>
    <x v="0"/>
    <n v="699"/>
    <n v="14.4"/>
    <n v="5"/>
    <n v="3"/>
    <n v="5"/>
    <n v="22"/>
    <s v="Yes"/>
    <n v="1"/>
  </r>
  <r>
    <x v="2021"/>
    <x v="367"/>
    <x v="2"/>
    <n v="399"/>
    <n v="7.9"/>
    <n v="7"/>
    <n v="2"/>
    <n v="32"/>
    <n v="34"/>
    <s v="No"/>
    <n v="0"/>
  </r>
  <r>
    <x v="2022"/>
    <x v="463"/>
    <x v="1"/>
    <n v="199"/>
    <n v="1.5"/>
    <n v="5"/>
    <n v="3"/>
    <n v="11"/>
    <n v="29"/>
    <s v="Yes"/>
    <n v="1"/>
  </r>
  <r>
    <x v="2023"/>
    <x v="665"/>
    <x v="2"/>
    <n v="399"/>
    <n v="21.8"/>
    <n v="7"/>
    <n v="3"/>
    <n v="30"/>
    <n v="9"/>
    <s v="Yes"/>
    <n v="1"/>
  </r>
  <r>
    <x v="2024"/>
    <x v="289"/>
    <x v="2"/>
    <n v="399"/>
    <n v="21.9"/>
    <n v="5"/>
    <n v="3"/>
    <n v="2"/>
    <n v="55"/>
    <s v="Yes"/>
    <n v="1"/>
  </r>
  <r>
    <x v="2025"/>
    <x v="315"/>
    <x v="2"/>
    <n v="399"/>
    <n v="11.1"/>
    <n v="2"/>
    <n v="1"/>
    <n v="1"/>
    <n v="37"/>
    <s v="No"/>
    <n v="0"/>
  </r>
  <r>
    <x v="2026"/>
    <x v="225"/>
    <x v="1"/>
    <n v="199"/>
    <n v="10.1"/>
    <n v="2"/>
    <n v="2"/>
    <n v="2"/>
    <n v="21"/>
    <s v="Yes"/>
    <n v="1"/>
  </r>
  <r>
    <x v="2027"/>
    <x v="21"/>
    <x v="2"/>
    <n v="399"/>
    <n v="7.9"/>
    <n v="8"/>
    <n v="2"/>
    <n v="11"/>
    <n v="14"/>
    <s v="Yes"/>
    <n v="1"/>
  </r>
  <r>
    <x v="2028"/>
    <x v="388"/>
    <x v="0"/>
    <n v="699"/>
    <n v="11.1"/>
    <n v="2"/>
    <n v="3"/>
    <n v="32"/>
    <n v="42"/>
    <s v="Yes"/>
    <n v="1"/>
  </r>
  <r>
    <x v="2029"/>
    <x v="544"/>
    <x v="1"/>
    <n v="199"/>
    <n v="17.8"/>
    <n v="4"/>
    <n v="1"/>
    <n v="21"/>
    <n v="15"/>
    <s v="No"/>
    <n v="0"/>
  </r>
  <r>
    <x v="2030"/>
    <x v="644"/>
    <x v="1"/>
    <n v="199"/>
    <n v="12.5"/>
    <n v="4"/>
    <n v="5"/>
    <n v="27"/>
    <n v="10"/>
    <s v="Yes"/>
    <n v="1"/>
  </r>
  <r>
    <x v="2031"/>
    <x v="371"/>
    <x v="0"/>
    <n v="699"/>
    <n v="15.5"/>
    <n v="2"/>
    <n v="4"/>
    <n v="28"/>
    <n v="18"/>
    <s v="Yes"/>
    <n v="1"/>
  </r>
  <r>
    <x v="2032"/>
    <x v="533"/>
    <x v="0"/>
    <n v="699"/>
    <n v="9.6"/>
    <n v="7"/>
    <n v="0"/>
    <n v="9"/>
    <n v="1"/>
    <s v="No"/>
    <n v="0"/>
  </r>
  <r>
    <x v="2033"/>
    <x v="89"/>
    <x v="1"/>
    <n v="199"/>
    <n v="23.6"/>
    <n v="3"/>
    <n v="2"/>
    <n v="14"/>
    <n v="40"/>
    <s v="No"/>
    <n v="0"/>
  </r>
  <r>
    <x v="2034"/>
    <x v="605"/>
    <x v="2"/>
    <n v="399"/>
    <n v="8.8000000000000007"/>
    <n v="5"/>
    <n v="5"/>
    <n v="36"/>
    <n v="12"/>
    <s v="No"/>
    <n v="0"/>
  </r>
  <r>
    <x v="2035"/>
    <x v="458"/>
    <x v="0"/>
    <n v="699"/>
    <n v="17.8"/>
    <n v="3"/>
    <n v="1"/>
    <n v="15"/>
    <n v="31"/>
    <s v="No"/>
    <n v="0"/>
  </r>
  <r>
    <x v="2036"/>
    <x v="683"/>
    <x v="2"/>
    <n v="399"/>
    <n v="22.1"/>
    <n v="6"/>
    <n v="1"/>
    <n v="33"/>
    <n v="39"/>
    <s v="Yes"/>
    <n v="1"/>
  </r>
  <r>
    <x v="2037"/>
    <x v="477"/>
    <x v="2"/>
    <n v="399"/>
    <n v="15.3"/>
    <n v="4"/>
    <n v="0"/>
    <n v="30"/>
    <n v="28"/>
    <s v="Yes"/>
    <n v="1"/>
  </r>
  <r>
    <x v="2038"/>
    <x v="687"/>
    <x v="2"/>
    <n v="399"/>
    <n v="9.4"/>
    <n v="0"/>
    <n v="3"/>
    <n v="10"/>
    <n v="15"/>
    <s v="Yes"/>
    <n v="1"/>
  </r>
  <r>
    <x v="2039"/>
    <x v="688"/>
    <x v="2"/>
    <n v="399"/>
    <n v="20.7"/>
    <n v="7"/>
    <n v="4"/>
    <n v="23"/>
    <n v="9"/>
    <s v="No"/>
    <n v="0"/>
  </r>
  <r>
    <x v="2040"/>
    <x v="339"/>
    <x v="2"/>
    <n v="399"/>
    <n v="15.3"/>
    <n v="8"/>
    <n v="1"/>
    <n v="21"/>
    <n v="52"/>
    <s v="No"/>
    <n v="0"/>
  </r>
  <r>
    <x v="2041"/>
    <x v="67"/>
    <x v="0"/>
    <n v="699"/>
    <n v="7.7"/>
    <n v="0"/>
    <n v="5"/>
    <n v="8"/>
    <n v="56"/>
    <s v="Yes"/>
    <n v="1"/>
  </r>
  <r>
    <x v="2042"/>
    <x v="72"/>
    <x v="2"/>
    <n v="399"/>
    <n v="19.899999999999999"/>
    <n v="6"/>
    <n v="5"/>
    <n v="16"/>
    <n v="52"/>
    <s v="No"/>
    <n v="0"/>
  </r>
  <r>
    <x v="2043"/>
    <x v="146"/>
    <x v="2"/>
    <n v="399"/>
    <n v="4"/>
    <n v="0"/>
    <n v="0"/>
    <n v="14"/>
    <n v="41"/>
    <s v="No"/>
    <n v="0"/>
  </r>
  <r>
    <x v="2044"/>
    <x v="386"/>
    <x v="1"/>
    <n v="199"/>
    <n v="11.9"/>
    <n v="2"/>
    <n v="3"/>
    <n v="24"/>
    <n v="40"/>
    <s v="Yes"/>
    <n v="1"/>
  </r>
  <r>
    <x v="2045"/>
    <x v="102"/>
    <x v="0"/>
    <n v="699"/>
    <n v="19.100000000000001"/>
    <n v="1"/>
    <n v="2"/>
    <n v="29"/>
    <n v="29"/>
    <s v="Yes"/>
    <n v="1"/>
  </r>
  <r>
    <x v="2046"/>
    <x v="595"/>
    <x v="0"/>
    <n v="699"/>
    <n v="7.5"/>
    <n v="2"/>
    <n v="2"/>
    <n v="30"/>
    <n v="1"/>
    <s v="Yes"/>
    <n v="1"/>
  </r>
  <r>
    <x v="2047"/>
    <x v="5"/>
    <x v="0"/>
    <n v="699"/>
    <n v="9.5"/>
    <n v="5"/>
    <n v="5"/>
    <n v="31"/>
    <n v="24"/>
    <s v="Yes"/>
    <n v="1"/>
  </r>
  <r>
    <x v="2048"/>
    <x v="548"/>
    <x v="2"/>
    <n v="399"/>
    <n v="10.199999999999999"/>
    <n v="5"/>
    <n v="4"/>
    <n v="21"/>
    <n v="53"/>
    <s v="No"/>
    <n v="0"/>
  </r>
  <r>
    <x v="2049"/>
    <x v="553"/>
    <x v="2"/>
    <n v="399"/>
    <n v="14.4"/>
    <n v="0"/>
    <n v="4"/>
    <n v="21"/>
    <n v="3"/>
    <s v="No"/>
    <n v="0"/>
  </r>
  <r>
    <x v="2050"/>
    <x v="362"/>
    <x v="1"/>
    <n v="199"/>
    <n v="2.1"/>
    <n v="1"/>
    <n v="1"/>
    <n v="32"/>
    <n v="9"/>
    <s v="Yes"/>
    <n v="1"/>
  </r>
  <r>
    <x v="2051"/>
    <x v="542"/>
    <x v="0"/>
    <n v="699"/>
    <n v="2.8"/>
    <n v="5"/>
    <n v="2"/>
    <n v="16"/>
    <n v="21"/>
    <s v="Yes"/>
    <n v="1"/>
  </r>
  <r>
    <x v="2052"/>
    <x v="689"/>
    <x v="1"/>
    <n v="199"/>
    <n v="10.3"/>
    <n v="0"/>
    <n v="4"/>
    <n v="32"/>
    <n v="26"/>
    <s v="No"/>
    <n v="0"/>
  </r>
  <r>
    <x v="2053"/>
    <x v="54"/>
    <x v="0"/>
    <n v="699"/>
    <n v="13.9"/>
    <n v="1"/>
    <n v="1"/>
    <n v="10"/>
    <n v="28"/>
    <s v="Yes"/>
    <n v="1"/>
  </r>
  <r>
    <x v="2054"/>
    <x v="272"/>
    <x v="1"/>
    <n v="199"/>
    <n v="1.9"/>
    <n v="8"/>
    <n v="0"/>
    <n v="16"/>
    <n v="3"/>
    <s v="No"/>
    <n v="0"/>
  </r>
  <r>
    <x v="2055"/>
    <x v="690"/>
    <x v="1"/>
    <n v="199"/>
    <n v="1.5"/>
    <n v="3"/>
    <n v="1"/>
    <n v="31"/>
    <n v="60"/>
    <s v="Yes"/>
    <n v="1"/>
  </r>
  <r>
    <x v="2056"/>
    <x v="486"/>
    <x v="0"/>
    <n v="699"/>
    <n v="8.4"/>
    <n v="6"/>
    <n v="0"/>
    <n v="21"/>
    <n v="32"/>
    <s v="No"/>
    <n v="0"/>
  </r>
  <r>
    <x v="2057"/>
    <x v="256"/>
    <x v="1"/>
    <n v="199"/>
    <n v="14"/>
    <n v="0"/>
    <n v="1"/>
    <n v="27"/>
    <n v="37"/>
    <s v="Yes"/>
    <n v="1"/>
  </r>
  <r>
    <x v="2058"/>
    <x v="137"/>
    <x v="0"/>
    <n v="699"/>
    <n v="0.7"/>
    <n v="1"/>
    <n v="4"/>
    <n v="32"/>
    <n v="56"/>
    <s v="Yes"/>
    <n v="1"/>
  </r>
  <r>
    <x v="2059"/>
    <x v="104"/>
    <x v="2"/>
    <n v="399"/>
    <n v="4.2"/>
    <n v="0"/>
    <n v="5"/>
    <n v="14"/>
    <n v="47"/>
    <s v="Yes"/>
    <n v="1"/>
  </r>
  <r>
    <x v="2060"/>
    <x v="583"/>
    <x v="0"/>
    <n v="699"/>
    <n v="13"/>
    <n v="2"/>
    <n v="1"/>
    <n v="24"/>
    <n v="48"/>
    <s v="No"/>
    <n v="0"/>
  </r>
  <r>
    <x v="2061"/>
    <x v="534"/>
    <x v="1"/>
    <n v="199"/>
    <n v="22.5"/>
    <n v="6"/>
    <n v="0"/>
    <n v="21"/>
    <n v="41"/>
    <s v="Yes"/>
    <n v="1"/>
  </r>
  <r>
    <x v="2062"/>
    <x v="131"/>
    <x v="2"/>
    <n v="399"/>
    <n v="19.399999999999999"/>
    <n v="3"/>
    <n v="1"/>
    <n v="33"/>
    <n v="7"/>
    <s v="Yes"/>
    <n v="1"/>
  </r>
  <r>
    <x v="2063"/>
    <x v="147"/>
    <x v="0"/>
    <n v="699"/>
    <n v="5.4"/>
    <n v="4"/>
    <n v="5"/>
    <n v="14"/>
    <n v="43"/>
    <s v="Yes"/>
    <n v="1"/>
  </r>
  <r>
    <x v="2064"/>
    <x v="177"/>
    <x v="2"/>
    <n v="399"/>
    <n v="11.9"/>
    <n v="3"/>
    <n v="4"/>
    <n v="24"/>
    <n v="56"/>
    <s v="No"/>
    <n v="0"/>
  </r>
  <r>
    <x v="2065"/>
    <x v="584"/>
    <x v="1"/>
    <n v="199"/>
    <n v="1.1000000000000001"/>
    <n v="0"/>
    <n v="1"/>
    <n v="33"/>
    <n v="53"/>
    <s v="Yes"/>
    <n v="1"/>
  </r>
  <r>
    <x v="2066"/>
    <x v="508"/>
    <x v="1"/>
    <n v="199"/>
    <n v="23.7"/>
    <n v="6"/>
    <n v="5"/>
    <n v="32"/>
    <n v="20"/>
    <s v="Yes"/>
    <n v="1"/>
  </r>
  <r>
    <x v="2067"/>
    <x v="573"/>
    <x v="0"/>
    <n v="699"/>
    <n v="23.1"/>
    <n v="7"/>
    <n v="4"/>
    <n v="11"/>
    <n v="38"/>
    <s v="Yes"/>
    <n v="1"/>
  </r>
  <r>
    <x v="2068"/>
    <x v="630"/>
    <x v="1"/>
    <n v="199"/>
    <n v="15.6"/>
    <n v="0"/>
    <n v="0"/>
    <n v="5"/>
    <n v="39"/>
    <s v="Yes"/>
    <n v="1"/>
  </r>
  <r>
    <x v="2069"/>
    <x v="582"/>
    <x v="2"/>
    <n v="399"/>
    <n v="7.9"/>
    <n v="6"/>
    <n v="5"/>
    <n v="1"/>
    <n v="36"/>
    <s v="No"/>
    <n v="0"/>
  </r>
  <r>
    <x v="2070"/>
    <x v="279"/>
    <x v="1"/>
    <n v="199"/>
    <n v="5.8"/>
    <n v="3"/>
    <n v="3"/>
    <n v="24"/>
    <n v="47"/>
    <s v="No"/>
    <n v="0"/>
  </r>
  <r>
    <x v="2071"/>
    <x v="160"/>
    <x v="2"/>
    <n v="399"/>
    <n v="16.5"/>
    <n v="4"/>
    <n v="0"/>
    <n v="27"/>
    <n v="57"/>
    <s v="Yes"/>
    <n v="1"/>
  </r>
  <r>
    <x v="2072"/>
    <x v="15"/>
    <x v="2"/>
    <n v="399"/>
    <n v="23.3"/>
    <n v="3"/>
    <n v="0"/>
    <n v="30"/>
    <n v="58"/>
    <s v="No"/>
    <n v="0"/>
  </r>
  <r>
    <x v="2073"/>
    <x v="135"/>
    <x v="1"/>
    <n v="199"/>
    <n v="4.8"/>
    <n v="1"/>
    <n v="0"/>
    <n v="31"/>
    <n v="46"/>
    <s v="Yes"/>
    <n v="1"/>
  </r>
  <r>
    <x v="2074"/>
    <x v="90"/>
    <x v="0"/>
    <n v="699"/>
    <n v="7.2"/>
    <n v="0"/>
    <n v="5"/>
    <n v="36"/>
    <n v="36"/>
    <s v="Yes"/>
    <n v="1"/>
  </r>
  <r>
    <x v="2075"/>
    <x v="129"/>
    <x v="1"/>
    <n v="199"/>
    <n v="2.1"/>
    <n v="6"/>
    <n v="0"/>
    <n v="14"/>
    <n v="2"/>
    <s v="Yes"/>
    <n v="1"/>
  </r>
  <r>
    <x v="2076"/>
    <x v="556"/>
    <x v="2"/>
    <n v="399"/>
    <n v="24.3"/>
    <n v="0"/>
    <n v="5"/>
    <n v="12"/>
    <n v="4"/>
    <s v="No"/>
    <n v="0"/>
  </r>
  <r>
    <x v="2077"/>
    <x v="339"/>
    <x v="0"/>
    <n v="699"/>
    <n v="18.100000000000001"/>
    <n v="3"/>
    <n v="2"/>
    <n v="19"/>
    <n v="1"/>
    <s v="No"/>
    <n v="0"/>
  </r>
  <r>
    <x v="2078"/>
    <x v="251"/>
    <x v="1"/>
    <n v="199"/>
    <n v="20.399999999999999"/>
    <n v="0"/>
    <n v="4"/>
    <n v="29"/>
    <n v="53"/>
    <s v="No"/>
    <n v="0"/>
  </r>
  <r>
    <x v="2079"/>
    <x v="551"/>
    <x v="0"/>
    <n v="699"/>
    <n v="19.899999999999999"/>
    <n v="0"/>
    <n v="2"/>
    <n v="32"/>
    <n v="23"/>
    <s v="Yes"/>
    <n v="1"/>
  </r>
  <r>
    <x v="2080"/>
    <x v="212"/>
    <x v="2"/>
    <n v="399"/>
    <n v="13.8"/>
    <n v="5"/>
    <n v="5"/>
    <n v="31"/>
    <n v="57"/>
    <s v="Yes"/>
    <n v="1"/>
  </r>
  <r>
    <x v="2081"/>
    <x v="175"/>
    <x v="0"/>
    <n v="699"/>
    <n v="8.4"/>
    <n v="5"/>
    <n v="3"/>
    <n v="10"/>
    <n v="11"/>
    <s v="No"/>
    <n v="0"/>
  </r>
  <r>
    <x v="2082"/>
    <x v="599"/>
    <x v="2"/>
    <n v="399"/>
    <n v="19.3"/>
    <n v="2"/>
    <n v="5"/>
    <n v="23"/>
    <n v="48"/>
    <s v="No"/>
    <n v="0"/>
  </r>
  <r>
    <x v="2083"/>
    <x v="690"/>
    <x v="0"/>
    <n v="699"/>
    <n v="9.3000000000000007"/>
    <n v="6"/>
    <n v="0"/>
    <n v="27"/>
    <n v="38"/>
    <s v="Yes"/>
    <n v="1"/>
  </r>
  <r>
    <x v="2084"/>
    <x v="166"/>
    <x v="2"/>
    <n v="399"/>
    <n v="16.3"/>
    <n v="7"/>
    <n v="4"/>
    <n v="23"/>
    <n v="55"/>
    <s v="Yes"/>
    <n v="1"/>
  </r>
  <r>
    <x v="2085"/>
    <x v="398"/>
    <x v="2"/>
    <n v="399"/>
    <n v="23"/>
    <n v="2"/>
    <n v="4"/>
    <n v="33"/>
    <n v="21"/>
    <s v="Yes"/>
    <n v="1"/>
  </r>
  <r>
    <x v="2086"/>
    <x v="192"/>
    <x v="0"/>
    <n v="699"/>
    <n v="24.4"/>
    <n v="3"/>
    <n v="5"/>
    <n v="9"/>
    <n v="25"/>
    <s v="Yes"/>
    <n v="1"/>
  </r>
  <r>
    <x v="2087"/>
    <x v="110"/>
    <x v="1"/>
    <n v="199"/>
    <n v="13.8"/>
    <n v="8"/>
    <n v="0"/>
    <n v="33"/>
    <n v="36"/>
    <s v="Yes"/>
    <n v="1"/>
  </r>
  <r>
    <x v="2088"/>
    <x v="371"/>
    <x v="0"/>
    <n v="699"/>
    <n v="18.600000000000001"/>
    <n v="5"/>
    <n v="3"/>
    <n v="11"/>
    <n v="7"/>
    <s v="Yes"/>
    <n v="1"/>
  </r>
  <r>
    <x v="2089"/>
    <x v="71"/>
    <x v="0"/>
    <n v="699"/>
    <n v="13.3"/>
    <n v="6"/>
    <n v="1"/>
    <n v="26"/>
    <n v="36"/>
    <s v="Yes"/>
    <n v="1"/>
  </r>
  <r>
    <x v="2090"/>
    <x v="339"/>
    <x v="0"/>
    <n v="699"/>
    <n v="6"/>
    <n v="7"/>
    <n v="1"/>
    <n v="7"/>
    <n v="53"/>
    <s v="No"/>
    <n v="0"/>
  </r>
  <r>
    <x v="2091"/>
    <x v="8"/>
    <x v="0"/>
    <n v="699"/>
    <n v="22.4"/>
    <n v="8"/>
    <n v="0"/>
    <n v="1"/>
    <n v="31"/>
    <s v="Yes"/>
    <n v="1"/>
  </r>
  <r>
    <x v="2092"/>
    <x v="270"/>
    <x v="0"/>
    <n v="699"/>
    <n v="6.4"/>
    <n v="6"/>
    <n v="2"/>
    <n v="20"/>
    <n v="52"/>
    <s v="Yes"/>
    <n v="1"/>
  </r>
  <r>
    <x v="2093"/>
    <x v="214"/>
    <x v="1"/>
    <n v="199"/>
    <n v="1.1000000000000001"/>
    <n v="0"/>
    <n v="2"/>
    <n v="13"/>
    <n v="7"/>
    <s v="Yes"/>
    <n v="1"/>
  </r>
  <r>
    <x v="2094"/>
    <x v="624"/>
    <x v="1"/>
    <n v="199"/>
    <n v="6.7"/>
    <n v="1"/>
    <n v="3"/>
    <n v="5"/>
    <n v="60"/>
    <s v="Yes"/>
    <n v="1"/>
  </r>
  <r>
    <x v="2095"/>
    <x v="103"/>
    <x v="1"/>
    <n v="199"/>
    <n v="8.9"/>
    <n v="5"/>
    <n v="1"/>
    <n v="20"/>
    <n v="19"/>
    <s v="No"/>
    <n v="0"/>
  </r>
  <r>
    <x v="2096"/>
    <x v="153"/>
    <x v="2"/>
    <n v="399"/>
    <n v="17.100000000000001"/>
    <n v="0"/>
    <n v="3"/>
    <n v="3"/>
    <n v="20"/>
    <s v="No"/>
    <n v="0"/>
  </r>
  <r>
    <x v="2097"/>
    <x v="303"/>
    <x v="0"/>
    <n v="699"/>
    <n v="21.6"/>
    <n v="6"/>
    <n v="4"/>
    <n v="31"/>
    <n v="49"/>
    <s v="Yes"/>
    <n v="1"/>
  </r>
  <r>
    <x v="2098"/>
    <x v="418"/>
    <x v="0"/>
    <n v="699"/>
    <n v="23.8"/>
    <n v="7"/>
    <n v="0"/>
    <n v="23"/>
    <n v="24"/>
    <s v="Yes"/>
    <n v="1"/>
  </r>
  <r>
    <x v="2099"/>
    <x v="176"/>
    <x v="1"/>
    <n v="199"/>
    <n v="6.7"/>
    <n v="1"/>
    <n v="0"/>
    <n v="31"/>
    <n v="15"/>
    <s v="No"/>
    <n v="0"/>
  </r>
  <r>
    <x v="2100"/>
    <x v="204"/>
    <x v="1"/>
    <n v="199"/>
    <n v="9.8000000000000007"/>
    <n v="5"/>
    <n v="1"/>
    <n v="30"/>
    <n v="38"/>
    <s v="No"/>
    <n v="0"/>
  </r>
  <r>
    <x v="2101"/>
    <x v="431"/>
    <x v="2"/>
    <n v="399"/>
    <n v="14"/>
    <n v="7"/>
    <n v="1"/>
    <n v="20"/>
    <n v="39"/>
    <s v="Yes"/>
    <n v="1"/>
  </r>
  <r>
    <x v="2102"/>
    <x v="182"/>
    <x v="0"/>
    <n v="699"/>
    <n v="15"/>
    <n v="0"/>
    <n v="4"/>
    <n v="9"/>
    <n v="28"/>
    <s v="Yes"/>
    <n v="1"/>
  </r>
  <r>
    <x v="2103"/>
    <x v="536"/>
    <x v="2"/>
    <n v="399"/>
    <n v="17.600000000000001"/>
    <n v="6"/>
    <n v="4"/>
    <n v="18"/>
    <n v="41"/>
    <s v="Yes"/>
    <n v="1"/>
  </r>
  <r>
    <x v="2104"/>
    <x v="532"/>
    <x v="0"/>
    <n v="699"/>
    <n v="17.600000000000001"/>
    <n v="7"/>
    <n v="1"/>
    <n v="8"/>
    <n v="57"/>
    <s v="Yes"/>
    <n v="1"/>
  </r>
  <r>
    <x v="2105"/>
    <x v="169"/>
    <x v="1"/>
    <n v="199"/>
    <n v="15.2"/>
    <n v="6"/>
    <n v="0"/>
    <n v="19"/>
    <n v="43"/>
    <s v="Yes"/>
    <n v="1"/>
  </r>
  <r>
    <x v="2106"/>
    <x v="376"/>
    <x v="1"/>
    <n v="199"/>
    <n v="12.4"/>
    <n v="0"/>
    <n v="3"/>
    <n v="31"/>
    <n v="49"/>
    <s v="No"/>
    <n v="0"/>
  </r>
  <r>
    <x v="2107"/>
    <x v="128"/>
    <x v="1"/>
    <n v="199"/>
    <n v="1.6"/>
    <n v="2"/>
    <n v="1"/>
    <n v="25"/>
    <n v="21"/>
    <s v="No"/>
    <n v="0"/>
  </r>
  <r>
    <x v="2108"/>
    <x v="360"/>
    <x v="2"/>
    <n v="399"/>
    <n v="18"/>
    <n v="1"/>
    <n v="0"/>
    <n v="15"/>
    <n v="10"/>
    <s v="No"/>
    <n v="0"/>
  </r>
  <r>
    <x v="2109"/>
    <x v="509"/>
    <x v="0"/>
    <n v="699"/>
    <n v="11.2"/>
    <n v="5"/>
    <n v="5"/>
    <n v="2"/>
    <n v="27"/>
    <s v="Yes"/>
    <n v="1"/>
  </r>
  <r>
    <x v="2110"/>
    <x v="55"/>
    <x v="0"/>
    <n v="699"/>
    <n v="16.100000000000001"/>
    <n v="1"/>
    <n v="3"/>
    <n v="24"/>
    <n v="30"/>
    <s v="Yes"/>
    <n v="1"/>
  </r>
  <r>
    <x v="2111"/>
    <x v="397"/>
    <x v="0"/>
    <n v="699"/>
    <n v="2.1"/>
    <n v="1"/>
    <n v="2"/>
    <n v="28"/>
    <n v="56"/>
    <s v="No"/>
    <n v="0"/>
  </r>
  <r>
    <x v="2112"/>
    <x v="566"/>
    <x v="2"/>
    <n v="399"/>
    <n v="12.9"/>
    <n v="3"/>
    <n v="1"/>
    <n v="26"/>
    <n v="7"/>
    <s v="Yes"/>
    <n v="1"/>
  </r>
  <r>
    <x v="2113"/>
    <x v="378"/>
    <x v="0"/>
    <n v="699"/>
    <n v="16.8"/>
    <n v="7"/>
    <n v="5"/>
    <n v="12"/>
    <n v="34"/>
    <s v="Yes"/>
    <n v="1"/>
  </r>
  <r>
    <x v="2114"/>
    <x v="455"/>
    <x v="2"/>
    <n v="399"/>
    <n v="24.3"/>
    <n v="2"/>
    <n v="4"/>
    <n v="5"/>
    <n v="26"/>
    <s v="Yes"/>
    <n v="1"/>
  </r>
  <r>
    <x v="2115"/>
    <x v="638"/>
    <x v="1"/>
    <n v="199"/>
    <n v="4.0999999999999996"/>
    <n v="2"/>
    <n v="5"/>
    <n v="13"/>
    <n v="44"/>
    <s v="Yes"/>
    <n v="1"/>
  </r>
  <r>
    <x v="2116"/>
    <x v="18"/>
    <x v="1"/>
    <n v="199"/>
    <n v="19.8"/>
    <n v="1"/>
    <n v="4"/>
    <n v="33"/>
    <n v="42"/>
    <s v="Yes"/>
    <n v="1"/>
  </r>
  <r>
    <x v="2117"/>
    <x v="413"/>
    <x v="1"/>
    <n v="199"/>
    <n v="22.1"/>
    <n v="2"/>
    <n v="2"/>
    <n v="20"/>
    <n v="58"/>
    <s v="Yes"/>
    <n v="1"/>
  </r>
  <r>
    <x v="2118"/>
    <x v="282"/>
    <x v="1"/>
    <n v="199"/>
    <n v="16.8"/>
    <n v="7"/>
    <n v="3"/>
    <n v="13"/>
    <n v="13"/>
    <s v="Yes"/>
    <n v="1"/>
  </r>
  <r>
    <x v="2119"/>
    <x v="250"/>
    <x v="0"/>
    <n v="699"/>
    <n v="21.5"/>
    <n v="1"/>
    <n v="1"/>
    <n v="35"/>
    <n v="42"/>
    <s v="Yes"/>
    <n v="1"/>
  </r>
  <r>
    <x v="2120"/>
    <x v="152"/>
    <x v="1"/>
    <n v="199"/>
    <n v="12.2"/>
    <n v="1"/>
    <n v="4"/>
    <n v="5"/>
    <n v="10"/>
    <s v="Yes"/>
    <n v="1"/>
  </r>
  <r>
    <x v="2121"/>
    <x v="166"/>
    <x v="0"/>
    <n v="699"/>
    <n v="23.5"/>
    <n v="4"/>
    <n v="3"/>
    <n v="24"/>
    <n v="3"/>
    <s v="No"/>
    <n v="0"/>
  </r>
  <r>
    <x v="2122"/>
    <x v="300"/>
    <x v="2"/>
    <n v="399"/>
    <n v="1.2"/>
    <n v="5"/>
    <n v="3"/>
    <n v="26"/>
    <n v="28"/>
    <s v="Yes"/>
    <n v="1"/>
  </r>
  <r>
    <x v="2123"/>
    <x v="663"/>
    <x v="0"/>
    <n v="699"/>
    <n v="12.2"/>
    <n v="8"/>
    <n v="3"/>
    <n v="9"/>
    <n v="41"/>
    <s v="No"/>
    <n v="0"/>
  </r>
  <r>
    <x v="2124"/>
    <x v="366"/>
    <x v="1"/>
    <n v="199"/>
    <n v="15.2"/>
    <n v="4"/>
    <n v="3"/>
    <n v="16"/>
    <n v="49"/>
    <s v="Yes"/>
    <n v="1"/>
  </r>
  <r>
    <x v="2125"/>
    <x v="219"/>
    <x v="1"/>
    <n v="199"/>
    <n v="2.1"/>
    <n v="1"/>
    <n v="5"/>
    <n v="27"/>
    <n v="57"/>
    <s v="Yes"/>
    <n v="1"/>
  </r>
  <r>
    <x v="2126"/>
    <x v="161"/>
    <x v="1"/>
    <n v="199"/>
    <n v="7.3"/>
    <n v="4"/>
    <n v="3"/>
    <n v="24"/>
    <n v="41"/>
    <s v="No"/>
    <n v="0"/>
  </r>
  <r>
    <x v="2127"/>
    <x v="228"/>
    <x v="2"/>
    <n v="399"/>
    <n v="15.3"/>
    <n v="4"/>
    <n v="3"/>
    <n v="35"/>
    <n v="32"/>
    <s v="Yes"/>
    <n v="1"/>
  </r>
  <r>
    <x v="2128"/>
    <x v="141"/>
    <x v="0"/>
    <n v="699"/>
    <n v="23.1"/>
    <n v="2"/>
    <n v="3"/>
    <n v="36"/>
    <n v="21"/>
    <s v="Yes"/>
    <n v="1"/>
  </r>
  <r>
    <x v="2129"/>
    <x v="494"/>
    <x v="2"/>
    <n v="399"/>
    <n v="13.2"/>
    <n v="1"/>
    <n v="2"/>
    <n v="35"/>
    <n v="40"/>
    <s v="Yes"/>
    <n v="1"/>
  </r>
  <r>
    <x v="2130"/>
    <x v="612"/>
    <x v="2"/>
    <n v="399"/>
    <n v="6.1"/>
    <n v="5"/>
    <n v="1"/>
    <n v="33"/>
    <n v="36"/>
    <s v="Yes"/>
    <n v="1"/>
  </r>
  <r>
    <x v="2131"/>
    <x v="568"/>
    <x v="1"/>
    <n v="199"/>
    <n v="13.2"/>
    <n v="6"/>
    <n v="2"/>
    <n v="22"/>
    <n v="16"/>
    <s v="No"/>
    <n v="0"/>
  </r>
  <r>
    <x v="2132"/>
    <x v="439"/>
    <x v="0"/>
    <n v="699"/>
    <n v="19.3"/>
    <n v="2"/>
    <n v="5"/>
    <n v="13"/>
    <n v="18"/>
    <s v="Yes"/>
    <n v="1"/>
  </r>
  <r>
    <x v="2133"/>
    <x v="569"/>
    <x v="2"/>
    <n v="399"/>
    <n v="14"/>
    <n v="3"/>
    <n v="3"/>
    <n v="35"/>
    <n v="37"/>
    <s v="Yes"/>
    <n v="1"/>
  </r>
  <r>
    <x v="2134"/>
    <x v="244"/>
    <x v="0"/>
    <n v="699"/>
    <n v="16.100000000000001"/>
    <n v="3"/>
    <n v="4"/>
    <n v="19"/>
    <n v="50"/>
    <s v="No"/>
    <n v="0"/>
  </r>
  <r>
    <x v="2135"/>
    <x v="442"/>
    <x v="1"/>
    <n v="199"/>
    <n v="9.6999999999999993"/>
    <n v="6"/>
    <n v="3"/>
    <n v="32"/>
    <n v="45"/>
    <s v="Yes"/>
    <n v="1"/>
  </r>
  <r>
    <x v="2136"/>
    <x v="286"/>
    <x v="2"/>
    <n v="399"/>
    <n v="8.9"/>
    <n v="4"/>
    <n v="4"/>
    <n v="35"/>
    <n v="4"/>
    <s v="Yes"/>
    <n v="1"/>
  </r>
  <r>
    <x v="2137"/>
    <x v="110"/>
    <x v="0"/>
    <n v="699"/>
    <n v="0.6"/>
    <n v="3"/>
    <n v="2"/>
    <n v="26"/>
    <n v="59"/>
    <s v="Yes"/>
    <n v="1"/>
  </r>
  <r>
    <x v="2138"/>
    <x v="651"/>
    <x v="0"/>
    <n v="699"/>
    <n v="13"/>
    <n v="6"/>
    <n v="1"/>
    <n v="18"/>
    <n v="17"/>
    <s v="Yes"/>
    <n v="1"/>
  </r>
  <r>
    <x v="2139"/>
    <x v="278"/>
    <x v="0"/>
    <n v="699"/>
    <n v="15.1"/>
    <n v="7"/>
    <n v="3"/>
    <n v="32"/>
    <n v="24"/>
    <s v="Yes"/>
    <n v="1"/>
  </r>
  <r>
    <x v="2140"/>
    <x v="226"/>
    <x v="1"/>
    <n v="199"/>
    <n v="9.4"/>
    <n v="0"/>
    <n v="0"/>
    <n v="8"/>
    <n v="54"/>
    <s v="Yes"/>
    <n v="1"/>
  </r>
  <r>
    <x v="2141"/>
    <x v="455"/>
    <x v="0"/>
    <n v="699"/>
    <n v="7.1"/>
    <n v="1"/>
    <n v="5"/>
    <n v="35"/>
    <n v="43"/>
    <s v="Yes"/>
    <n v="1"/>
  </r>
  <r>
    <x v="2142"/>
    <x v="567"/>
    <x v="0"/>
    <n v="699"/>
    <n v="0.7"/>
    <n v="5"/>
    <n v="4"/>
    <n v="4"/>
    <n v="46"/>
    <s v="Yes"/>
    <n v="1"/>
  </r>
  <r>
    <x v="2143"/>
    <x v="97"/>
    <x v="1"/>
    <n v="199"/>
    <n v="5.9"/>
    <n v="4"/>
    <n v="4"/>
    <n v="15"/>
    <n v="22"/>
    <s v="No"/>
    <n v="0"/>
  </r>
  <r>
    <x v="2144"/>
    <x v="323"/>
    <x v="1"/>
    <n v="199"/>
    <n v="14.8"/>
    <n v="3"/>
    <n v="1"/>
    <n v="36"/>
    <n v="51"/>
    <s v="No"/>
    <n v="0"/>
  </r>
  <r>
    <x v="2145"/>
    <x v="519"/>
    <x v="1"/>
    <n v="199"/>
    <n v="15.6"/>
    <n v="2"/>
    <n v="0"/>
    <n v="35"/>
    <n v="36"/>
    <s v="No"/>
    <n v="0"/>
  </r>
  <r>
    <x v="2146"/>
    <x v="488"/>
    <x v="2"/>
    <n v="399"/>
    <n v="2.8"/>
    <n v="6"/>
    <n v="1"/>
    <n v="8"/>
    <n v="15"/>
    <s v="Yes"/>
    <n v="1"/>
  </r>
  <r>
    <x v="2147"/>
    <x v="135"/>
    <x v="1"/>
    <n v="199"/>
    <n v="7.3"/>
    <n v="0"/>
    <n v="1"/>
    <n v="15"/>
    <n v="42"/>
    <s v="Yes"/>
    <n v="1"/>
  </r>
  <r>
    <x v="2148"/>
    <x v="691"/>
    <x v="0"/>
    <n v="699"/>
    <n v="11.4"/>
    <n v="3"/>
    <n v="0"/>
    <n v="25"/>
    <n v="54"/>
    <s v="Yes"/>
    <n v="1"/>
  </r>
  <r>
    <x v="2149"/>
    <x v="435"/>
    <x v="2"/>
    <n v="399"/>
    <n v="4.2"/>
    <n v="6"/>
    <n v="4"/>
    <n v="29"/>
    <n v="48"/>
    <s v="Yes"/>
    <n v="1"/>
  </r>
  <r>
    <x v="2150"/>
    <x v="233"/>
    <x v="2"/>
    <n v="399"/>
    <n v="22.1"/>
    <n v="7"/>
    <n v="3"/>
    <n v="14"/>
    <n v="50"/>
    <s v="No"/>
    <n v="0"/>
  </r>
  <r>
    <x v="2151"/>
    <x v="497"/>
    <x v="2"/>
    <n v="399"/>
    <n v="12.7"/>
    <n v="6"/>
    <n v="3"/>
    <n v="2"/>
    <n v="38"/>
    <s v="Yes"/>
    <n v="1"/>
  </r>
  <r>
    <x v="2152"/>
    <x v="79"/>
    <x v="0"/>
    <n v="699"/>
    <n v="15.2"/>
    <n v="6"/>
    <n v="1"/>
    <n v="5"/>
    <n v="50"/>
    <s v="Yes"/>
    <n v="1"/>
  </r>
  <r>
    <x v="2153"/>
    <x v="32"/>
    <x v="2"/>
    <n v="399"/>
    <n v="10.4"/>
    <n v="3"/>
    <n v="5"/>
    <n v="23"/>
    <n v="18"/>
    <s v="No"/>
    <n v="0"/>
  </r>
  <r>
    <x v="2154"/>
    <x v="553"/>
    <x v="0"/>
    <n v="699"/>
    <n v="24"/>
    <n v="3"/>
    <n v="5"/>
    <n v="31"/>
    <n v="44"/>
    <s v="Yes"/>
    <n v="1"/>
  </r>
  <r>
    <x v="2155"/>
    <x v="201"/>
    <x v="1"/>
    <n v="199"/>
    <n v="14.5"/>
    <n v="5"/>
    <n v="3"/>
    <n v="25"/>
    <n v="1"/>
    <s v="Yes"/>
    <n v="1"/>
  </r>
  <r>
    <x v="2156"/>
    <x v="207"/>
    <x v="2"/>
    <n v="399"/>
    <n v="11.2"/>
    <n v="5"/>
    <n v="1"/>
    <n v="6"/>
    <n v="17"/>
    <s v="No"/>
    <n v="0"/>
  </r>
  <r>
    <x v="2157"/>
    <x v="199"/>
    <x v="2"/>
    <n v="399"/>
    <n v="4.5999999999999996"/>
    <n v="8"/>
    <n v="4"/>
    <n v="11"/>
    <n v="33"/>
    <s v="Yes"/>
    <n v="1"/>
  </r>
  <r>
    <x v="2158"/>
    <x v="467"/>
    <x v="2"/>
    <n v="399"/>
    <n v="1.7"/>
    <n v="3"/>
    <n v="0"/>
    <n v="24"/>
    <n v="45"/>
    <s v="No"/>
    <n v="0"/>
  </r>
  <r>
    <x v="2159"/>
    <x v="47"/>
    <x v="0"/>
    <n v="699"/>
    <n v="1.7"/>
    <n v="1"/>
    <n v="4"/>
    <n v="36"/>
    <n v="59"/>
    <s v="Yes"/>
    <n v="1"/>
  </r>
  <r>
    <x v="2160"/>
    <x v="347"/>
    <x v="2"/>
    <n v="399"/>
    <n v="21.5"/>
    <n v="4"/>
    <n v="1"/>
    <n v="10"/>
    <n v="14"/>
    <s v="No"/>
    <n v="0"/>
  </r>
  <r>
    <x v="2161"/>
    <x v="241"/>
    <x v="0"/>
    <n v="699"/>
    <n v="6.2"/>
    <n v="1"/>
    <n v="4"/>
    <n v="5"/>
    <n v="3"/>
    <s v="No"/>
    <n v="0"/>
  </r>
  <r>
    <x v="2162"/>
    <x v="440"/>
    <x v="2"/>
    <n v="399"/>
    <n v="12"/>
    <n v="6"/>
    <n v="1"/>
    <n v="36"/>
    <n v="15"/>
    <s v="Yes"/>
    <n v="1"/>
  </r>
  <r>
    <x v="2163"/>
    <x v="678"/>
    <x v="0"/>
    <n v="699"/>
    <n v="2.2000000000000002"/>
    <n v="1"/>
    <n v="2"/>
    <n v="5"/>
    <n v="52"/>
    <s v="Yes"/>
    <n v="1"/>
  </r>
  <r>
    <x v="2164"/>
    <x v="456"/>
    <x v="1"/>
    <n v="199"/>
    <n v="14.1"/>
    <n v="5"/>
    <n v="5"/>
    <n v="30"/>
    <n v="11"/>
    <s v="Yes"/>
    <n v="1"/>
  </r>
  <r>
    <x v="2165"/>
    <x v="106"/>
    <x v="1"/>
    <n v="199"/>
    <n v="8.5"/>
    <n v="2"/>
    <n v="2"/>
    <n v="1"/>
    <n v="32"/>
    <s v="No"/>
    <n v="0"/>
  </r>
  <r>
    <x v="2166"/>
    <x v="280"/>
    <x v="0"/>
    <n v="699"/>
    <n v="10.1"/>
    <n v="2"/>
    <n v="0"/>
    <n v="4"/>
    <n v="30"/>
    <s v="Yes"/>
    <n v="1"/>
  </r>
  <r>
    <x v="2167"/>
    <x v="293"/>
    <x v="1"/>
    <n v="199"/>
    <n v="14.6"/>
    <n v="4"/>
    <n v="3"/>
    <n v="24"/>
    <n v="15"/>
    <s v="Yes"/>
    <n v="1"/>
  </r>
  <r>
    <x v="2168"/>
    <x v="113"/>
    <x v="1"/>
    <n v="199"/>
    <n v="4.5"/>
    <n v="0"/>
    <n v="0"/>
    <n v="16"/>
    <n v="24"/>
    <s v="Yes"/>
    <n v="1"/>
  </r>
  <r>
    <x v="2169"/>
    <x v="509"/>
    <x v="2"/>
    <n v="399"/>
    <n v="20.100000000000001"/>
    <n v="6"/>
    <n v="4"/>
    <n v="34"/>
    <n v="34"/>
    <s v="Yes"/>
    <n v="1"/>
  </r>
  <r>
    <x v="2170"/>
    <x v="347"/>
    <x v="2"/>
    <n v="399"/>
    <n v="9.1999999999999993"/>
    <n v="6"/>
    <n v="2"/>
    <n v="34"/>
    <n v="33"/>
    <s v="No"/>
    <n v="0"/>
  </r>
  <r>
    <x v="2171"/>
    <x v="551"/>
    <x v="0"/>
    <n v="699"/>
    <n v="3.6"/>
    <n v="0"/>
    <n v="1"/>
    <n v="32"/>
    <n v="4"/>
    <s v="No"/>
    <n v="0"/>
  </r>
  <r>
    <x v="2172"/>
    <x v="692"/>
    <x v="2"/>
    <n v="399"/>
    <n v="15.3"/>
    <n v="6"/>
    <n v="3"/>
    <n v="8"/>
    <n v="24"/>
    <s v="Yes"/>
    <n v="1"/>
  </r>
  <r>
    <x v="2173"/>
    <x v="571"/>
    <x v="2"/>
    <n v="399"/>
    <n v="5.4"/>
    <n v="0"/>
    <n v="1"/>
    <n v="32"/>
    <n v="27"/>
    <s v="No"/>
    <n v="0"/>
  </r>
  <r>
    <x v="2174"/>
    <x v="526"/>
    <x v="2"/>
    <n v="399"/>
    <n v="16.399999999999999"/>
    <n v="4"/>
    <n v="3"/>
    <n v="9"/>
    <n v="15"/>
    <s v="Yes"/>
    <n v="1"/>
  </r>
  <r>
    <x v="2175"/>
    <x v="521"/>
    <x v="2"/>
    <n v="399"/>
    <n v="12.4"/>
    <n v="7"/>
    <n v="5"/>
    <n v="17"/>
    <n v="29"/>
    <s v="Yes"/>
    <n v="1"/>
  </r>
  <r>
    <x v="2176"/>
    <x v="9"/>
    <x v="2"/>
    <n v="399"/>
    <n v="10.7"/>
    <n v="0"/>
    <n v="1"/>
    <n v="9"/>
    <n v="60"/>
    <s v="Yes"/>
    <n v="1"/>
  </r>
  <r>
    <x v="2177"/>
    <x v="376"/>
    <x v="1"/>
    <n v="199"/>
    <n v="9.6999999999999993"/>
    <n v="5"/>
    <n v="3"/>
    <n v="19"/>
    <n v="58"/>
    <s v="Yes"/>
    <n v="1"/>
  </r>
  <r>
    <x v="2178"/>
    <x v="198"/>
    <x v="2"/>
    <n v="399"/>
    <n v="15.2"/>
    <n v="5"/>
    <n v="4"/>
    <n v="5"/>
    <n v="35"/>
    <s v="Yes"/>
    <n v="1"/>
  </r>
  <r>
    <x v="2179"/>
    <x v="381"/>
    <x v="1"/>
    <n v="199"/>
    <n v="8.6"/>
    <n v="4"/>
    <n v="4"/>
    <n v="23"/>
    <n v="10"/>
    <s v="Yes"/>
    <n v="1"/>
  </r>
  <r>
    <x v="2180"/>
    <x v="638"/>
    <x v="1"/>
    <n v="199"/>
    <n v="7.1"/>
    <n v="0"/>
    <n v="4"/>
    <n v="36"/>
    <n v="13"/>
    <s v="No"/>
    <n v="0"/>
  </r>
  <r>
    <x v="2181"/>
    <x v="551"/>
    <x v="1"/>
    <n v="199"/>
    <n v="10.4"/>
    <n v="7"/>
    <n v="2"/>
    <n v="29"/>
    <n v="39"/>
    <s v="Yes"/>
    <n v="1"/>
  </r>
  <r>
    <x v="2182"/>
    <x v="199"/>
    <x v="1"/>
    <n v="199"/>
    <n v="14.8"/>
    <n v="7"/>
    <n v="3"/>
    <n v="34"/>
    <n v="27"/>
    <s v="No"/>
    <n v="0"/>
  </r>
  <r>
    <x v="2183"/>
    <x v="253"/>
    <x v="0"/>
    <n v="699"/>
    <n v="18.399999999999999"/>
    <n v="8"/>
    <n v="0"/>
    <n v="36"/>
    <n v="9"/>
    <s v="No"/>
    <n v="0"/>
  </r>
  <r>
    <x v="2184"/>
    <x v="396"/>
    <x v="2"/>
    <n v="399"/>
    <n v="18.399999999999999"/>
    <n v="4"/>
    <n v="1"/>
    <n v="29"/>
    <n v="9"/>
    <s v="No"/>
    <n v="0"/>
  </r>
  <r>
    <x v="2185"/>
    <x v="197"/>
    <x v="1"/>
    <n v="199"/>
    <n v="7.3"/>
    <n v="3"/>
    <n v="0"/>
    <n v="25"/>
    <n v="2"/>
    <s v="No"/>
    <n v="0"/>
  </r>
  <r>
    <x v="2186"/>
    <x v="153"/>
    <x v="1"/>
    <n v="199"/>
    <n v="14.4"/>
    <n v="6"/>
    <n v="1"/>
    <n v="27"/>
    <n v="27"/>
    <s v="No"/>
    <n v="0"/>
  </r>
  <r>
    <x v="2187"/>
    <x v="401"/>
    <x v="1"/>
    <n v="199"/>
    <n v="24.8"/>
    <n v="2"/>
    <n v="0"/>
    <n v="1"/>
    <n v="16"/>
    <s v="No"/>
    <n v="0"/>
  </r>
  <r>
    <x v="2188"/>
    <x v="568"/>
    <x v="1"/>
    <n v="199"/>
    <n v="22.9"/>
    <n v="2"/>
    <n v="5"/>
    <n v="30"/>
    <n v="31"/>
    <s v="Yes"/>
    <n v="1"/>
  </r>
  <r>
    <x v="2189"/>
    <x v="606"/>
    <x v="2"/>
    <n v="399"/>
    <n v="15.6"/>
    <n v="5"/>
    <n v="3"/>
    <n v="22"/>
    <n v="16"/>
    <s v="No"/>
    <n v="0"/>
  </r>
  <r>
    <x v="2190"/>
    <x v="103"/>
    <x v="0"/>
    <n v="699"/>
    <n v="16"/>
    <n v="5"/>
    <n v="4"/>
    <n v="22"/>
    <n v="9"/>
    <s v="No"/>
    <n v="0"/>
  </r>
  <r>
    <x v="2191"/>
    <x v="292"/>
    <x v="0"/>
    <n v="699"/>
    <n v="20.3"/>
    <n v="3"/>
    <n v="1"/>
    <n v="18"/>
    <n v="52"/>
    <s v="Yes"/>
    <n v="1"/>
  </r>
  <r>
    <x v="2192"/>
    <x v="227"/>
    <x v="2"/>
    <n v="399"/>
    <n v="23.5"/>
    <n v="4"/>
    <n v="3"/>
    <n v="22"/>
    <n v="46"/>
    <s v="No"/>
    <n v="0"/>
  </r>
  <r>
    <x v="2193"/>
    <x v="421"/>
    <x v="0"/>
    <n v="699"/>
    <n v="20.100000000000001"/>
    <n v="4"/>
    <n v="0"/>
    <n v="20"/>
    <n v="52"/>
    <s v="Yes"/>
    <n v="1"/>
  </r>
  <r>
    <x v="2194"/>
    <x v="681"/>
    <x v="1"/>
    <n v="199"/>
    <n v="11.9"/>
    <n v="2"/>
    <n v="0"/>
    <n v="16"/>
    <n v="44"/>
    <s v="No"/>
    <n v="0"/>
  </r>
  <r>
    <x v="2195"/>
    <x v="424"/>
    <x v="2"/>
    <n v="399"/>
    <n v="10.8"/>
    <n v="5"/>
    <n v="2"/>
    <n v="26"/>
    <n v="5"/>
    <s v="Yes"/>
    <n v="1"/>
  </r>
  <r>
    <x v="2196"/>
    <x v="115"/>
    <x v="2"/>
    <n v="399"/>
    <n v="19.5"/>
    <n v="0"/>
    <n v="3"/>
    <n v="5"/>
    <n v="25"/>
    <s v="No"/>
    <n v="0"/>
  </r>
  <r>
    <x v="2197"/>
    <x v="498"/>
    <x v="2"/>
    <n v="399"/>
    <n v="24.5"/>
    <n v="5"/>
    <n v="2"/>
    <n v="31"/>
    <n v="7"/>
    <s v="Yes"/>
    <n v="1"/>
  </r>
  <r>
    <x v="2198"/>
    <x v="294"/>
    <x v="2"/>
    <n v="399"/>
    <n v="14.9"/>
    <n v="6"/>
    <n v="3"/>
    <n v="26"/>
    <n v="54"/>
    <s v="Yes"/>
    <n v="1"/>
  </r>
  <r>
    <x v="2199"/>
    <x v="381"/>
    <x v="0"/>
    <n v="699"/>
    <n v="8.6999999999999993"/>
    <n v="5"/>
    <n v="4"/>
    <n v="11"/>
    <n v="24"/>
    <s v="No"/>
    <n v="0"/>
  </r>
  <r>
    <x v="2200"/>
    <x v="467"/>
    <x v="1"/>
    <n v="199"/>
    <n v="20"/>
    <n v="0"/>
    <n v="1"/>
    <n v="6"/>
    <n v="34"/>
    <s v="No"/>
    <n v="0"/>
  </r>
  <r>
    <x v="2201"/>
    <x v="594"/>
    <x v="0"/>
    <n v="699"/>
    <n v="24.8"/>
    <n v="0"/>
    <n v="3"/>
    <n v="10"/>
    <n v="11"/>
    <s v="Yes"/>
    <n v="1"/>
  </r>
  <r>
    <x v="2202"/>
    <x v="409"/>
    <x v="2"/>
    <n v="399"/>
    <n v="16.8"/>
    <n v="1"/>
    <n v="0"/>
    <n v="23"/>
    <n v="10"/>
    <s v="No"/>
    <n v="0"/>
  </r>
  <r>
    <x v="2203"/>
    <x v="450"/>
    <x v="1"/>
    <n v="199"/>
    <n v="24.9"/>
    <n v="1"/>
    <n v="0"/>
    <n v="3"/>
    <n v="39"/>
    <s v="Yes"/>
    <n v="1"/>
  </r>
  <r>
    <x v="2204"/>
    <x v="514"/>
    <x v="1"/>
    <n v="199"/>
    <n v="20.7"/>
    <n v="7"/>
    <n v="0"/>
    <n v="26"/>
    <n v="17"/>
    <s v="No"/>
    <n v="0"/>
  </r>
  <r>
    <x v="2205"/>
    <x v="207"/>
    <x v="0"/>
    <n v="699"/>
    <n v="20.9"/>
    <n v="4"/>
    <n v="1"/>
    <n v="5"/>
    <n v="4"/>
    <s v="No"/>
    <n v="0"/>
  </r>
  <r>
    <x v="2206"/>
    <x v="495"/>
    <x v="1"/>
    <n v="199"/>
    <n v="2.9"/>
    <n v="3"/>
    <n v="5"/>
    <n v="33"/>
    <n v="18"/>
    <s v="Yes"/>
    <n v="1"/>
  </r>
  <r>
    <x v="2207"/>
    <x v="126"/>
    <x v="0"/>
    <n v="699"/>
    <n v="17.5"/>
    <n v="7"/>
    <n v="2"/>
    <n v="11"/>
    <n v="60"/>
    <s v="Yes"/>
    <n v="1"/>
  </r>
  <r>
    <x v="2208"/>
    <x v="194"/>
    <x v="0"/>
    <n v="699"/>
    <n v="10.7"/>
    <n v="3"/>
    <n v="2"/>
    <n v="26"/>
    <n v="42"/>
    <s v="Yes"/>
    <n v="1"/>
  </r>
  <r>
    <x v="2209"/>
    <x v="569"/>
    <x v="2"/>
    <n v="399"/>
    <n v="17.7"/>
    <n v="0"/>
    <n v="0"/>
    <n v="10"/>
    <n v="3"/>
    <s v="No"/>
    <n v="0"/>
  </r>
  <r>
    <x v="2210"/>
    <x v="284"/>
    <x v="1"/>
    <n v="199"/>
    <n v="25"/>
    <n v="2"/>
    <n v="1"/>
    <n v="7"/>
    <n v="46"/>
    <s v="Yes"/>
    <n v="1"/>
  </r>
  <r>
    <x v="2211"/>
    <x v="548"/>
    <x v="0"/>
    <n v="699"/>
    <n v="14.7"/>
    <n v="7"/>
    <n v="3"/>
    <n v="21"/>
    <n v="26"/>
    <s v="Yes"/>
    <n v="1"/>
  </r>
  <r>
    <x v="2212"/>
    <x v="64"/>
    <x v="0"/>
    <n v="699"/>
    <n v="18.399999999999999"/>
    <n v="4"/>
    <n v="5"/>
    <n v="36"/>
    <n v="13"/>
    <s v="No"/>
    <n v="0"/>
  </r>
  <r>
    <x v="2213"/>
    <x v="177"/>
    <x v="1"/>
    <n v="199"/>
    <n v="4.3"/>
    <n v="3"/>
    <n v="2"/>
    <n v="24"/>
    <n v="4"/>
    <s v="Yes"/>
    <n v="1"/>
  </r>
  <r>
    <x v="2214"/>
    <x v="510"/>
    <x v="2"/>
    <n v="399"/>
    <n v="20.399999999999999"/>
    <n v="7"/>
    <n v="5"/>
    <n v="12"/>
    <n v="25"/>
    <s v="No"/>
    <n v="0"/>
  </r>
  <r>
    <x v="2215"/>
    <x v="411"/>
    <x v="2"/>
    <n v="399"/>
    <n v="20.5"/>
    <n v="6"/>
    <n v="5"/>
    <n v="9"/>
    <n v="20"/>
    <s v="No"/>
    <n v="0"/>
  </r>
  <r>
    <x v="2216"/>
    <x v="583"/>
    <x v="0"/>
    <n v="699"/>
    <n v="0.7"/>
    <n v="2"/>
    <n v="2"/>
    <n v="12"/>
    <n v="26"/>
    <s v="Yes"/>
    <n v="1"/>
  </r>
  <r>
    <x v="2217"/>
    <x v="2"/>
    <x v="1"/>
    <n v="199"/>
    <n v="22.2"/>
    <n v="3"/>
    <n v="4"/>
    <n v="3"/>
    <n v="38"/>
    <s v="Yes"/>
    <n v="1"/>
  </r>
  <r>
    <x v="2218"/>
    <x v="217"/>
    <x v="1"/>
    <n v="199"/>
    <n v="10.7"/>
    <n v="0"/>
    <n v="5"/>
    <n v="12"/>
    <n v="23"/>
    <s v="No"/>
    <n v="0"/>
  </r>
  <r>
    <x v="2219"/>
    <x v="284"/>
    <x v="2"/>
    <n v="399"/>
    <n v="0.6"/>
    <n v="7"/>
    <n v="4"/>
    <n v="22"/>
    <n v="12"/>
    <s v="Yes"/>
    <n v="1"/>
  </r>
  <r>
    <x v="2220"/>
    <x v="476"/>
    <x v="0"/>
    <n v="699"/>
    <n v="7.2"/>
    <n v="6"/>
    <n v="4"/>
    <n v="33"/>
    <n v="37"/>
    <s v="Yes"/>
    <n v="1"/>
  </r>
  <r>
    <x v="2221"/>
    <x v="236"/>
    <x v="1"/>
    <n v="199"/>
    <n v="19.399999999999999"/>
    <n v="0"/>
    <n v="3"/>
    <n v="28"/>
    <n v="46"/>
    <s v="Yes"/>
    <n v="1"/>
  </r>
  <r>
    <x v="2222"/>
    <x v="297"/>
    <x v="0"/>
    <n v="699"/>
    <n v="1.6"/>
    <n v="5"/>
    <n v="0"/>
    <n v="30"/>
    <n v="26"/>
    <s v="Yes"/>
    <n v="1"/>
  </r>
  <r>
    <x v="2223"/>
    <x v="512"/>
    <x v="2"/>
    <n v="399"/>
    <n v="23.3"/>
    <n v="3"/>
    <n v="2"/>
    <n v="27"/>
    <n v="53"/>
    <s v="Yes"/>
    <n v="1"/>
  </r>
  <r>
    <x v="2224"/>
    <x v="693"/>
    <x v="2"/>
    <n v="399"/>
    <n v="22.3"/>
    <n v="0"/>
    <n v="1"/>
    <n v="20"/>
    <n v="42"/>
    <s v="No"/>
    <n v="0"/>
  </r>
  <r>
    <x v="2225"/>
    <x v="512"/>
    <x v="2"/>
    <n v="399"/>
    <n v="0.6"/>
    <n v="3"/>
    <n v="0"/>
    <n v="17"/>
    <n v="14"/>
    <s v="No"/>
    <n v="0"/>
  </r>
  <r>
    <x v="2226"/>
    <x v="428"/>
    <x v="1"/>
    <n v="199"/>
    <n v="0.6"/>
    <n v="0"/>
    <n v="0"/>
    <n v="26"/>
    <n v="51"/>
    <s v="No"/>
    <n v="0"/>
  </r>
  <r>
    <x v="2227"/>
    <x v="522"/>
    <x v="0"/>
    <n v="699"/>
    <n v="0.9"/>
    <n v="4"/>
    <n v="4"/>
    <n v="27"/>
    <n v="42"/>
    <s v="Yes"/>
    <n v="1"/>
  </r>
  <r>
    <x v="2228"/>
    <x v="543"/>
    <x v="1"/>
    <n v="199"/>
    <n v="16.7"/>
    <n v="4"/>
    <n v="0"/>
    <n v="35"/>
    <n v="54"/>
    <s v="Yes"/>
    <n v="1"/>
  </r>
  <r>
    <x v="2229"/>
    <x v="179"/>
    <x v="0"/>
    <n v="699"/>
    <n v="4.8"/>
    <n v="3"/>
    <n v="0"/>
    <n v="22"/>
    <n v="43"/>
    <s v="Yes"/>
    <n v="1"/>
  </r>
  <r>
    <x v="2230"/>
    <x v="694"/>
    <x v="0"/>
    <n v="699"/>
    <n v="23.7"/>
    <n v="0"/>
    <n v="0"/>
    <n v="16"/>
    <n v="8"/>
    <s v="No"/>
    <n v="0"/>
  </r>
  <r>
    <x v="2231"/>
    <x v="362"/>
    <x v="1"/>
    <n v="199"/>
    <n v="17"/>
    <n v="6"/>
    <n v="1"/>
    <n v="19"/>
    <n v="57"/>
    <s v="Yes"/>
    <n v="1"/>
  </r>
  <r>
    <x v="2232"/>
    <x v="546"/>
    <x v="2"/>
    <n v="399"/>
    <n v="19.2"/>
    <n v="4"/>
    <n v="2"/>
    <n v="7"/>
    <n v="34"/>
    <s v="Yes"/>
    <n v="1"/>
  </r>
  <r>
    <x v="2233"/>
    <x v="519"/>
    <x v="1"/>
    <n v="199"/>
    <n v="24.6"/>
    <n v="1"/>
    <n v="0"/>
    <n v="5"/>
    <n v="15"/>
    <s v="Yes"/>
    <n v="1"/>
  </r>
  <r>
    <x v="2234"/>
    <x v="695"/>
    <x v="1"/>
    <n v="199"/>
    <n v="19.2"/>
    <n v="5"/>
    <n v="0"/>
    <n v="8"/>
    <n v="32"/>
    <s v="No"/>
    <n v="0"/>
  </r>
  <r>
    <x v="2235"/>
    <x v="202"/>
    <x v="2"/>
    <n v="399"/>
    <n v="3.5"/>
    <n v="4"/>
    <n v="0"/>
    <n v="33"/>
    <n v="22"/>
    <s v="No"/>
    <n v="0"/>
  </r>
  <r>
    <x v="2236"/>
    <x v="696"/>
    <x v="1"/>
    <n v="199"/>
    <n v="20.3"/>
    <n v="8"/>
    <n v="2"/>
    <n v="25"/>
    <n v="46"/>
    <s v="Yes"/>
    <n v="1"/>
  </r>
  <r>
    <x v="2237"/>
    <x v="695"/>
    <x v="1"/>
    <n v="199"/>
    <n v="4.5"/>
    <n v="5"/>
    <n v="1"/>
    <n v="5"/>
    <n v="33"/>
    <s v="No"/>
    <n v="0"/>
  </r>
  <r>
    <x v="2238"/>
    <x v="561"/>
    <x v="1"/>
    <n v="199"/>
    <n v="24.8"/>
    <n v="5"/>
    <n v="0"/>
    <n v="31"/>
    <n v="21"/>
    <s v="No"/>
    <n v="0"/>
  </r>
  <r>
    <x v="2239"/>
    <x v="275"/>
    <x v="1"/>
    <n v="199"/>
    <n v="19.5"/>
    <n v="6"/>
    <n v="1"/>
    <n v="33"/>
    <n v="10"/>
    <s v="Yes"/>
    <n v="1"/>
  </r>
  <r>
    <x v="2240"/>
    <x v="544"/>
    <x v="2"/>
    <n v="399"/>
    <n v="24.4"/>
    <n v="3"/>
    <n v="5"/>
    <n v="5"/>
    <n v="59"/>
    <s v="No"/>
    <n v="0"/>
  </r>
  <r>
    <x v="2241"/>
    <x v="334"/>
    <x v="0"/>
    <n v="699"/>
    <n v="10"/>
    <n v="5"/>
    <n v="1"/>
    <n v="30"/>
    <n v="57"/>
    <s v="Yes"/>
    <n v="1"/>
  </r>
  <r>
    <x v="2242"/>
    <x v="495"/>
    <x v="1"/>
    <n v="199"/>
    <n v="14.5"/>
    <n v="0"/>
    <n v="5"/>
    <n v="1"/>
    <n v="59"/>
    <s v="Yes"/>
    <n v="1"/>
  </r>
  <r>
    <x v="2243"/>
    <x v="257"/>
    <x v="2"/>
    <n v="399"/>
    <n v="24.3"/>
    <n v="7"/>
    <n v="0"/>
    <n v="1"/>
    <n v="8"/>
    <s v="No"/>
    <n v="0"/>
  </r>
  <r>
    <x v="2244"/>
    <x v="212"/>
    <x v="0"/>
    <n v="699"/>
    <n v="19.3"/>
    <n v="2"/>
    <n v="3"/>
    <n v="36"/>
    <n v="31"/>
    <s v="Yes"/>
    <n v="1"/>
  </r>
  <r>
    <x v="2245"/>
    <x v="318"/>
    <x v="0"/>
    <n v="699"/>
    <n v="3.4"/>
    <n v="0"/>
    <n v="5"/>
    <n v="22"/>
    <n v="20"/>
    <s v="Yes"/>
    <n v="1"/>
  </r>
  <r>
    <x v="2246"/>
    <x v="690"/>
    <x v="2"/>
    <n v="399"/>
    <n v="1.5"/>
    <n v="1"/>
    <n v="0"/>
    <n v="19"/>
    <n v="60"/>
    <s v="Yes"/>
    <n v="1"/>
  </r>
  <r>
    <x v="2247"/>
    <x v="101"/>
    <x v="0"/>
    <n v="699"/>
    <n v="20.5"/>
    <n v="2"/>
    <n v="2"/>
    <n v="17"/>
    <n v="21"/>
    <s v="No"/>
    <n v="0"/>
  </r>
  <r>
    <x v="2248"/>
    <x v="281"/>
    <x v="0"/>
    <n v="699"/>
    <n v="2.2999999999999998"/>
    <n v="4"/>
    <n v="5"/>
    <n v="24"/>
    <n v="19"/>
    <s v="Yes"/>
    <n v="1"/>
  </r>
  <r>
    <x v="2249"/>
    <x v="577"/>
    <x v="2"/>
    <n v="399"/>
    <n v="5"/>
    <n v="1"/>
    <n v="1"/>
    <n v="21"/>
    <n v="59"/>
    <s v="No"/>
    <n v="0"/>
  </r>
  <r>
    <x v="2250"/>
    <x v="575"/>
    <x v="1"/>
    <n v="199"/>
    <n v="3.3"/>
    <n v="4"/>
    <n v="2"/>
    <n v="24"/>
    <n v="20"/>
    <s v="No"/>
    <n v="0"/>
  </r>
  <r>
    <x v="2251"/>
    <x v="110"/>
    <x v="0"/>
    <n v="699"/>
    <n v="14.8"/>
    <n v="1"/>
    <n v="1"/>
    <n v="14"/>
    <n v="3"/>
    <s v="No"/>
    <n v="0"/>
  </r>
  <r>
    <x v="2252"/>
    <x v="697"/>
    <x v="0"/>
    <n v="699"/>
    <n v="20.399999999999999"/>
    <n v="8"/>
    <n v="4"/>
    <n v="6"/>
    <n v="55"/>
    <s v="Yes"/>
    <n v="1"/>
  </r>
  <r>
    <x v="2253"/>
    <x v="449"/>
    <x v="0"/>
    <n v="699"/>
    <n v="3"/>
    <n v="6"/>
    <n v="0"/>
    <n v="20"/>
    <n v="19"/>
    <s v="No"/>
    <n v="0"/>
  </r>
  <r>
    <x v="2254"/>
    <x v="99"/>
    <x v="1"/>
    <n v="199"/>
    <n v="7.1"/>
    <n v="0"/>
    <n v="1"/>
    <n v="22"/>
    <n v="4"/>
    <s v="Yes"/>
    <n v="1"/>
  </r>
  <r>
    <x v="2255"/>
    <x v="435"/>
    <x v="1"/>
    <n v="199"/>
    <n v="22.3"/>
    <n v="0"/>
    <n v="3"/>
    <n v="7"/>
    <n v="51"/>
    <s v="Yes"/>
    <n v="1"/>
  </r>
  <r>
    <x v="2256"/>
    <x v="645"/>
    <x v="1"/>
    <n v="199"/>
    <n v="4.4000000000000004"/>
    <n v="8"/>
    <n v="1"/>
    <n v="17"/>
    <n v="5"/>
    <s v="Yes"/>
    <n v="1"/>
  </r>
  <r>
    <x v="2257"/>
    <x v="637"/>
    <x v="0"/>
    <n v="699"/>
    <n v="16"/>
    <n v="0"/>
    <n v="3"/>
    <n v="7"/>
    <n v="13"/>
    <s v="No"/>
    <n v="0"/>
  </r>
  <r>
    <x v="2258"/>
    <x v="529"/>
    <x v="1"/>
    <n v="199"/>
    <n v="6.3"/>
    <n v="6"/>
    <n v="0"/>
    <n v="33"/>
    <n v="43"/>
    <s v="No"/>
    <n v="0"/>
  </r>
  <r>
    <x v="2259"/>
    <x v="452"/>
    <x v="0"/>
    <n v="699"/>
    <n v="12.6"/>
    <n v="3"/>
    <n v="0"/>
    <n v="13"/>
    <n v="27"/>
    <s v="Yes"/>
    <n v="1"/>
  </r>
  <r>
    <x v="2260"/>
    <x v="122"/>
    <x v="2"/>
    <n v="399"/>
    <n v="20.7"/>
    <n v="4"/>
    <n v="2"/>
    <n v="13"/>
    <n v="8"/>
    <s v="Yes"/>
    <n v="1"/>
  </r>
  <r>
    <x v="2261"/>
    <x v="360"/>
    <x v="2"/>
    <n v="399"/>
    <n v="7.1"/>
    <n v="1"/>
    <n v="5"/>
    <n v="19"/>
    <n v="26"/>
    <s v="Yes"/>
    <n v="1"/>
  </r>
  <r>
    <x v="2262"/>
    <x v="290"/>
    <x v="2"/>
    <n v="399"/>
    <n v="24.5"/>
    <n v="6"/>
    <n v="4"/>
    <n v="1"/>
    <n v="12"/>
    <s v="No"/>
    <n v="0"/>
  </r>
  <r>
    <x v="2263"/>
    <x v="108"/>
    <x v="1"/>
    <n v="199"/>
    <n v="20.5"/>
    <n v="1"/>
    <n v="5"/>
    <n v="12"/>
    <n v="15"/>
    <s v="Yes"/>
    <n v="1"/>
  </r>
  <r>
    <x v="2264"/>
    <x v="79"/>
    <x v="1"/>
    <n v="199"/>
    <n v="18.7"/>
    <n v="1"/>
    <n v="5"/>
    <n v="16"/>
    <n v="25"/>
    <s v="Yes"/>
    <n v="1"/>
  </r>
  <r>
    <x v="2265"/>
    <x v="114"/>
    <x v="2"/>
    <n v="399"/>
    <n v="14.6"/>
    <n v="3"/>
    <n v="5"/>
    <n v="8"/>
    <n v="7"/>
    <s v="No"/>
    <n v="0"/>
  </r>
  <r>
    <x v="2266"/>
    <x v="633"/>
    <x v="2"/>
    <n v="399"/>
    <n v="8.9"/>
    <n v="7"/>
    <n v="1"/>
    <n v="7"/>
    <n v="9"/>
    <s v="No"/>
    <n v="0"/>
  </r>
  <r>
    <x v="2267"/>
    <x v="142"/>
    <x v="2"/>
    <n v="399"/>
    <n v="24.4"/>
    <n v="6"/>
    <n v="5"/>
    <n v="21"/>
    <n v="33"/>
    <s v="Yes"/>
    <n v="1"/>
  </r>
  <r>
    <x v="2268"/>
    <x v="607"/>
    <x v="0"/>
    <n v="699"/>
    <n v="21.5"/>
    <n v="2"/>
    <n v="1"/>
    <n v="13"/>
    <n v="24"/>
    <s v="No"/>
    <n v="0"/>
  </r>
  <r>
    <x v="2269"/>
    <x v="84"/>
    <x v="0"/>
    <n v="699"/>
    <n v="12.5"/>
    <n v="4"/>
    <n v="3"/>
    <n v="16"/>
    <n v="3"/>
    <s v="Yes"/>
    <n v="1"/>
  </r>
  <r>
    <x v="2270"/>
    <x v="394"/>
    <x v="2"/>
    <n v="399"/>
    <n v="2"/>
    <n v="0"/>
    <n v="5"/>
    <n v="11"/>
    <n v="29"/>
    <s v="Yes"/>
    <n v="1"/>
  </r>
  <r>
    <x v="2271"/>
    <x v="114"/>
    <x v="2"/>
    <n v="399"/>
    <n v="22.1"/>
    <n v="2"/>
    <n v="2"/>
    <n v="8"/>
    <n v="17"/>
    <s v="Yes"/>
    <n v="1"/>
  </r>
  <r>
    <x v="2272"/>
    <x v="512"/>
    <x v="2"/>
    <n v="399"/>
    <n v="2.1"/>
    <n v="7"/>
    <n v="2"/>
    <n v="34"/>
    <n v="19"/>
    <s v="Yes"/>
    <n v="1"/>
  </r>
  <r>
    <x v="2273"/>
    <x v="448"/>
    <x v="1"/>
    <n v="199"/>
    <n v="21.1"/>
    <n v="6"/>
    <n v="2"/>
    <n v="18"/>
    <n v="10"/>
    <s v="Yes"/>
    <n v="1"/>
  </r>
  <r>
    <x v="2274"/>
    <x v="212"/>
    <x v="1"/>
    <n v="199"/>
    <n v="19.600000000000001"/>
    <n v="7"/>
    <n v="3"/>
    <n v="2"/>
    <n v="14"/>
    <s v="No"/>
    <n v="0"/>
  </r>
  <r>
    <x v="2275"/>
    <x v="238"/>
    <x v="0"/>
    <n v="699"/>
    <n v="3.2"/>
    <n v="5"/>
    <n v="4"/>
    <n v="10"/>
    <n v="16"/>
    <s v="Yes"/>
    <n v="1"/>
  </r>
  <r>
    <x v="2276"/>
    <x v="131"/>
    <x v="0"/>
    <n v="699"/>
    <n v="20.100000000000001"/>
    <n v="6"/>
    <n v="0"/>
    <n v="34"/>
    <n v="4"/>
    <s v="No"/>
    <n v="0"/>
  </r>
  <r>
    <x v="2277"/>
    <x v="342"/>
    <x v="1"/>
    <n v="199"/>
    <n v="6.7"/>
    <n v="3"/>
    <n v="5"/>
    <n v="19"/>
    <n v="59"/>
    <s v="Yes"/>
    <n v="1"/>
  </r>
  <r>
    <x v="2278"/>
    <x v="78"/>
    <x v="0"/>
    <n v="699"/>
    <n v="23.1"/>
    <n v="7"/>
    <n v="4"/>
    <n v="34"/>
    <n v="0"/>
    <s v="Yes"/>
    <n v="1"/>
  </r>
  <r>
    <x v="2279"/>
    <x v="698"/>
    <x v="2"/>
    <n v="399"/>
    <n v="10.8"/>
    <n v="5"/>
    <n v="0"/>
    <n v="36"/>
    <n v="30"/>
    <s v="Yes"/>
    <n v="1"/>
  </r>
  <r>
    <x v="2280"/>
    <x v="662"/>
    <x v="0"/>
    <n v="699"/>
    <n v="18.2"/>
    <n v="6"/>
    <n v="2"/>
    <n v="20"/>
    <n v="44"/>
    <s v="No"/>
    <n v="0"/>
  </r>
  <r>
    <x v="2281"/>
    <x v="440"/>
    <x v="1"/>
    <n v="199"/>
    <n v="16.899999999999999"/>
    <n v="5"/>
    <n v="0"/>
    <n v="26"/>
    <n v="24"/>
    <s v="Yes"/>
    <n v="1"/>
  </r>
  <r>
    <x v="2282"/>
    <x v="627"/>
    <x v="1"/>
    <n v="199"/>
    <n v="1.6"/>
    <n v="5"/>
    <n v="2"/>
    <n v="21"/>
    <n v="30"/>
    <s v="Yes"/>
    <n v="1"/>
  </r>
  <r>
    <x v="2283"/>
    <x v="699"/>
    <x v="2"/>
    <n v="399"/>
    <n v="6.1"/>
    <n v="8"/>
    <n v="0"/>
    <n v="32"/>
    <n v="44"/>
    <s v="Yes"/>
    <n v="1"/>
  </r>
  <r>
    <x v="2284"/>
    <x v="39"/>
    <x v="1"/>
    <n v="199"/>
    <n v="10.6"/>
    <n v="0"/>
    <n v="1"/>
    <n v="15"/>
    <n v="29"/>
    <s v="No"/>
    <n v="0"/>
  </r>
  <r>
    <x v="2285"/>
    <x v="83"/>
    <x v="1"/>
    <n v="199"/>
    <n v="11.3"/>
    <n v="2"/>
    <n v="1"/>
    <n v="36"/>
    <n v="47"/>
    <s v="Yes"/>
    <n v="1"/>
  </r>
  <r>
    <x v="2286"/>
    <x v="512"/>
    <x v="1"/>
    <n v="199"/>
    <n v="6.8"/>
    <n v="6"/>
    <n v="0"/>
    <n v="3"/>
    <n v="17"/>
    <s v="No"/>
    <n v="0"/>
  </r>
  <r>
    <x v="2287"/>
    <x v="107"/>
    <x v="1"/>
    <n v="199"/>
    <n v="8.8000000000000007"/>
    <n v="3"/>
    <n v="4"/>
    <n v="6"/>
    <n v="7"/>
    <s v="Yes"/>
    <n v="1"/>
  </r>
  <r>
    <x v="2288"/>
    <x v="435"/>
    <x v="0"/>
    <n v="699"/>
    <n v="18.8"/>
    <n v="3"/>
    <n v="0"/>
    <n v="35"/>
    <n v="30"/>
    <s v="No"/>
    <n v="0"/>
  </r>
  <r>
    <x v="2289"/>
    <x v="409"/>
    <x v="1"/>
    <n v="199"/>
    <n v="23.2"/>
    <n v="7"/>
    <n v="1"/>
    <n v="1"/>
    <n v="50"/>
    <s v="Yes"/>
    <n v="1"/>
  </r>
  <r>
    <x v="2290"/>
    <x v="352"/>
    <x v="1"/>
    <n v="199"/>
    <n v="12.8"/>
    <n v="3"/>
    <n v="4"/>
    <n v="6"/>
    <n v="17"/>
    <s v="Yes"/>
    <n v="1"/>
  </r>
  <r>
    <x v="2291"/>
    <x v="582"/>
    <x v="2"/>
    <n v="399"/>
    <n v="19"/>
    <n v="8"/>
    <n v="5"/>
    <n v="23"/>
    <n v="10"/>
    <s v="Yes"/>
    <n v="1"/>
  </r>
  <r>
    <x v="2292"/>
    <x v="383"/>
    <x v="0"/>
    <n v="699"/>
    <n v="16.8"/>
    <n v="3"/>
    <n v="1"/>
    <n v="2"/>
    <n v="52"/>
    <s v="Yes"/>
    <n v="1"/>
  </r>
  <r>
    <x v="2293"/>
    <x v="336"/>
    <x v="0"/>
    <n v="699"/>
    <n v="5.3"/>
    <n v="3"/>
    <n v="1"/>
    <n v="12"/>
    <n v="8"/>
    <s v="No"/>
    <n v="0"/>
  </r>
  <r>
    <x v="2294"/>
    <x v="521"/>
    <x v="0"/>
    <n v="699"/>
    <n v="6"/>
    <n v="2"/>
    <n v="0"/>
    <n v="29"/>
    <n v="7"/>
    <s v="No"/>
    <n v="0"/>
  </r>
  <r>
    <x v="2295"/>
    <x v="649"/>
    <x v="2"/>
    <n v="399"/>
    <n v="21"/>
    <n v="6"/>
    <n v="1"/>
    <n v="20"/>
    <n v="44"/>
    <s v="Yes"/>
    <n v="1"/>
  </r>
  <r>
    <x v="2296"/>
    <x v="449"/>
    <x v="2"/>
    <n v="399"/>
    <n v="0.7"/>
    <n v="5"/>
    <n v="0"/>
    <n v="25"/>
    <n v="34"/>
    <s v="Yes"/>
    <n v="1"/>
  </r>
  <r>
    <x v="2297"/>
    <x v="283"/>
    <x v="1"/>
    <n v="199"/>
    <n v="19.2"/>
    <n v="3"/>
    <n v="0"/>
    <n v="6"/>
    <n v="9"/>
    <s v="No"/>
    <n v="0"/>
  </r>
  <r>
    <x v="2298"/>
    <x v="18"/>
    <x v="1"/>
    <n v="199"/>
    <n v="7"/>
    <n v="8"/>
    <n v="5"/>
    <n v="11"/>
    <n v="35"/>
    <s v="No"/>
    <n v="0"/>
  </r>
  <r>
    <x v="2299"/>
    <x v="332"/>
    <x v="0"/>
    <n v="699"/>
    <n v="22.2"/>
    <n v="2"/>
    <n v="4"/>
    <n v="22"/>
    <n v="34"/>
    <s v="No"/>
    <n v="0"/>
  </r>
  <r>
    <x v="2300"/>
    <x v="363"/>
    <x v="2"/>
    <n v="399"/>
    <n v="4.7"/>
    <n v="7"/>
    <n v="2"/>
    <n v="28"/>
    <n v="20"/>
    <s v="Yes"/>
    <n v="1"/>
  </r>
  <r>
    <x v="2301"/>
    <x v="596"/>
    <x v="0"/>
    <n v="699"/>
    <n v="5.3"/>
    <n v="4"/>
    <n v="3"/>
    <n v="2"/>
    <n v="49"/>
    <s v="Yes"/>
    <n v="1"/>
  </r>
  <r>
    <x v="2302"/>
    <x v="678"/>
    <x v="0"/>
    <n v="699"/>
    <n v="20"/>
    <n v="2"/>
    <n v="0"/>
    <n v="8"/>
    <n v="14"/>
    <s v="No"/>
    <n v="0"/>
  </r>
  <r>
    <x v="2303"/>
    <x v="295"/>
    <x v="1"/>
    <n v="199"/>
    <n v="12.2"/>
    <n v="2"/>
    <n v="0"/>
    <n v="36"/>
    <n v="33"/>
    <s v="Yes"/>
    <n v="1"/>
  </r>
  <r>
    <x v="2304"/>
    <x v="434"/>
    <x v="1"/>
    <n v="199"/>
    <n v="22.7"/>
    <n v="8"/>
    <n v="4"/>
    <n v="16"/>
    <n v="34"/>
    <s v="No"/>
    <n v="0"/>
  </r>
  <r>
    <x v="2305"/>
    <x v="284"/>
    <x v="0"/>
    <n v="699"/>
    <n v="2.5"/>
    <n v="8"/>
    <n v="4"/>
    <n v="36"/>
    <n v="5"/>
    <s v="Yes"/>
    <n v="1"/>
  </r>
  <r>
    <x v="2306"/>
    <x v="329"/>
    <x v="0"/>
    <n v="699"/>
    <n v="20.8"/>
    <n v="0"/>
    <n v="3"/>
    <n v="9"/>
    <n v="31"/>
    <s v="No"/>
    <n v="0"/>
  </r>
  <r>
    <x v="2307"/>
    <x v="8"/>
    <x v="1"/>
    <n v="199"/>
    <n v="17.600000000000001"/>
    <n v="1"/>
    <n v="4"/>
    <n v="15"/>
    <n v="9"/>
    <s v="No"/>
    <n v="0"/>
  </r>
  <r>
    <x v="2308"/>
    <x v="244"/>
    <x v="2"/>
    <n v="399"/>
    <n v="2.5"/>
    <n v="5"/>
    <n v="3"/>
    <n v="35"/>
    <n v="10"/>
    <s v="Yes"/>
    <n v="1"/>
  </r>
  <r>
    <x v="2309"/>
    <x v="641"/>
    <x v="1"/>
    <n v="199"/>
    <n v="19.3"/>
    <n v="0"/>
    <n v="5"/>
    <n v="3"/>
    <n v="44"/>
    <s v="Yes"/>
    <n v="1"/>
  </r>
  <r>
    <x v="2310"/>
    <x v="28"/>
    <x v="1"/>
    <n v="199"/>
    <n v="4.5"/>
    <n v="1"/>
    <n v="0"/>
    <n v="21"/>
    <n v="44"/>
    <s v="Yes"/>
    <n v="1"/>
  </r>
  <r>
    <x v="2311"/>
    <x v="281"/>
    <x v="2"/>
    <n v="399"/>
    <n v="16.399999999999999"/>
    <n v="0"/>
    <n v="5"/>
    <n v="35"/>
    <n v="47"/>
    <s v="No"/>
    <n v="0"/>
  </r>
  <r>
    <x v="2312"/>
    <x v="67"/>
    <x v="0"/>
    <n v="699"/>
    <n v="24.7"/>
    <n v="5"/>
    <n v="3"/>
    <n v="10"/>
    <n v="43"/>
    <s v="Yes"/>
    <n v="1"/>
  </r>
  <r>
    <x v="2313"/>
    <x v="559"/>
    <x v="0"/>
    <n v="699"/>
    <n v="18.899999999999999"/>
    <n v="4"/>
    <n v="1"/>
    <n v="19"/>
    <n v="5"/>
    <s v="No"/>
    <n v="0"/>
  </r>
  <r>
    <x v="2314"/>
    <x v="558"/>
    <x v="0"/>
    <n v="699"/>
    <n v="12.2"/>
    <n v="7"/>
    <n v="4"/>
    <n v="35"/>
    <n v="58"/>
    <s v="No"/>
    <n v="0"/>
  </r>
  <r>
    <x v="2315"/>
    <x v="666"/>
    <x v="1"/>
    <n v="199"/>
    <n v="12.8"/>
    <n v="0"/>
    <n v="2"/>
    <n v="19"/>
    <n v="24"/>
    <s v="Yes"/>
    <n v="1"/>
  </r>
  <r>
    <x v="2316"/>
    <x v="267"/>
    <x v="2"/>
    <n v="399"/>
    <n v="1.1000000000000001"/>
    <n v="0"/>
    <n v="0"/>
    <n v="30"/>
    <n v="42"/>
    <s v="Yes"/>
    <n v="1"/>
  </r>
  <r>
    <x v="2317"/>
    <x v="525"/>
    <x v="2"/>
    <n v="399"/>
    <n v="16.100000000000001"/>
    <n v="1"/>
    <n v="2"/>
    <n v="23"/>
    <n v="46"/>
    <s v="Yes"/>
    <n v="1"/>
  </r>
  <r>
    <x v="2318"/>
    <x v="308"/>
    <x v="1"/>
    <n v="199"/>
    <n v="9.8000000000000007"/>
    <n v="1"/>
    <n v="1"/>
    <n v="26"/>
    <n v="26"/>
    <s v="Yes"/>
    <n v="1"/>
  </r>
  <r>
    <x v="2319"/>
    <x v="368"/>
    <x v="0"/>
    <n v="699"/>
    <n v="24.8"/>
    <n v="5"/>
    <n v="5"/>
    <n v="15"/>
    <n v="3"/>
    <s v="Yes"/>
    <n v="1"/>
  </r>
  <r>
    <x v="2320"/>
    <x v="369"/>
    <x v="0"/>
    <n v="699"/>
    <n v="18.399999999999999"/>
    <n v="8"/>
    <n v="5"/>
    <n v="25"/>
    <n v="2"/>
    <s v="No"/>
    <n v="0"/>
  </r>
  <r>
    <x v="2321"/>
    <x v="700"/>
    <x v="2"/>
    <n v="399"/>
    <n v="6.4"/>
    <n v="8"/>
    <n v="3"/>
    <n v="14"/>
    <n v="39"/>
    <s v="Yes"/>
    <n v="1"/>
  </r>
  <r>
    <x v="2322"/>
    <x v="642"/>
    <x v="0"/>
    <n v="699"/>
    <n v="5"/>
    <n v="1"/>
    <n v="0"/>
    <n v="34"/>
    <n v="17"/>
    <s v="No"/>
    <n v="0"/>
  </r>
  <r>
    <x v="2323"/>
    <x v="660"/>
    <x v="2"/>
    <n v="399"/>
    <n v="21"/>
    <n v="1"/>
    <n v="4"/>
    <n v="17"/>
    <n v="58"/>
    <s v="Yes"/>
    <n v="1"/>
  </r>
  <r>
    <x v="2324"/>
    <x v="51"/>
    <x v="2"/>
    <n v="399"/>
    <n v="24.1"/>
    <n v="2"/>
    <n v="4"/>
    <n v="17"/>
    <n v="60"/>
    <s v="Yes"/>
    <n v="1"/>
  </r>
  <r>
    <x v="2325"/>
    <x v="86"/>
    <x v="0"/>
    <n v="699"/>
    <n v="9.8000000000000007"/>
    <n v="3"/>
    <n v="4"/>
    <n v="13"/>
    <n v="41"/>
    <s v="Yes"/>
    <n v="1"/>
  </r>
  <r>
    <x v="2326"/>
    <x v="248"/>
    <x v="1"/>
    <n v="199"/>
    <n v="17"/>
    <n v="2"/>
    <n v="5"/>
    <n v="10"/>
    <n v="25"/>
    <s v="No"/>
    <n v="0"/>
  </r>
  <r>
    <x v="2327"/>
    <x v="266"/>
    <x v="0"/>
    <n v="699"/>
    <n v="13.3"/>
    <n v="4"/>
    <n v="3"/>
    <n v="11"/>
    <n v="19"/>
    <s v="Yes"/>
    <n v="1"/>
  </r>
  <r>
    <x v="2328"/>
    <x v="395"/>
    <x v="2"/>
    <n v="399"/>
    <n v="9.5"/>
    <n v="8"/>
    <n v="3"/>
    <n v="9"/>
    <n v="13"/>
    <s v="Yes"/>
    <n v="1"/>
  </r>
  <r>
    <x v="2329"/>
    <x v="507"/>
    <x v="1"/>
    <n v="199"/>
    <n v="21.9"/>
    <n v="6"/>
    <n v="2"/>
    <n v="30"/>
    <n v="60"/>
    <s v="No"/>
    <n v="0"/>
  </r>
  <r>
    <x v="2330"/>
    <x v="456"/>
    <x v="1"/>
    <n v="199"/>
    <n v="23.7"/>
    <n v="5"/>
    <n v="2"/>
    <n v="23"/>
    <n v="55"/>
    <s v="No"/>
    <n v="0"/>
  </r>
  <r>
    <x v="2331"/>
    <x v="126"/>
    <x v="2"/>
    <n v="399"/>
    <n v="18.2"/>
    <n v="5"/>
    <n v="2"/>
    <n v="15"/>
    <n v="34"/>
    <s v="Yes"/>
    <n v="1"/>
  </r>
  <r>
    <x v="2332"/>
    <x v="589"/>
    <x v="1"/>
    <n v="199"/>
    <n v="16.899999999999999"/>
    <n v="7"/>
    <n v="3"/>
    <n v="2"/>
    <n v="19"/>
    <s v="Yes"/>
    <n v="1"/>
  </r>
  <r>
    <x v="2333"/>
    <x v="615"/>
    <x v="2"/>
    <n v="399"/>
    <n v="14.6"/>
    <n v="8"/>
    <n v="4"/>
    <n v="33"/>
    <n v="58"/>
    <s v="No"/>
    <n v="0"/>
  </r>
  <r>
    <x v="2334"/>
    <x v="453"/>
    <x v="0"/>
    <n v="699"/>
    <n v="9.5"/>
    <n v="8"/>
    <n v="5"/>
    <n v="7"/>
    <n v="32"/>
    <s v="Yes"/>
    <n v="1"/>
  </r>
  <r>
    <x v="2335"/>
    <x v="6"/>
    <x v="2"/>
    <n v="399"/>
    <n v="11.9"/>
    <n v="0"/>
    <n v="5"/>
    <n v="9"/>
    <n v="44"/>
    <s v="Yes"/>
    <n v="1"/>
  </r>
  <r>
    <x v="2336"/>
    <x v="674"/>
    <x v="0"/>
    <n v="699"/>
    <n v="24.8"/>
    <n v="4"/>
    <n v="1"/>
    <n v="4"/>
    <n v="13"/>
    <s v="No"/>
    <n v="0"/>
  </r>
  <r>
    <x v="2337"/>
    <x v="642"/>
    <x v="2"/>
    <n v="399"/>
    <n v="20.8"/>
    <n v="4"/>
    <n v="4"/>
    <n v="13"/>
    <n v="20"/>
    <s v="No"/>
    <n v="0"/>
  </r>
  <r>
    <x v="2338"/>
    <x v="139"/>
    <x v="2"/>
    <n v="399"/>
    <n v="20.3"/>
    <n v="1"/>
    <n v="0"/>
    <n v="15"/>
    <n v="6"/>
    <s v="No"/>
    <n v="0"/>
  </r>
  <r>
    <x v="2339"/>
    <x v="62"/>
    <x v="0"/>
    <n v="699"/>
    <n v="18.2"/>
    <n v="1"/>
    <n v="4"/>
    <n v="30"/>
    <n v="3"/>
    <s v="No"/>
    <n v="0"/>
  </r>
  <r>
    <x v="2340"/>
    <x v="548"/>
    <x v="1"/>
    <n v="199"/>
    <n v="16"/>
    <n v="3"/>
    <n v="3"/>
    <n v="6"/>
    <n v="13"/>
    <s v="Yes"/>
    <n v="1"/>
  </r>
  <r>
    <x v="2341"/>
    <x v="426"/>
    <x v="2"/>
    <n v="399"/>
    <n v="1.5"/>
    <n v="6"/>
    <n v="0"/>
    <n v="15"/>
    <n v="46"/>
    <s v="Yes"/>
    <n v="1"/>
  </r>
  <r>
    <x v="2342"/>
    <x v="106"/>
    <x v="0"/>
    <n v="699"/>
    <n v="12.7"/>
    <n v="5"/>
    <n v="3"/>
    <n v="33"/>
    <n v="6"/>
    <s v="Yes"/>
    <n v="1"/>
  </r>
  <r>
    <x v="2343"/>
    <x v="674"/>
    <x v="2"/>
    <n v="399"/>
    <n v="18.100000000000001"/>
    <n v="8"/>
    <n v="0"/>
    <n v="36"/>
    <n v="0"/>
    <s v="No"/>
    <n v="0"/>
  </r>
  <r>
    <x v="2344"/>
    <x v="150"/>
    <x v="1"/>
    <n v="199"/>
    <n v="14.9"/>
    <n v="5"/>
    <n v="3"/>
    <n v="2"/>
    <n v="7"/>
    <s v="No"/>
    <n v="0"/>
  </r>
  <r>
    <x v="2345"/>
    <x v="225"/>
    <x v="0"/>
    <n v="699"/>
    <n v="6.5"/>
    <n v="6"/>
    <n v="2"/>
    <n v="1"/>
    <n v="30"/>
    <s v="Yes"/>
    <n v="1"/>
  </r>
  <r>
    <x v="2346"/>
    <x v="687"/>
    <x v="2"/>
    <n v="399"/>
    <n v="20.7"/>
    <n v="1"/>
    <n v="5"/>
    <n v="19"/>
    <n v="58"/>
    <s v="Yes"/>
    <n v="1"/>
  </r>
  <r>
    <x v="2347"/>
    <x v="644"/>
    <x v="0"/>
    <n v="699"/>
    <n v="10.1"/>
    <n v="5"/>
    <n v="1"/>
    <n v="14"/>
    <n v="56"/>
    <s v="Yes"/>
    <n v="1"/>
  </r>
  <r>
    <x v="2348"/>
    <x v="698"/>
    <x v="0"/>
    <n v="699"/>
    <n v="20.3"/>
    <n v="8"/>
    <n v="5"/>
    <n v="5"/>
    <n v="49"/>
    <s v="Yes"/>
    <n v="1"/>
  </r>
  <r>
    <x v="2349"/>
    <x v="701"/>
    <x v="0"/>
    <n v="699"/>
    <n v="6"/>
    <n v="6"/>
    <n v="4"/>
    <n v="19"/>
    <n v="30"/>
    <s v="Yes"/>
    <n v="1"/>
  </r>
  <r>
    <x v="2350"/>
    <x v="35"/>
    <x v="0"/>
    <n v="699"/>
    <n v="19"/>
    <n v="6"/>
    <n v="1"/>
    <n v="9"/>
    <n v="10"/>
    <s v="No"/>
    <n v="0"/>
  </r>
  <r>
    <x v="2351"/>
    <x v="621"/>
    <x v="1"/>
    <n v="199"/>
    <n v="4.0999999999999996"/>
    <n v="3"/>
    <n v="3"/>
    <n v="33"/>
    <n v="17"/>
    <s v="Yes"/>
    <n v="1"/>
  </r>
  <r>
    <x v="2352"/>
    <x v="343"/>
    <x v="1"/>
    <n v="199"/>
    <n v="6.8"/>
    <n v="0"/>
    <n v="5"/>
    <n v="6"/>
    <n v="47"/>
    <s v="No"/>
    <n v="0"/>
  </r>
  <r>
    <x v="2353"/>
    <x v="244"/>
    <x v="1"/>
    <n v="199"/>
    <n v="13.6"/>
    <n v="0"/>
    <n v="2"/>
    <n v="34"/>
    <n v="40"/>
    <s v="Yes"/>
    <n v="1"/>
  </r>
  <r>
    <x v="2354"/>
    <x v="200"/>
    <x v="1"/>
    <n v="199"/>
    <n v="23.4"/>
    <n v="6"/>
    <n v="3"/>
    <n v="32"/>
    <n v="50"/>
    <s v="Yes"/>
    <n v="1"/>
  </r>
  <r>
    <x v="2355"/>
    <x v="166"/>
    <x v="0"/>
    <n v="699"/>
    <n v="3.4"/>
    <n v="2"/>
    <n v="3"/>
    <n v="7"/>
    <n v="49"/>
    <s v="Yes"/>
    <n v="1"/>
  </r>
  <r>
    <x v="2356"/>
    <x v="149"/>
    <x v="1"/>
    <n v="199"/>
    <n v="13.2"/>
    <n v="3"/>
    <n v="2"/>
    <n v="4"/>
    <n v="24"/>
    <s v="Yes"/>
    <n v="1"/>
  </r>
  <r>
    <x v="2357"/>
    <x v="157"/>
    <x v="1"/>
    <n v="199"/>
    <n v="10"/>
    <n v="7"/>
    <n v="0"/>
    <n v="2"/>
    <n v="20"/>
    <s v="No"/>
    <n v="0"/>
  </r>
  <r>
    <x v="2358"/>
    <x v="567"/>
    <x v="1"/>
    <n v="199"/>
    <n v="19.3"/>
    <n v="4"/>
    <n v="2"/>
    <n v="12"/>
    <n v="22"/>
    <s v="Yes"/>
    <n v="1"/>
  </r>
  <r>
    <x v="2359"/>
    <x v="130"/>
    <x v="0"/>
    <n v="699"/>
    <n v="5"/>
    <n v="1"/>
    <n v="3"/>
    <n v="36"/>
    <n v="40"/>
    <s v="No"/>
    <n v="0"/>
  </r>
  <r>
    <x v="2360"/>
    <x v="108"/>
    <x v="0"/>
    <n v="699"/>
    <n v="15.7"/>
    <n v="8"/>
    <n v="2"/>
    <n v="10"/>
    <n v="18"/>
    <s v="No"/>
    <n v="0"/>
  </r>
  <r>
    <x v="2361"/>
    <x v="656"/>
    <x v="1"/>
    <n v="199"/>
    <n v="7.9"/>
    <n v="8"/>
    <n v="0"/>
    <n v="16"/>
    <n v="50"/>
    <s v="No"/>
    <n v="0"/>
  </r>
  <r>
    <x v="2362"/>
    <x v="683"/>
    <x v="1"/>
    <n v="199"/>
    <n v="7.8"/>
    <n v="7"/>
    <n v="5"/>
    <n v="22"/>
    <n v="58"/>
    <s v="Yes"/>
    <n v="1"/>
  </r>
  <r>
    <x v="2363"/>
    <x v="186"/>
    <x v="1"/>
    <n v="199"/>
    <n v="1.6"/>
    <n v="3"/>
    <n v="5"/>
    <n v="27"/>
    <n v="23"/>
    <s v="Yes"/>
    <n v="1"/>
  </r>
  <r>
    <x v="2364"/>
    <x v="13"/>
    <x v="1"/>
    <n v="199"/>
    <n v="16.8"/>
    <n v="7"/>
    <n v="5"/>
    <n v="7"/>
    <n v="44"/>
    <s v="Yes"/>
    <n v="1"/>
  </r>
  <r>
    <x v="2365"/>
    <x v="277"/>
    <x v="0"/>
    <n v="699"/>
    <n v="24.8"/>
    <n v="1"/>
    <n v="2"/>
    <n v="24"/>
    <n v="18"/>
    <s v="No"/>
    <n v="0"/>
  </r>
  <r>
    <x v="2366"/>
    <x v="247"/>
    <x v="0"/>
    <n v="699"/>
    <n v="24.8"/>
    <n v="2"/>
    <n v="3"/>
    <n v="29"/>
    <n v="48"/>
    <s v="Yes"/>
    <n v="1"/>
  </r>
  <r>
    <x v="2367"/>
    <x v="268"/>
    <x v="0"/>
    <n v="699"/>
    <n v="19.3"/>
    <n v="6"/>
    <n v="5"/>
    <n v="27"/>
    <n v="18"/>
    <s v="No"/>
    <n v="0"/>
  </r>
  <r>
    <x v="2368"/>
    <x v="702"/>
    <x v="0"/>
    <n v="699"/>
    <n v="2.7"/>
    <n v="8"/>
    <n v="2"/>
    <n v="30"/>
    <n v="9"/>
    <s v="Yes"/>
    <n v="1"/>
  </r>
  <r>
    <x v="2369"/>
    <x v="343"/>
    <x v="0"/>
    <n v="699"/>
    <n v="16.100000000000001"/>
    <n v="3"/>
    <n v="1"/>
    <n v="25"/>
    <n v="21"/>
    <s v="No"/>
    <n v="0"/>
  </r>
  <r>
    <x v="2370"/>
    <x v="645"/>
    <x v="1"/>
    <n v="199"/>
    <n v="22.2"/>
    <n v="3"/>
    <n v="1"/>
    <n v="33"/>
    <n v="56"/>
    <s v="Yes"/>
    <n v="1"/>
  </r>
  <r>
    <x v="2371"/>
    <x v="320"/>
    <x v="1"/>
    <n v="199"/>
    <n v="19.600000000000001"/>
    <n v="6"/>
    <n v="3"/>
    <n v="19"/>
    <n v="36"/>
    <s v="Yes"/>
    <n v="1"/>
  </r>
  <r>
    <x v="2372"/>
    <x v="298"/>
    <x v="2"/>
    <n v="399"/>
    <n v="24.8"/>
    <n v="7"/>
    <n v="1"/>
    <n v="2"/>
    <n v="25"/>
    <s v="No"/>
    <n v="0"/>
  </r>
  <r>
    <x v="2373"/>
    <x v="53"/>
    <x v="2"/>
    <n v="399"/>
    <n v="16.2"/>
    <n v="2"/>
    <n v="5"/>
    <n v="2"/>
    <n v="13"/>
    <s v="Yes"/>
    <n v="1"/>
  </r>
  <r>
    <x v="2374"/>
    <x v="374"/>
    <x v="0"/>
    <n v="699"/>
    <n v="8.5"/>
    <n v="5"/>
    <n v="5"/>
    <n v="15"/>
    <n v="15"/>
    <s v="No"/>
    <n v="0"/>
  </r>
  <r>
    <x v="2375"/>
    <x v="71"/>
    <x v="1"/>
    <n v="199"/>
    <n v="19"/>
    <n v="4"/>
    <n v="0"/>
    <n v="36"/>
    <n v="57"/>
    <s v="Yes"/>
    <n v="1"/>
  </r>
  <r>
    <x v="2376"/>
    <x v="571"/>
    <x v="0"/>
    <n v="699"/>
    <n v="24.5"/>
    <n v="6"/>
    <n v="2"/>
    <n v="8"/>
    <n v="1"/>
    <s v="No"/>
    <n v="0"/>
  </r>
  <r>
    <x v="2377"/>
    <x v="110"/>
    <x v="2"/>
    <n v="399"/>
    <n v="13.8"/>
    <n v="2"/>
    <n v="3"/>
    <n v="23"/>
    <n v="42"/>
    <s v="Yes"/>
    <n v="1"/>
  </r>
  <r>
    <x v="2378"/>
    <x v="148"/>
    <x v="2"/>
    <n v="399"/>
    <n v="8.9"/>
    <n v="1"/>
    <n v="1"/>
    <n v="25"/>
    <n v="0"/>
    <s v="No"/>
    <n v="0"/>
  </r>
  <r>
    <x v="2379"/>
    <x v="92"/>
    <x v="1"/>
    <n v="199"/>
    <n v="19.3"/>
    <n v="8"/>
    <n v="2"/>
    <n v="10"/>
    <n v="36"/>
    <s v="Yes"/>
    <n v="1"/>
  </r>
  <r>
    <x v="2380"/>
    <x v="644"/>
    <x v="2"/>
    <n v="399"/>
    <n v="19.5"/>
    <n v="6"/>
    <n v="4"/>
    <n v="13"/>
    <n v="9"/>
    <s v="Yes"/>
    <n v="1"/>
  </r>
  <r>
    <x v="2381"/>
    <x v="96"/>
    <x v="0"/>
    <n v="699"/>
    <n v="15.8"/>
    <n v="0"/>
    <n v="0"/>
    <n v="18"/>
    <n v="53"/>
    <s v="No"/>
    <n v="0"/>
  </r>
  <r>
    <x v="2382"/>
    <x v="543"/>
    <x v="1"/>
    <n v="199"/>
    <n v="0.7"/>
    <n v="8"/>
    <n v="3"/>
    <n v="1"/>
    <n v="38"/>
    <s v="Yes"/>
    <n v="1"/>
  </r>
  <r>
    <x v="2383"/>
    <x v="680"/>
    <x v="1"/>
    <n v="199"/>
    <n v="3.4"/>
    <n v="6"/>
    <n v="4"/>
    <n v="4"/>
    <n v="12"/>
    <s v="Yes"/>
    <n v="1"/>
  </r>
  <r>
    <x v="2384"/>
    <x v="191"/>
    <x v="1"/>
    <n v="199"/>
    <n v="20.7"/>
    <n v="0"/>
    <n v="0"/>
    <n v="22"/>
    <n v="60"/>
    <s v="Yes"/>
    <n v="1"/>
  </r>
  <r>
    <x v="2385"/>
    <x v="71"/>
    <x v="1"/>
    <n v="199"/>
    <n v="2.5"/>
    <n v="1"/>
    <n v="5"/>
    <n v="18"/>
    <n v="20"/>
    <s v="Yes"/>
    <n v="1"/>
  </r>
  <r>
    <x v="2386"/>
    <x v="76"/>
    <x v="1"/>
    <n v="199"/>
    <n v="5.3"/>
    <n v="7"/>
    <n v="5"/>
    <n v="34"/>
    <n v="26"/>
    <s v="Yes"/>
    <n v="1"/>
  </r>
  <r>
    <x v="2387"/>
    <x v="527"/>
    <x v="0"/>
    <n v="699"/>
    <n v="5.9"/>
    <n v="4"/>
    <n v="2"/>
    <n v="24"/>
    <n v="1"/>
    <s v="No"/>
    <n v="0"/>
  </r>
  <r>
    <x v="2388"/>
    <x v="278"/>
    <x v="2"/>
    <n v="399"/>
    <n v="10.1"/>
    <n v="0"/>
    <n v="5"/>
    <n v="19"/>
    <n v="60"/>
    <s v="Yes"/>
    <n v="1"/>
  </r>
  <r>
    <x v="2389"/>
    <x v="358"/>
    <x v="0"/>
    <n v="699"/>
    <n v="19.2"/>
    <n v="6"/>
    <n v="5"/>
    <n v="26"/>
    <n v="8"/>
    <s v="No"/>
    <n v="0"/>
  </r>
  <r>
    <x v="2390"/>
    <x v="223"/>
    <x v="1"/>
    <n v="199"/>
    <n v="20.100000000000001"/>
    <n v="7"/>
    <n v="5"/>
    <n v="36"/>
    <n v="40"/>
    <s v="No"/>
    <n v="0"/>
  </r>
  <r>
    <x v="2391"/>
    <x v="168"/>
    <x v="1"/>
    <n v="199"/>
    <n v="14.4"/>
    <n v="1"/>
    <n v="2"/>
    <n v="11"/>
    <n v="1"/>
    <s v="No"/>
    <n v="0"/>
  </r>
  <r>
    <x v="2392"/>
    <x v="240"/>
    <x v="0"/>
    <n v="699"/>
    <n v="6.9"/>
    <n v="3"/>
    <n v="1"/>
    <n v="35"/>
    <n v="12"/>
    <s v="No"/>
    <n v="0"/>
  </r>
  <r>
    <x v="2393"/>
    <x v="245"/>
    <x v="1"/>
    <n v="199"/>
    <n v="9.3000000000000007"/>
    <n v="2"/>
    <n v="1"/>
    <n v="21"/>
    <n v="22"/>
    <s v="No"/>
    <n v="0"/>
  </r>
  <r>
    <x v="2394"/>
    <x v="137"/>
    <x v="1"/>
    <n v="199"/>
    <n v="13.8"/>
    <n v="1"/>
    <n v="3"/>
    <n v="30"/>
    <n v="0"/>
    <s v="Yes"/>
    <n v="1"/>
  </r>
  <r>
    <x v="2395"/>
    <x v="446"/>
    <x v="0"/>
    <n v="699"/>
    <n v="2.4"/>
    <n v="2"/>
    <n v="0"/>
    <n v="7"/>
    <n v="24"/>
    <s v="Yes"/>
    <n v="1"/>
  </r>
  <r>
    <x v="2396"/>
    <x v="206"/>
    <x v="1"/>
    <n v="199"/>
    <n v="24.5"/>
    <n v="5"/>
    <n v="1"/>
    <n v="33"/>
    <n v="29"/>
    <s v="Yes"/>
    <n v="1"/>
  </r>
  <r>
    <x v="2397"/>
    <x v="405"/>
    <x v="2"/>
    <n v="399"/>
    <n v="3.5"/>
    <n v="3"/>
    <n v="3"/>
    <n v="25"/>
    <n v="4"/>
    <s v="No"/>
    <n v="0"/>
  </r>
  <r>
    <x v="2398"/>
    <x v="460"/>
    <x v="2"/>
    <n v="399"/>
    <n v="7"/>
    <n v="0"/>
    <n v="5"/>
    <n v="20"/>
    <n v="10"/>
    <s v="No"/>
    <n v="0"/>
  </r>
  <r>
    <x v="2399"/>
    <x v="640"/>
    <x v="1"/>
    <n v="199"/>
    <n v="21.7"/>
    <n v="4"/>
    <n v="4"/>
    <n v="10"/>
    <n v="2"/>
    <s v="No"/>
    <n v="0"/>
  </r>
  <r>
    <x v="2400"/>
    <x v="107"/>
    <x v="2"/>
    <n v="399"/>
    <n v="7.5"/>
    <n v="0"/>
    <n v="1"/>
    <n v="18"/>
    <n v="28"/>
    <s v="Yes"/>
    <n v="1"/>
  </r>
  <r>
    <x v="2401"/>
    <x v="601"/>
    <x v="1"/>
    <n v="199"/>
    <n v="12"/>
    <n v="1"/>
    <n v="1"/>
    <n v="26"/>
    <n v="57"/>
    <s v="No"/>
    <n v="0"/>
  </r>
  <r>
    <x v="2402"/>
    <x v="546"/>
    <x v="0"/>
    <n v="699"/>
    <n v="4.7"/>
    <n v="2"/>
    <n v="0"/>
    <n v="33"/>
    <n v="0"/>
    <s v="No"/>
    <n v="0"/>
  </r>
  <r>
    <x v="2403"/>
    <x v="54"/>
    <x v="1"/>
    <n v="199"/>
    <n v="22.4"/>
    <n v="8"/>
    <n v="1"/>
    <n v="32"/>
    <n v="6"/>
    <s v="No"/>
    <n v="0"/>
  </r>
  <r>
    <x v="2404"/>
    <x v="353"/>
    <x v="0"/>
    <n v="699"/>
    <n v="4.7"/>
    <n v="8"/>
    <n v="2"/>
    <n v="27"/>
    <n v="47"/>
    <s v="Yes"/>
    <n v="1"/>
  </r>
  <r>
    <x v="2405"/>
    <x v="266"/>
    <x v="0"/>
    <n v="699"/>
    <n v="6.2"/>
    <n v="6"/>
    <n v="1"/>
    <n v="29"/>
    <n v="55"/>
    <s v="No"/>
    <n v="0"/>
  </r>
  <r>
    <x v="2406"/>
    <x v="247"/>
    <x v="1"/>
    <n v="199"/>
    <n v="4.8"/>
    <n v="5"/>
    <n v="3"/>
    <n v="33"/>
    <n v="1"/>
    <s v="Yes"/>
    <n v="1"/>
  </r>
  <r>
    <x v="2407"/>
    <x v="239"/>
    <x v="2"/>
    <n v="399"/>
    <n v="12.6"/>
    <n v="8"/>
    <n v="5"/>
    <n v="2"/>
    <n v="40"/>
    <s v="Yes"/>
    <n v="1"/>
  </r>
  <r>
    <x v="2408"/>
    <x v="547"/>
    <x v="1"/>
    <n v="199"/>
    <n v="12.2"/>
    <n v="0"/>
    <n v="3"/>
    <n v="30"/>
    <n v="55"/>
    <s v="No"/>
    <n v="0"/>
  </r>
  <r>
    <x v="2409"/>
    <x v="286"/>
    <x v="2"/>
    <n v="399"/>
    <n v="19.600000000000001"/>
    <n v="2"/>
    <n v="0"/>
    <n v="34"/>
    <n v="23"/>
    <s v="No"/>
    <n v="0"/>
  </r>
  <r>
    <x v="2410"/>
    <x v="677"/>
    <x v="0"/>
    <n v="699"/>
    <n v="2.6"/>
    <n v="2"/>
    <n v="1"/>
    <n v="10"/>
    <n v="14"/>
    <s v="No"/>
    <n v="0"/>
  </r>
  <r>
    <x v="2411"/>
    <x v="123"/>
    <x v="0"/>
    <n v="699"/>
    <n v="2.6"/>
    <n v="6"/>
    <n v="5"/>
    <n v="11"/>
    <n v="55"/>
    <s v="Yes"/>
    <n v="1"/>
  </r>
  <r>
    <x v="2412"/>
    <x v="653"/>
    <x v="2"/>
    <n v="399"/>
    <n v="24.7"/>
    <n v="1"/>
    <n v="5"/>
    <n v="35"/>
    <n v="16"/>
    <s v="No"/>
    <n v="0"/>
  </r>
  <r>
    <x v="2413"/>
    <x v="442"/>
    <x v="0"/>
    <n v="699"/>
    <n v="13.3"/>
    <n v="2"/>
    <n v="0"/>
    <n v="5"/>
    <n v="36"/>
    <s v="Yes"/>
    <n v="1"/>
  </r>
  <r>
    <x v="2414"/>
    <x v="15"/>
    <x v="2"/>
    <n v="399"/>
    <n v="19"/>
    <n v="0"/>
    <n v="4"/>
    <n v="30"/>
    <n v="37"/>
    <s v="Yes"/>
    <n v="1"/>
  </r>
  <r>
    <x v="2415"/>
    <x v="277"/>
    <x v="2"/>
    <n v="399"/>
    <n v="11"/>
    <n v="8"/>
    <n v="2"/>
    <n v="16"/>
    <n v="50"/>
    <s v="Yes"/>
    <n v="1"/>
  </r>
  <r>
    <x v="2416"/>
    <x v="360"/>
    <x v="1"/>
    <n v="199"/>
    <n v="22.4"/>
    <n v="0"/>
    <n v="2"/>
    <n v="9"/>
    <n v="51"/>
    <s v="Yes"/>
    <n v="1"/>
  </r>
  <r>
    <x v="2417"/>
    <x v="90"/>
    <x v="0"/>
    <n v="699"/>
    <n v="16.7"/>
    <n v="8"/>
    <n v="3"/>
    <n v="15"/>
    <n v="46"/>
    <s v="Yes"/>
    <n v="1"/>
  </r>
  <r>
    <x v="2418"/>
    <x v="503"/>
    <x v="2"/>
    <n v="399"/>
    <n v="24.2"/>
    <n v="2"/>
    <n v="2"/>
    <n v="33"/>
    <n v="56"/>
    <s v="No"/>
    <n v="0"/>
  </r>
  <r>
    <x v="2419"/>
    <x v="405"/>
    <x v="0"/>
    <n v="699"/>
    <n v="15.9"/>
    <n v="1"/>
    <n v="2"/>
    <n v="36"/>
    <n v="22"/>
    <s v="Yes"/>
    <n v="1"/>
  </r>
  <r>
    <x v="2420"/>
    <x v="668"/>
    <x v="0"/>
    <n v="699"/>
    <n v="24.1"/>
    <n v="0"/>
    <n v="5"/>
    <n v="30"/>
    <n v="41"/>
    <s v="Yes"/>
    <n v="1"/>
  </r>
  <r>
    <x v="2421"/>
    <x v="415"/>
    <x v="1"/>
    <n v="199"/>
    <n v="22.4"/>
    <n v="6"/>
    <n v="3"/>
    <n v="16"/>
    <n v="24"/>
    <s v="Yes"/>
    <n v="1"/>
  </r>
  <r>
    <x v="2422"/>
    <x v="342"/>
    <x v="0"/>
    <n v="699"/>
    <n v="1.1000000000000001"/>
    <n v="7"/>
    <n v="2"/>
    <n v="12"/>
    <n v="24"/>
    <s v="Yes"/>
    <n v="1"/>
  </r>
  <r>
    <x v="2423"/>
    <x v="424"/>
    <x v="1"/>
    <n v="199"/>
    <n v="12.6"/>
    <n v="8"/>
    <n v="3"/>
    <n v="30"/>
    <n v="24"/>
    <s v="Yes"/>
    <n v="1"/>
  </r>
  <r>
    <x v="2424"/>
    <x v="440"/>
    <x v="0"/>
    <n v="699"/>
    <n v="12.9"/>
    <n v="2"/>
    <n v="1"/>
    <n v="28"/>
    <n v="20"/>
    <s v="No"/>
    <n v="0"/>
  </r>
  <r>
    <x v="2425"/>
    <x v="635"/>
    <x v="2"/>
    <n v="399"/>
    <n v="19.899999999999999"/>
    <n v="8"/>
    <n v="2"/>
    <n v="3"/>
    <n v="43"/>
    <s v="Yes"/>
    <n v="1"/>
  </r>
  <r>
    <x v="2426"/>
    <x v="703"/>
    <x v="0"/>
    <n v="699"/>
    <n v="17.2"/>
    <n v="3"/>
    <n v="2"/>
    <n v="12"/>
    <n v="3"/>
    <s v="No"/>
    <n v="0"/>
  </r>
  <r>
    <x v="2427"/>
    <x v="439"/>
    <x v="0"/>
    <n v="699"/>
    <n v="19"/>
    <n v="6"/>
    <n v="3"/>
    <n v="24"/>
    <n v="46"/>
    <s v="Yes"/>
    <n v="1"/>
  </r>
  <r>
    <x v="2428"/>
    <x v="241"/>
    <x v="2"/>
    <n v="399"/>
    <n v="1.3"/>
    <n v="1"/>
    <n v="1"/>
    <n v="3"/>
    <n v="17"/>
    <s v="No"/>
    <n v="0"/>
  </r>
  <r>
    <x v="2429"/>
    <x v="511"/>
    <x v="0"/>
    <n v="699"/>
    <n v="21.4"/>
    <n v="4"/>
    <n v="2"/>
    <n v="22"/>
    <n v="11"/>
    <s v="No"/>
    <n v="0"/>
  </r>
  <r>
    <x v="2430"/>
    <x v="234"/>
    <x v="2"/>
    <n v="399"/>
    <n v="5.3"/>
    <n v="5"/>
    <n v="4"/>
    <n v="26"/>
    <n v="18"/>
    <s v="Yes"/>
    <n v="1"/>
  </r>
  <r>
    <x v="2431"/>
    <x v="581"/>
    <x v="0"/>
    <n v="699"/>
    <n v="17.2"/>
    <n v="4"/>
    <n v="3"/>
    <n v="9"/>
    <n v="53"/>
    <s v="No"/>
    <n v="0"/>
  </r>
  <r>
    <x v="2432"/>
    <x v="677"/>
    <x v="0"/>
    <n v="699"/>
    <n v="8.8000000000000007"/>
    <n v="2"/>
    <n v="2"/>
    <n v="7"/>
    <n v="5"/>
    <s v="No"/>
    <n v="0"/>
  </r>
  <r>
    <x v="2433"/>
    <x v="543"/>
    <x v="1"/>
    <n v="199"/>
    <n v="19.2"/>
    <n v="7"/>
    <n v="1"/>
    <n v="35"/>
    <n v="58"/>
    <s v="No"/>
    <n v="0"/>
  </r>
  <r>
    <x v="2434"/>
    <x v="149"/>
    <x v="1"/>
    <n v="199"/>
    <n v="10.4"/>
    <n v="3"/>
    <n v="5"/>
    <n v="11"/>
    <n v="14"/>
    <s v="Yes"/>
    <n v="1"/>
  </r>
  <r>
    <x v="2435"/>
    <x v="676"/>
    <x v="0"/>
    <n v="699"/>
    <n v="3"/>
    <n v="8"/>
    <n v="0"/>
    <n v="24"/>
    <n v="35"/>
    <s v="Yes"/>
    <n v="1"/>
  </r>
  <r>
    <x v="2436"/>
    <x v="251"/>
    <x v="2"/>
    <n v="399"/>
    <n v="23.8"/>
    <n v="7"/>
    <n v="4"/>
    <n v="2"/>
    <n v="16"/>
    <s v="No"/>
    <n v="0"/>
  </r>
  <r>
    <x v="2437"/>
    <x v="580"/>
    <x v="2"/>
    <n v="399"/>
    <n v="15.4"/>
    <n v="7"/>
    <n v="5"/>
    <n v="2"/>
    <n v="18"/>
    <s v="No"/>
    <n v="0"/>
  </r>
  <r>
    <x v="2438"/>
    <x v="26"/>
    <x v="1"/>
    <n v="199"/>
    <n v="8"/>
    <n v="1"/>
    <n v="5"/>
    <n v="13"/>
    <n v="57"/>
    <s v="Yes"/>
    <n v="1"/>
  </r>
  <r>
    <x v="2439"/>
    <x v="235"/>
    <x v="1"/>
    <n v="199"/>
    <n v="22.9"/>
    <n v="7"/>
    <n v="1"/>
    <n v="8"/>
    <n v="3"/>
    <s v="Yes"/>
    <n v="1"/>
  </r>
  <r>
    <x v="2440"/>
    <x v="75"/>
    <x v="2"/>
    <n v="399"/>
    <n v="7.1"/>
    <n v="0"/>
    <n v="0"/>
    <n v="16"/>
    <n v="53"/>
    <s v="No"/>
    <n v="0"/>
  </r>
  <r>
    <x v="2441"/>
    <x v="474"/>
    <x v="2"/>
    <n v="399"/>
    <n v="8.5"/>
    <n v="7"/>
    <n v="0"/>
    <n v="6"/>
    <n v="20"/>
    <s v="No"/>
    <n v="0"/>
  </r>
  <r>
    <x v="2442"/>
    <x v="192"/>
    <x v="1"/>
    <n v="199"/>
    <n v="18.399999999999999"/>
    <n v="5"/>
    <n v="4"/>
    <n v="14"/>
    <n v="56"/>
    <s v="Yes"/>
    <n v="1"/>
  </r>
  <r>
    <x v="2443"/>
    <x v="277"/>
    <x v="2"/>
    <n v="399"/>
    <n v="2.9"/>
    <n v="6"/>
    <n v="3"/>
    <n v="34"/>
    <n v="54"/>
    <s v="Yes"/>
    <n v="1"/>
  </r>
  <r>
    <x v="2444"/>
    <x v="698"/>
    <x v="0"/>
    <n v="699"/>
    <n v="23.8"/>
    <n v="2"/>
    <n v="5"/>
    <n v="18"/>
    <n v="55"/>
    <s v="No"/>
    <n v="0"/>
  </r>
  <r>
    <x v="2445"/>
    <x v="683"/>
    <x v="2"/>
    <n v="399"/>
    <n v="1.4"/>
    <n v="5"/>
    <n v="1"/>
    <n v="6"/>
    <n v="29"/>
    <s v="Yes"/>
    <n v="1"/>
  </r>
  <r>
    <x v="2446"/>
    <x v="96"/>
    <x v="1"/>
    <n v="199"/>
    <n v="12.1"/>
    <n v="0"/>
    <n v="4"/>
    <n v="34"/>
    <n v="46"/>
    <s v="No"/>
    <n v="0"/>
  </r>
  <r>
    <x v="2447"/>
    <x v="516"/>
    <x v="1"/>
    <n v="199"/>
    <n v="9.3000000000000007"/>
    <n v="3"/>
    <n v="4"/>
    <n v="18"/>
    <n v="33"/>
    <s v="Yes"/>
    <n v="1"/>
  </r>
  <r>
    <x v="2448"/>
    <x v="539"/>
    <x v="2"/>
    <n v="399"/>
    <n v="22.3"/>
    <n v="5"/>
    <n v="4"/>
    <n v="11"/>
    <n v="51"/>
    <s v="No"/>
    <n v="0"/>
  </r>
  <r>
    <x v="2449"/>
    <x v="459"/>
    <x v="2"/>
    <n v="399"/>
    <n v="23.9"/>
    <n v="8"/>
    <n v="3"/>
    <n v="4"/>
    <n v="50"/>
    <s v="No"/>
    <n v="0"/>
  </r>
  <r>
    <x v="2450"/>
    <x v="250"/>
    <x v="2"/>
    <n v="399"/>
    <n v="7.8"/>
    <n v="2"/>
    <n v="1"/>
    <n v="18"/>
    <n v="31"/>
    <s v="No"/>
    <n v="0"/>
  </r>
  <r>
    <x v="2451"/>
    <x v="203"/>
    <x v="2"/>
    <n v="399"/>
    <n v="13.8"/>
    <n v="5"/>
    <n v="5"/>
    <n v="18"/>
    <n v="37"/>
    <s v="Yes"/>
    <n v="1"/>
  </r>
  <r>
    <x v="2452"/>
    <x v="312"/>
    <x v="2"/>
    <n v="399"/>
    <n v="4.9000000000000004"/>
    <n v="2"/>
    <n v="2"/>
    <n v="19"/>
    <n v="39"/>
    <s v="No"/>
    <n v="0"/>
  </r>
  <r>
    <x v="2453"/>
    <x v="455"/>
    <x v="0"/>
    <n v="699"/>
    <n v="24.6"/>
    <n v="0"/>
    <n v="1"/>
    <n v="28"/>
    <n v="59"/>
    <s v="No"/>
    <n v="0"/>
  </r>
  <r>
    <x v="2454"/>
    <x v="295"/>
    <x v="1"/>
    <n v="199"/>
    <n v="20.100000000000001"/>
    <n v="5"/>
    <n v="5"/>
    <n v="10"/>
    <n v="14"/>
    <s v="No"/>
    <n v="0"/>
  </r>
  <r>
    <x v="2455"/>
    <x v="674"/>
    <x v="1"/>
    <n v="199"/>
    <n v="3.7"/>
    <n v="1"/>
    <n v="2"/>
    <n v="16"/>
    <n v="55"/>
    <s v="Yes"/>
    <n v="1"/>
  </r>
  <r>
    <x v="2456"/>
    <x v="91"/>
    <x v="1"/>
    <n v="199"/>
    <n v="8.8000000000000007"/>
    <n v="0"/>
    <n v="4"/>
    <n v="21"/>
    <n v="13"/>
    <s v="No"/>
    <n v="0"/>
  </r>
  <r>
    <x v="2457"/>
    <x v="509"/>
    <x v="0"/>
    <n v="699"/>
    <n v="17.2"/>
    <n v="4"/>
    <n v="2"/>
    <n v="12"/>
    <n v="18"/>
    <s v="No"/>
    <n v="0"/>
  </r>
  <r>
    <x v="2458"/>
    <x v="466"/>
    <x v="0"/>
    <n v="699"/>
    <n v="10"/>
    <n v="7"/>
    <n v="1"/>
    <n v="25"/>
    <n v="31"/>
    <s v="No"/>
    <n v="0"/>
  </r>
  <r>
    <x v="2459"/>
    <x v="152"/>
    <x v="1"/>
    <n v="199"/>
    <n v="11.5"/>
    <n v="7"/>
    <n v="5"/>
    <n v="28"/>
    <n v="60"/>
    <s v="Yes"/>
    <n v="1"/>
  </r>
  <r>
    <x v="2460"/>
    <x v="327"/>
    <x v="1"/>
    <n v="199"/>
    <n v="3.7"/>
    <n v="8"/>
    <n v="5"/>
    <n v="1"/>
    <n v="45"/>
    <s v="Yes"/>
    <n v="1"/>
  </r>
  <r>
    <x v="2461"/>
    <x v="354"/>
    <x v="2"/>
    <n v="399"/>
    <n v="23.8"/>
    <n v="1"/>
    <n v="4"/>
    <n v="14"/>
    <n v="13"/>
    <s v="No"/>
    <n v="0"/>
  </r>
  <r>
    <x v="2462"/>
    <x v="297"/>
    <x v="0"/>
    <n v="699"/>
    <n v="20.3"/>
    <n v="1"/>
    <n v="5"/>
    <n v="35"/>
    <n v="8"/>
    <s v="Yes"/>
    <n v="1"/>
  </r>
  <r>
    <x v="2463"/>
    <x v="304"/>
    <x v="1"/>
    <n v="199"/>
    <n v="15.4"/>
    <n v="0"/>
    <n v="5"/>
    <n v="13"/>
    <n v="19"/>
    <s v="No"/>
    <n v="0"/>
  </r>
  <r>
    <x v="2464"/>
    <x v="398"/>
    <x v="2"/>
    <n v="399"/>
    <n v="22.2"/>
    <n v="8"/>
    <n v="1"/>
    <n v="1"/>
    <n v="26"/>
    <s v="Yes"/>
    <n v="1"/>
  </r>
  <r>
    <x v="2465"/>
    <x v="111"/>
    <x v="1"/>
    <n v="199"/>
    <n v="11.8"/>
    <n v="0"/>
    <n v="4"/>
    <n v="36"/>
    <n v="10"/>
    <s v="No"/>
    <n v="0"/>
  </r>
  <r>
    <x v="2466"/>
    <x v="66"/>
    <x v="0"/>
    <n v="699"/>
    <n v="16.8"/>
    <n v="2"/>
    <n v="1"/>
    <n v="6"/>
    <n v="57"/>
    <s v="No"/>
    <n v="0"/>
  </r>
  <r>
    <x v="2467"/>
    <x v="465"/>
    <x v="2"/>
    <n v="399"/>
    <n v="18.8"/>
    <n v="5"/>
    <n v="4"/>
    <n v="17"/>
    <n v="40"/>
    <s v="Yes"/>
    <n v="1"/>
  </r>
  <r>
    <x v="2468"/>
    <x v="377"/>
    <x v="2"/>
    <n v="399"/>
    <n v="21.6"/>
    <n v="0"/>
    <n v="2"/>
    <n v="10"/>
    <n v="9"/>
    <s v="No"/>
    <n v="0"/>
  </r>
  <r>
    <x v="2469"/>
    <x v="369"/>
    <x v="0"/>
    <n v="699"/>
    <n v="9.9"/>
    <n v="8"/>
    <n v="1"/>
    <n v="30"/>
    <n v="46"/>
    <s v="Yes"/>
    <n v="1"/>
  </r>
  <r>
    <x v="2470"/>
    <x v="298"/>
    <x v="0"/>
    <n v="699"/>
    <n v="18.100000000000001"/>
    <n v="1"/>
    <n v="5"/>
    <n v="12"/>
    <n v="30"/>
    <s v="Yes"/>
    <n v="1"/>
  </r>
  <r>
    <x v="2471"/>
    <x v="586"/>
    <x v="0"/>
    <n v="699"/>
    <n v="5.4"/>
    <n v="3"/>
    <n v="4"/>
    <n v="14"/>
    <n v="41"/>
    <s v="Yes"/>
    <n v="1"/>
  </r>
  <r>
    <x v="2472"/>
    <x v="363"/>
    <x v="1"/>
    <n v="199"/>
    <n v="5"/>
    <n v="2"/>
    <n v="4"/>
    <n v="21"/>
    <n v="36"/>
    <s v="No"/>
    <n v="0"/>
  </r>
  <r>
    <x v="2473"/>
    <x v="502"/>
    <x v="0"/>
    <n v="699"/>
    <n v="22.1"/>
    <n v="1"/>
    <n v="5"/>
    <n v="27"/>
    <n v="27"/>
    <s v="No"/>
    <n v="0"/>
  </r>
  <r>
    <x v="2474"/>
    <x v="347"/>
    <x v="0"/>
    <n v="699"/>
    <n v="16.2"/>
    <n v="3"/>
    <n v="4"/>
    <n v="5"/>
    <n v="35"/>
    <s v="Yes"/>
    <n v="1"/>
  </r>
  <r>
    <x v="2475"/>
    <x v="394"/>
    <x v="2"/>
    <n v="399"/>
    <n v="17.7"/>
    <n v="3"/>
    <n v="4"/>
    <n v="24"/>
    <n v="54"/>
    <s v="No"/>
    <n v="0"/>
  </r>
  <r>
    <x v="2476"/>
    <x v="143"/>
    <x v="2"/>
    <n v="399"/>
    <n v="23.5"/>
    <n v="4"/>
    <n v="3"/>
    <n v="36"/>
    <n v="7"/>
    <s v="Yes"/>
    <n v="1"/>
  </r>
  <r>
    <x v="2477"/>
    <x v="650"/>
    <x v="2"/>
    <n v="399"/>
    <n v="5.9"/>
    <n v="6"/>
    <n v="2"/>
    <n v="32"/>
    <n v="15"/>
    <s v="No"/>
    <n v="0"/>
  </r>
  <r>
    <x v="2478"/>
    <x v="127"/>
    <x v="2"/>
    <n v="399"/>
    <n v="21.7"/>
    <n v="7"/>
    <n v="4"/>
    <n v="17"/>
    <n v="45"/>
    <s v="Yes"/>
    <n v="1"/>
  </r>
  <r>
    <x v="2479"/>
    <x v="359"/>
    <x v="2"/>
    <n v="399"/>
    <n v="0.6"/>
    <n v="2"/>
    <n v="3"/>
    <n v="29"/>
    <n v="4"/>
    <s v="Yes"/>
    <n v="1"/>
  </r>
  <r>
    <x v="2480"/>
    <x v="24"/>
    <x v="1"/>
    <n v="199"/>
    <n v="19.100000000000001"/>
    <n v="7"/>
    <n v="5"/>
    <n v="30"/>
    <n v="7"/>
    <s v="Yes"/>
    <n v="1"/>
  </r>
  <r>
    <x v="2481"/>
    <x v="549"/>
    <x v="2"/>
    <n v="399"/>
    <n v="14.7"/>
    <n v="8"/>
    <n v="4"/>
    <n v="9"/>
    <n v="15"/>
    <s v="Yes"/>
    <n v="1"/>
  </r>
  <r>
    <x v="2482"/>
    <x v="469"/>
    <x v="0"/>
    <n v="699"/>
    <n v="3.8"/>
    <n v="5"/>
    <n v="3"/>
    <n v="7"/>
    <n v="46"/>
    <s v="Yes"/>
    <n v="1"/>
  </r>
  <r>
    <x v="2483"/>
    <x v="21"/>
    <x v="0"/>
    <n v="699"/>
    <n v="4.7"/>
    <n v="0"/>
    <n v="2"/>
    <n v="13"/>
    <n v="48"/>
    <s v="Yes"/>
    <n v="1"/>
  </r>
  <r>
    <x v="2484"/>
    <x v="647"/>
    <x v="0"/>
    <n v="699"/>
    <n v="13.2"/>
    <n v="8"/>
    <n v="4"/>
    <n v="30"/>
    <n v="28"/>
    <s v="Yes"/>
    <n v="1"/>
  </r>
  <r>
    <x v="2485"/>
    <x v="75"/>
    <x v="0"/>
    <n v="699"/>
    <n v="16.899999999999999"/>
    <n v="5"/>
    <n v="1"/>
    <n v="24"/>
    <n v="15"/>
    <s v="No"/>
    <n v="0"/>
  </r>
  <r>
    <x v="2486"/>
    <x v="143"/>
    <x v="1"/>
    <n v="199"/>
    <n v="5.4"/>
    <n v="4"/>
    <n v="2"/>
    <n v="3"/>
    <n v="15"/>
    <s v="No"/>
    <n v="0"/>
  </r>
  <r>
    <x v="2487"/>
    <x v="647"/>
    <x v="1"/>
    <n v="199"/>
    <n v="3.2"/>
    <n v="1"/>
    <n v="2"/>
    <n v="21"/>
    <n v="53"/>
    <s v="No"/>
    <n v="0"/>
  </r>
  <r>
    <x v="2488"/>
    <x v="662"/>
    <x v="0"/>
    <n v="699"/>
    <n v="1.1000000000000001"/>
    <n v="2"/>
    <n v="5"/>
    <n v="6"/>
    <n v="36"/>
    <s v="Yes"/>
    <n v="1"/>
  </r>
  <r>
    <x v="2489"/>
    <x v="376"/>
    <x v="0"/>
    <n v="699"/>
    <n v="16.8"/>
    <n v="1"/>
    <n v="2"/>
    <n v="23"/>
    <n v="12"/>
    <s v="No"/>
    <n v="0"/>
  </r>
  <r>
    <x v="2490"/>
    <x v="52"/>
    <x v="0"/>
    <n v="699"/>
    <n v="5.2"/>
    <n v="3"/>
    <n v="0"/>
    <n v="33"/>
    <n v="36"/>
    <s v="No"/>
    <n v="0"/>
  </r>
  <r>
    <x v="2491"/>
    <x v="443"/>
    <x v="1"/>
    <n v="199"/>
    <n v="17.3"/>
    <n v="7"/>
    <n v="0"/>
    <n v="14"/>
    <n v="38"/>
    <s v="No"/>
    <n v="0"/>
  </r>
  <r>
    <x v="2492"/>
    <x v="353"/>
    <x v="2"/>
    <n v="399"/>
    <n v="16"/>
    <n v="2"/>
    <n v="0"/>
    <n v="4"/>
    <n v="13"/>
    <s v="No"/>
    <n v="0"/>
  </r>
  <r>
    <x v="2493"/>
    <x v="433"/>
    <x v="0"/>
    <n v="699"/>
    <n v="10.5"/>
    <n v="2"/>
    <n v="0"/>
    <n v="30"/>
    <n v="7"/>
    <s v="No"/>
    <n v="0"/>
  </r>
  <r>
    <x v="2494"/>
    <x v="576"/>
    <x v="1"/>
    <n v="199"/>
    <n v="3.3"/>
    <n v="6"/>
    <n v="0"/>
    <n v="8"/>
    <n v="8"/>
    <s v="No"/>
    <n v="0"/>
  </r>
  <r>
    <x v="2495"/>
    <x v="448"/>
    <x v="1"/>
    <n v="199"/>
    <n v="11.4"/>
    <n v="5"/>
    <n v="5"/>
    <n v="3"/>
    <n v="47"/>
    <s v="No"/>
    <n v="0"/>
  </r>
  <r>
    <x v="2496"/>
    <x v="27"/>
    <x v="1"/>
    <n v="199"/>
    <n v="23.2"/>
    <n v="3"/>
    <n v="0"/>
    <n v="13"/>
    <n v="18"/>
    <s v="No"/>
    <n v="0"/>
  </r>
  <r>
    <x v="2497"/>
    <x v="607"/>
    <x v="2"/>
    <n v="399"/>
    <n v="5.6"/>
    <n v="0"/>
    <n v="5"/>
    <n v="22"/>
    <n v="11"/>
    <s v="No"/>
    <n v="0"/>
  </r>
  <r>
    <x v="2498"/>
    <x v="255"/>
    <x v="2"/>
    <n v="399"/>
    <n v="3"/>
    <n v="4"/>
    <n v="1"/>
    <n v="34"/>
    <n v="6"/>
    <s v="Yes"/>
    <n v="1"/>
  </r>
  <r>
    <x v="2499"/>
    <x v="57"/>
    <x v="0"/>
    <n v="699"/>
    <n v="15.8"/>
    <n v="2"/>
    <n v="2"/>
    <n v="26"/>
    <n v="55"/>
    <s v="Yes"/>
    <n v="1"/>
  </r>
  <r>
    <x v="2500"/>
    <x v="565"/>
    <x v="2"/>
    <n v="399"/>
    <n v="4.2"/>
    <n v="4"/>
    <n v="3"/>
    <n v="9"/>
    <n v="8"/>
    <s v="Yes"/>
    <n v="1"/>
  </r>
  <r>
    <x v="2501"/>
    <x v="401"/>
    <x v="1"/>
    <n v="199"/>
    <n v="24.9"/>
    <n v="5"/>
    <n v="5"/>
    <n v="24"/>
    <n v="24"/>
    <s v="No"/>
    <n v="0"/>
  </r>
  <r>
    <x v="2502"/>
    <x v="119"/>
    <x v="0"/>
    <n v="699"/>
    <n v="20.2"/>
    <n v="3"/>
    <n v="5"/>
    <n v="1"/>
    <n v="42"/>
    <s v="Yes"/>
    <n v="1"/>
  </r>
  <r>
    <x v="2503"/>
    <x v="453"/>
    <x v="1"/>
    <n v="199"/>
    <n v="20.7"/>
    <n v="1"/>
    <n v="1"/>
    <n v="32"/>
    <n v="29"/>
    <s v="Yes"/>
    <n v="1"/>
  </r>
  <r>
    <x v="2504"/>
    <x v="19"/>
    <x v="1"/>
    <n v="199"/>
    <n v="23.4"/>
    <n v="8"/>
    <n v="2"/>
    <n v="28"/>
    <n v="34"/>
    <s v="Yes"/>
    <n v="1"/>
  </r>
  <r>
    <x v="2505"/>
    <x v="319"/>
    <x v="1"/>
    <n v="199"/>
    <n v="21.2"/>
    <n v="4"/>
    <n v="0"/>
    <n v="14"/>
    <n v="56"/>
    <s v="No"/>
    <n v="0"/>
  </r>
  <r>
    <x v="2506"/>
    <x v="632"/>
    <x v="1"/>
    <n v="199"/>
    <n v="24.8"/>
    <n v="0"/>
    <n v="3"/>
    <n v="10"/>
    <n v="7"/>
    <s v="No"/>
    <n v="0"/>
  </r>
  <r>
    <x v="2507"/>
    <x v="336"/>
    <x v="2"/>
    <n v="399"/>
    <n v="14.2"/>
    <n v="4"/>
    <n v="0"/>
    <n v="15"/>
    <n v="10"/>
    <s v="No"/>
    <n v="0"/>
  </r>
  <r>
    <x v="2508"/>
    <x v="537"/>
    <x v="2"/>
    <n v="399"/>
    <n v="11.1"/>
    <n v="0"/>
    <n v="3"/>
    <n v="6"/>
    <n v="14"/>
    <s v="Yes"/>
    <n v="1"/>
  </r>
  <r>
    <x v="2509"/>
    <x v="176"/>
    <x v="0"/>
    <n v="699"/>
    <n v="8.9"/>
    <n v="4"/>
    <n v="1"/>
    <n v="7"/>
    <n v="52"/>
    <s v="No"/>
    <n v="0"/>
  </r>
  <r>
    <x v="2510"/>
    <x v="700"/>
    <x v="0"/>
    <n v="699"/>
    <n v="5.9"/>
    <n v="4"/>
    <n v="0"/>
    <n v="1"/>
    <n v="15"/>
    <s v="Yes"/>
    <n v="1"/>
  </r>
  <r>
    <x v="2511"/>
    <x v="9"/>
    <x v="0"/>
    <n v="699"/>
    <n v="22.7"/>
    <n v="6"/>
    <n v="3"/>
    <n v="24"/>
    <n v="36"/>
    <s v="No"/>
    <n v="0"/>
  </r>
  <r>
    <x v="2512"/>
    <x v="122"/>
    <x v="2"/>
    <n v="399"/>
    <n v="10.9"/>
    <n v="4"/>
    <n v="4"/>
    <n v="24"/>
    <n v="4"/>
    <s v="Yes"/>
    <n v="1"/>
  </r>
  <r>
    <x v="2513"/>
    <x v="413"/>
    <x v="0"/>
    <n v="699"/>
    <n v="9.6"/>
    <n v="6"/>
    <n v="1"/>
    <n v="23"/>
    <n v="60"/>
    <s v="Yes"/>
    <n v="1"/>
  </r>
  <r>
    <x v="2514"/>
    <x v="351"/>
    <x v="1"/>
    <n v="199"/>
    <n v="21"/>
    <n v="4"/>
    <n v="3"/>
    <n v="9"/>
    <n v="27"/>
    <s v="Yes"/>
    <n v="1"/>
  </r>
  <r>
    <x v="2515"/>
    <x v="563"/>
    <x v="0"/>
    <n v="699"/>
    <n v="19.3"/>
    <n v="8"/>
    <n v="0"/>
    <n v="4"/>
    <n v="2"/>
    <s v="Yes"/>
    <n v="1"/>
  </r>
  <r>
    <x v="2516"/>
    <x v="269"/>
    <x v="0"/>
    <n v="699"/>
    <n v="3"/>
    <n v="6"/>
    <n v="2"/>
    <n v="15"/>
    <n v="48"/>
    <s v="Yes"/>
    <n v="1"/>
  </r>
  <r>
    <x v="2517"/>
    <x v="109"/>
    <x v="1"/>
    <n v="199"/>
    <n v="13.1"/>
    <n v="8"/>
    <n v="0"/>
    <n v="28"/>
    <n v="33"/>
    <s v="Yes"/>
    <n v="1"/>
  </r>
  <r>
    <x v="2518"/>
    <x v="235"/>
    <x v="2"/>
    <n v="399"/>
    <n v="3.1"/>
    <n v="0"/>
    <n v="5"/>
    <n v="29"/>
    <n v="6"/>
    <s v="No"/>
    <n v="0"/>
  </r>
  <r>
    <x v="2519"/>
    <x v="234"/>
    <x v="1"/>
    <n v="199"/>
    <n v="2.6"/>
    <n v="8"/>
    <n v="0"/>
    <n v="30"/>
    <n v="26"/>
    <s v="Yes"/>
    <n v="1"/>
  </r>
  <r>
    <x v="2520"/>
    <x v="113"/>
    <x v="1"/>
    <n v="199"/>
    <n v="18"/>
    <n v="5"/>
    <n v="0"/>
    <n v="30"/>
    <n v="3"/>
    <s v="No"/>
    <n v="0"/>
  </r>
  <r>
    <x v="2521"/>
    <x v="261"/>
    <x v="2"/>
    <n v="399"/>
    <n v="23.9"/>
    <n v="7"/>
    <n v="2"/>
    <n v="34"/>
    <n v="12"/>
    <s v="No"/>
    <n v="0"/>
  </r>
  <r>
    <x v="2522"/>
    <x v="191"/>
    <x v="1"/>
    <n v="199"/>
    <n v="1.1000000000000001"/>
    <n v="6"/>
    <n v="1"/>
    <n v="13"/>
    <n v="22"/>
    <s v="Yes"/>
    <n v="1"/>
  </r>
  <r>
    <x v="2523"/>
    <x v="521"/>
    <x v="0"/>
    <n v="699"/>
    <n v="11.4"/>
    <n v="6"/>
    <n v="4"/>
    <n v="23"/>
    <n v="16"/>
    <s v="Yes"/>
    <n v="1"/>
  </r>
  <r>
    <x v="2524"/>
    <x v="136"/>
    <x v="1"/>
    <n v="199"/>
    <n v="0.6"/>
    <n v="3"/>
    <n v="5"/>
    <n v="36"/>
    <n v="51"/>
    <s v="No"/>
    <n v="0"/>
  </r>
  <r>
    <x v="2525"/>
    <x v="75"/>
    <x v="0"/>
    <n v="699"/>
    <n v="4.3"/>
    <n v="7"/>
    <n v="2"/>
    <n v="26"/>
    <n v="53"/>
    <s v="Yes"/>
    <n v="1"/>
  </r>
  <r>
    <x v="2526"/>
    <x v="430"/>
    <x v="2"/>
    <n v="399"/>
    <n v="2.4"/>
    <n v="1"/>
    <n v="4"/>
    <n v="10"/>
    <n v="15"/>
    <s v="No"/>
    <n v="0"/>
  </r>
  <r>
    <x v="2527"/>
    <x v="644"/>
    <x v="2"/>
    <n v="399"/>
    <n v="1.3"/>
    <n v="4"/>
    <n v="3"/>
    <n v="2"/>
    <n v="26"/>
    <s v="Yes"/>
    <n v="1"/>
  </r>
  <r>
    <x v="2528"/>
    <x v="452"/>
    <x v="2"/>
    <n v="399"/>
    <n v="19"/>
    <n v="1"/>
    <n v="0"/>
    <n v="2"/>
    <n v="28"/>
    <s v="No"/>
    <n v="0"/>
  </r>
  <r>
    <x v="2529"/>
    <x v="390"/>
    <x v="2"/>
    <n v="399"/>
    <n v="22.9"/>
    <n v="0"/>
    <n v="0"/>
    <n v="8"/>
    <n v="47"/>
    <s v="No"/>
    <n v="0"/>
  </r>
  <r>
    <x v="2530"/>
    <x v="430"/>
    <x v="1"/>
    <n v="199"/>
    <n v="19.3"/>
    <n v="8"/>
    <n v="0"/>
    <n v="35"/>
    <n v="52"/>
    <s v="No"/>
    <n v="0"/>
  </r>
  <r>
    <x v="2531"/>
    <x v="401"/>
    <x v="0"/>
    <n v="699"/>
    <n v="14.6"/>
    <n v="5"/>
    <n v="1"/>
    <n v="18"/>
    <n v="42"/>
    <s v="No"/>
    <n v="0"/>
  </r>
  <r>
    <x v="2532"/>
    <x v="673"/>
    <x v="2"/>
    <n v="399"/>
    <n v="1.5"/>
    <n v="8"/>
    <n v="0"/>
    <n v="12"/>
    <n v="51"/>
    <s v="Yes"/>
    <n v="1"/>
  </r>
  <r>
    <x v="2533"/>
    <x v="546"/>
    <x v="0"/>
    <n v="699"/>
    <n v="23.3"/>
    <n v="6"/>
    <n v="4"/>
    <n v="32"/>
    <n v="33"/>
    <s v="No"/>
    <n v="0"/>
  </r>
  <r>
    <x v="2534"/>
    <x v="185"/>
    <x v="1"/>
    <n v="199"/>
    <n v="5.4"/>
    <n v="7"/>
    <n v="5"/>
    <n v="5"/>
    <n v="7"/>
    <s v="No"/>
    <n v="0"/>
  </r>
  <r>
    <x v="2535"/>
    <x v="189"/>
    <x v="0"/>
    <n v="699"/>
    <n v="18.899999999999999"/>
    <n v="1"/>
    <n v="3"/>
    <n v="36"/>
    <n v="58"/>
    <s v="Yes"/>
    <n v="1"/>
  </r>
  <r>
    <x v="2536"/>
    <x v="51"/>
    <x v="1"/>
    <n v="199"/>
    <n v="12.4"/>
    <n v="0"/>
    <n v="3"/>
    <n v="14"/>
    <n v="30"/>
    <s v="Yes"/>
    <n v="1"/>
  </r>
  <r>
    <x v="2537"/>
    <x v="193"/>
    <x v="1"/>
    <n v="199"/>
    <n v="19.2"/>
    <n v="6"/>
    <n v="1"/>
    <n v="12"/>
    <n v="13"/>
    <s v="No"/>
    <n v="0"/>
  </r>
  <r>
    <x v="2538"/>
    <x v="356"/>
    <x v="0"/>
    <n v="699"/>
    <n v="14.8"/>
    <n v="1"/>
    <n v="4"/>
    <n v="19"/>
    <n v="28"/>
    <s v="No"/>
    <n v="0"/>
  </r>
  <r>
    <x v="2539"/>
    <x v="545"/>
    <x v="0"/>
    <n v="699"/>
    <n v="4.5"/>
    <n v="6"/>
    <n v="5"/>
    <n v="17"/>
    <n v="8"/>
    <s v="Yes"/>
    <n v="1"/>
  </r>
  <r>
    <x v="2540"/>
    <x v="320"/>
    <x v="1"/>
    <n v="199"/>
    <n v="11.8"/>
    <n v="8"/>
    <n v="1"/>
    <n v="33"/>
    <n v="6"/>
    <s v="Yes"/>
    <n v="1"/>
  </r>
  <r>
    <x v="2541"/>
    <x v="405"/>
    <x v="1"/>
    <n v="199"/>
    <n v="16"/>
    <n v="4"/>
    <n v="0"/>
    <n v="2"/>
    <n v="54"/>
    <s v="No"/>
    <n v="0"/>
  </r>
  <r>
    <x v="2542"/>
    <x v="12"/>
    <x v="1"/>
    <n v="199"/>
    <n v="9.5"/>
    <n v="8"/>
    <n v="4"/>
    <n v="16"/>
    <n v="32"/>
    <s v="No"/>
    <n v="0"/>
  </r>
  <r>
    <x v="2543"/>
    <x v="263"/>
    <x v="2"/>
    <n v="399"/>
    <n v="22.5"/>
    <n v="1"/>
    <n v="3"/>
    <n v="10"/>
    <n v="1"/>
    <s v="No"/>
    <n v="0"/>
  </r>
  <r>
    <x v="2544"/>
    <x v="461"/>
    <x v="0"/>
    <n v="699"/>
    <n v="23.2"/>
    <n v="8"/>
    <n v="0"/>
    <n v="19"/>
    <n v="52"/>
    <s v="No"/>
    <n v="0"/>
  </r>
  <r>
    <x v="2545"/>
    <x v="92"/>
    <x v="0"/>
    <n v="699"/>
    <n v="22.4"/>
    <n v="4"/>
    <n v="4"/>
    <n v="26"/>
    <n v="8"/>
    <s v="Yes"/>
    <n v="1"/>
  </r>
  <r>
    <x v="2546"/>
    <x v="371"/>
    <x v="2"/>
    <n v="399"/>
    <n v="13.3"/>
    <n v="3"/>
    <n v="4"/>
    <n v="23"/>
    <n v="28"/>
    <s v="No"/>
    <n v="0"/>
  </r>
  <r>
    <x v="2547"/>
    <x v="621"/>
    <x v="2"/>
    <n v="399"/>
    <n v="13.7"/>
    <n v="0"/>
    <n v="0"/>
    <n v="1"/>
    <n v="16"/>
    <s v="No"/>
    <n v="0"/>
  </r>
  <r>
    <x v="2548"/>
    <x v="464"/>
    <x v="2"/>
    <n v="399"/>
    <n v="12.1"/>
    <n v="1"/>
    <n v="1"/>
    <n v="21"/>
    <n v="53"/>
    <s v="Yes"/>
    <n v="1"/>
  </r>
  <r>
    <x v="2549"/>
    <x v="35"/>
    <x v="1"/>
    <n v="199"/>
    <n v="15.1"/>
    <n v="1"/>
    <n v="5"/>
    <n v="20"/>
    <n v="42"/>
    <s v="Yes"/>
    <n v="1"/>
  </r>
  <r>
    <x v="2550"/>
    <x v="387"/>
    <x v="0"/>
    <n v="699"/>
    <n v="17"/>
    <n v="4"/>
    <n v="1"/>
    <n v="32"/>
    <n v="38"/>
    <s v="No"/>
    <n v="0"/>
  </r>
  <r>
    <x v="2551"/>
    <x v="631"/>
    <x v="0"/>
    <n v="699"/>
    <n v="11.9"/>
    <n v="6"/>
    <n v="4"/>
    <n v="10"/>
    <n v="60"/>
    <s v="No"/>
    <n v="0"/>
  </r>
  <r>
    <x v="2552"/>
    <x v="655"/>
    <x v="0"/>
    <n v="699"/>
    <n v="7"/>
    <n v="5"/>
    <n v="1"/>
    <n v="4"/>
    <n v="45"/>
    <s v="Yes"/>
    <n v="1"/>
  </r>
  <r>
    <x v="2553"/>
    <x v="268"/>
    <x v="0"/>
    <n v="699"/>
    <n v="3.3"/>
    <n v="6"/>
    <n v="0"/>
    <n v="28"/>
    <n v="31"/>
    <s v="No"/>
    <n v="0"/>
  </r>
  <r>
    <x v="2554"/>
    <x v="253"/>
    <x v="1"/>
    <n v="199"/>
    <n v="12.4"/>
    <n v="8"/>
    <n v="4"/>
    <n v="12"/>
    <n v="14"/>
    <s v="Yes"/>
    <n v="1"/>
  </r>
  <r>
    <x v="2555"/>
    <x v="132"/>
    <x v="2"/>
    <n v="399"/>
    <n v="19.600000000000001"/>
    <n v="7"/>
    <n v="4"/>
    <n v="7"/>
    <n v="51"/>
    <s v="No"/>
    <n v="0"/>
  </r>
  <r>
    <x v="2556"/>
    <x v="9"/>
    <x v="0"/>
    <n v="699"/>
    <n v="5"/>
    <n v="0"/>
    <n v="4"/>
    <n v="26"/>
    <n v="59"/>
    <s v="Yes"/>
    <n v="1"/>
  </r>
  <r>
    <x v="2557"/>
    <x v="313"/>
    <x v="2"/>
    <n v="399"/>
    <n v="9.9"/>
    <n v="3"/>
    <n v="5"/>
    <n v="25"/>
    <n v="16"/>
    <s v="No"/>
    <n v="0"/>
  </r>
  <r>
    <x v="2558"/>
    <x v="704"/>
    <x v="1"/>
    <n v="199"/>
    <n v="11.6"/>
    <n v="4"/>
    <n v="1"/>
    <n v="18"/>
    <n v="4"/>
    <s v="No"/>
    <n v="0"/>
  </r>
  <r>
    <x v="2559"/>
    <x v="266"/>
    <x v="0"/>
    <n v="699"/>
    <n v="3"/>
    <n v="2"/>
    <n v="1"/>
    <n v="22"/>
    <n v="59"/>
    <s v="Yes"/>
    <n v="1"/>
  </r>
  <r>
    <x v="2560"/>
    <x v="206"/>
    <x v="0"/>
    <n v="699"/>
    <n v="7.2"/>
    <n v="8"/>
    <n v="1"/>
    <n v="27"/>
    <n v="0"/>
    <s v="No"/>
    <n v="0"/>
  </r>
  <r>
    <x v="2561"/>
    <x v="576"/>
    <x v="1"/>
    <n v="199"/>
    <n v="13.6"/>
    <n v="8"/>
    <n v="5"/>
    <n v="18"/>
    <n v="32"/>
    <s v="Yes"/>
    <n v="1"/>
  </r>
  <r>
    <x v="2562"/>
    <x v="181"/>
    <x v="2"/>
    <n v="399"/>
    <n v="24.6"/>
    <n v="6"/>
    <n v="3"/>
    <n v="9"/>
    <n v="9"/>
    <s v="No"/>
    <n v="0"/>
  </r>
  <r>
    <x v="2563"/>
    <x v="243"/>
    <x v="2"/>
    <n v="399"/>
    <n v="10.9"/>
    <n v="1"/>
    <n v="0"/>
    <n v="5"/>
    <n v="19"/>
    <s v="Yes"/>
    <n v="1"/>
  </r>
  <r>
    <x v="2564"/>
    <x v="1"/>
    <x v="0"/>
    <n v="699"/>
    <n v="9.3000000000000007"/>
    <n v="2"/>
    <n v="1"/>
    <n v="16"/>
    <n v="45"/>
    <s v="No"/>
    <n v="0"/>
  </r>
  <r>
    <x v="2565"/>
    <x v="4"/>
    <x v="1"/>
    <n v="199"/>
    <n v="18.100000000000001"/>
    <n v="0"/>
    <n v="2"/>
    <n v="31"/>
    <n v="11"/>
    <s v="No"/>
    <n v="0"/>
  </r>
  <r>
    <x v="2566"/>
    <x v="330"/>
    <x v="2"/>
    <n v="399"/>
    <n v="14.1"/>
    <n v="1"/>
    <n v="3"/>
    <n v="21"/>
    <n v="21"/>
    <s v="No"/>
    <n v="0"/>
  </r>
  <r>
    <x v="2567"/>
    <x v="186"/>
    <x v="1"/>
    <n v="199"/>
    <n v="9.3000000000000007"/>
    <n v="4"/>
    <n v="2"/>
    <n v="11"/>
    <n v="31"/>
    <s v="Yes"/>
    <n v="1"/>
  </r>
  <r>
    <x v="2568"/>
    <x v="549"/>
    <x v="0"/>
    <n v="699"/>
    <n v="11"/>
    <n v="0"/>
    <n v="1"/>
    <n v="7"/>
    <n v="44"/>
    <s v="Yes"/>
    <n v="1"/>
  </r>
  <r>
    <x v="2569"/>
    <x v="585"/>
    <x v="0"/>
    <n v="699"/>
    <n v="10.4"/>
    <n v="1"/>
    <n v="3"/>
    <n v="27"/>
    <n v="48"/>
    <s v="No"/>
    <n v="0"/>
  </r>
  <r>
    <x v="2570"/>
    <x v="576"/>
    <x v="0"/>
    <n v="699"/>
    <n v="17.7"/>
    <n v="8"/>
    <n v="4"/>
    <n v="9"/>
    <n v="48"/>
    <s v="Yes"/>
    <n v="1"/>
  </r>
  <r>
    <x v="2571"/>
    <x v="443"/>
    <x v="0"/>
    <n v="699"/>
    <n v="23.9"/>
    <n v="0"/>
    <n v="3"/>
    <n v="35"/>
    <n v="29"/>
    <s v="No"/>
    <n v="0"/>
  </r>
  <r>
    <x v="2572"/>
    <x v="597"/>
    <x v="1"/>
    <n v="199"/>
    <n v="2.5"/>
    <n v="4"/>
    <n v="3"/>
    <n v="18"/>
    <n v="33"/>
    <s v="Yes"/>
    <n v="1"/>
  </r>
  <r>
    <x v="2573"/>
    <x v="528"/>
    <x v="1"/>
    <n v="199"/>
    <n v="15.8"/>
    <n v="6"/>
    <n v="5"/>
    <n v="21"/>
    <n v="24"/>
    <s v="No"/>
    <n v="0"/>
  </r>
  <r>
    <x v="2574"/>
    <x v="385"/>
    <x v="2"/>
    <n v="399"/>
    <n v="15.6"/>
    <n v="3"/>
    <n v="5"/>
    <n v="35"/>
    <n v="37"/>
    <s v="Yes"/>
    <n v="1"/>
  </r>
  <r>
    <x v="2575"/>
    <x v="171"/>
    <x v="0"/>
    <n v="699"/>
    <n v="8.1"/>
    <n v="8"/>
    <n v="3"/>
    <n v="29"/>
    <n v="36"/>
    <s v="Yes"/>
    <n v="1"/>
  </r>
  <r>
    <x v="2576"/>
    <x v="342"/>
    <x v="2"/>
    <n v="399"/>
    <n v="14.9"/>
    <n v="5"/>
    <n v="5"/>
    <n v="22"/>
    <n v="3"/>
    <s v="Yes"/>
    <n v="1"/>
  </r>
  <r>
    <x v="2577"/>
    <x v="262"/>
    <x v="1"/>
    <n v="199"/>
    <n v="1.9"/>
    <n v="7"/>
    <n v="2"/>
    <n v="12"/>
    <n v="15"/>
    <s v="Yes"/>
    <n v="1"/>
  </r>
  <r>
    <x v="2578"/>
    <x v="471"/>
    <x v="0"/>
    <n v="699"/>
    <n v="9.1"/>
    <n v="1"/>
    <n v="3"/>
    <n v="3"/>
    <n v="5"/>
    <s v="No"/>
    <n v="0"/>
  </r>
  <r>
    <x v="2579"/>
    <x v="51"/>
    <x v="1"/>
    <n v="199"/>
    <n v="18.899999999999999"/>
    <n v="8"/>
    <n v="3"/>
    <n v="35"/>
    <n v="13"/>
    <s v="Yes"/>
    <n v="1"/>
  </r>
  <r>
    <x v="2580"/>
    <x v="32"/>
    <x v="2"/>
    <n v="399"/>
    <n v="3"/>
    <n v="4"/>
    <n v="2"/>
    <n v="9"/>
    <n v="23"/>
    <s v="Yes"/>
    <n v="1"/>
  </r>
  <r>
    <x v="2581"/>
    <x v="522"/>
    <x v="2"/>
    <n v="399"/>
    <n v="1.7"/>
    <n v="4"/>
    <n v="1"/>
    <n v="1"/>
    <n v="19"/>
    <s v="No"/>
    <n v="0"/>
  </r>
  <r>
    <x v="2582"/>
    <x v="158"/>
    <x v="2"/>
    <n v="399"/>
    <n v="1.7"/>
    <n v="6"/>
    <n v="3"/>
    <n v="12"/>
    <n v="43"/>
    <s v="Yes"/>
    <n v="1"/>
  </r>
  <r>
    <x v="2583"/>
    <x v="552"/>
    <x v="0"/>
    <n v="699"/>
    <n v="11.1"/>
    <n v="6"/>
    <n v="0"/>
    <n v="28"/>
    <n v="20"/>
    <s v="No"/>
    <n v="0"/>
  </r>
  <r>
    <x v="2584"/>
    <x v="141"/>
    <x v="1"/>
    <n v="199"/>
    <n v="20.6"/>
    <n v="4"/>
    <n v="2"/>
    <n v="1"/>
    <n v="27"/>
    <s v="No"/>
    <n v="0"/>
  </r>
  <r>
    <x v="2585"/>
    <x v="48"/>
    <x v="2"/>
    <n v="399"/>
    <n v="13.7"/>
    <n v="0"/>
    <n v="4"/>
    <n v="22"/>
    <n v="28"/>
    <s v="No"/>
    <n v="0"/>
  </r>
  <r>
    <x v="2586"/>
    <x v="266"/>
    <x v="2"/>
    <n v="399"/>
    <n v="5.2"/>
    <n v="8"/>
    <n v="4"/>
    <n v="15"/>
    <n v="1"/>
    <s v="Yes"/>
    <n v="1"/>
  </r>
  <r>
    <x v="2587"/>
    <x v="621"/>
    <x v="2"/>
    <n v="399"/>
    <n v="20.100000000000001"/>
    <n v="6"/>
    <n v="1"/>
    <n v="17"/>
    <n v="54"/>
    <s v="No"/>
    <n v="0"/>
  </r>
  <r>
    <x v="2588"/>
    <x v="321"/>
    <x v="2"/>
    <n v="399"/>
    <n v="1.8"/>
    <n v="6"/>
    <n v="5"/>
    <n v="19"/>
    <n v="21"/>
    <s v="Yes"/>
    <n v="1"/>
  </r>
  <r>
    <x v="2589"/>
    <x v="261"/>
    <x v="1"/>
    <n v="199"/>
    <n v="0.7"/>
    <n v="6"/>
    <n v="1"/>
    <n v="4"/>
    <n v="54"/>
    <s v="Yes"/>
    <n v="1"/>
  </r>
  <r>
    <x v="2590"/>
    <x v="646"/>
    <x v="1"/>
    <n v="199"/>
    <n v="4.9000000000000004"/>
    <n v="7"/>
    <n v="3"/>
    <n v="19"/>
    <n v="56"/>
    <s v="Yes"/>
    <n v="1"/>
  </r>
  <r>
    <x v="2591"/>
    <x v="685"/>
    <x v="2"/>
    <n v="399"/>
    <n v="10.3"/>
    <n v="5"/>
    <n v="4"/>
    <n v="20"/>
    <n v="4"/>
    <s v="Yes"/>
    <n v="1"/>
  </r>
  <r>
    <x v="2592"/>
    <x v="373"/>
    <x v="1"/>
    <n v="199"/>
    <n v="7.4"/>
    <n v="1"/>
    <n v="0"/>
    <n v="12"/>
    <n v="23"/>
    <s v="No"/>
    <n v="0"/>
  </r>
  <r>
    <x v="2593"/>
    <x v="318"/>
    <x v="2"/>
    <n v="399"/>
    <n v="20"/>
    <n v="6"/>
    <n v="0"/>
    <n v="35"/>
    <n v="0"/>
    <s v="No"/>
    <n v="0"/>
  </r>
  <r>
    <x v="2594"/>
    <x v="251"/>
    <x v="1"/>
    <n v="199"/>
    <n v="12.1"/>
    <n v="8"/>
    <n v="3"/>
    <n v="7"/>
    <n v="30"/>
    <s v="Yes"/>
    <n v="1"/>
  </r>
  <r>
    <x v="2595"/>
    <x v="397"/>
    <x v="1"/>
    <n v="199"/>
    <n v="21.9"/>
    <n v="2"/>
    <n v="4"/>
    <n v="13"/>
    <n v="38"/>
    <s v="No"/>
    <n v="0"/>
  </r>
  <r>
    <x v="2596"/>
    <x v="591"/>
    <x v="2"/>
    <n v="399"/>
    <n v="23.3"/>
    <n v="4"/>
    <n v="3"/>
    <n v="1"/>
    <n v="8"/>
    <s v="No"/>
    <n v="0"/>
  </r>
  <r>
    <x v="2597"/>
    <x v="137"/>
    <x v="2"/>
    <n v="399"/>
    <n v="16.100000000000001"/>
    <n v="6"/>
    <n v="0"/>
    <n v="11"/>
    <n v="9"/>
    <s v="No"/>
    <n v="0"/>
  </r>
  <r>
    <x v="2598"/>
    <x v="233"/>
    <x v="1"/>
    <n v="199"/>
    <n v="13.5"/>
    <n v="3"/>
    <n v="5"/>
    <n v="14"/>
    <n v="48"/>
    <s v="No"/>
    <n v="0"/>
  </r>
  <r>
    <x v="2599"/>
    <x v="346"/>
    <x v="1"/>
    <n v="199"/>
    <n v="9"/>
    <n v="6"/>
    <n v="4"/>
    <n v="28"/>
    <n v="3"/>
    <s v="Yes"/>
    <n v="1"/>
  </r>
  <r>
    <x v="2600"/>
    <x v="633"/>
    <x v="0"/>
    <n v="699"/>
    <n v="9.5"/>
    <n v="4"/>
    <n v="4"/>
    <n v="11"/>
    <n v="11"/>
    <s v="Yes"/>
    <n v="1"/>
  </r>
  <r>
    <x v="2601"/>
    <x v="437"/>
    <x v="0"/>
    <n v="699"/>
    <n v="17.5"/>
    <n v="3"/>
    <n v="4"/>
    <n v="36"/>
    <n v="20"/>
    <s v="No"/>
    <n v="0"/>
  </r>
  <r>
    <x v="2602"/>
    <x v="705"/>
    <x v="2"/>
    <n v="399"/>
    <n v="1.3"/>
    <n v="6"/>
    <n v="2"/>
    <n v="4"/>
    <n v="19"/>
    <s v="Yes"/>
    <n v="1"/>
  </r>
  <r>
    <x v="2603"/>
    <x v="524"/>
    <x v="0"/>
    <n v="699"/>
    <n v="8.8000000000000007"/>
    <n v="2"/>
    <n v="1"/>
    <n v="30"/>
    <n v="54"/>
    <s v="No"/>
    <n v="0"/>
  </r>
  <r>
    <x v="2604"/>
    <x v="603"/>
    <x v="1"/>
    <n v="199"/>
    <n v="4.3"/>
    <n v="7"/>
    <n v="2"/>
    <n v="13"/>
    <n v="49"/>
    <s v="Yes"/>
    <n v="1"/>
  </r>
  <r>
    <x v="2605"/>
    <x v="143"/>
    <x v="0"/>
    <n v="699"/>
    <n v="11.5"/>
    <n v="6"/>
    <n v="1"/>
    <n v="6"/>
    <n v="15"/>
    <s v="No"/>
    <n v="0"/>
  </r>
  <r>
    <x v="2606"/>
    <x v="459"/>
    <x v="0"/>
    <n v="699"/>
    <n v="12.5"/>
    <n v="0"/>
    <n v="1"/>
    <n v="11"/>
    <n v="55"/>
    <s v="No"/>
    <n v="0"/>
  </r>
  <r>
    <x v="2607"/>
    <x v="34"/>
    <x v="2"/>
    <n v="399"/>
    <n v="20.6"/>
    <n v="7"/>
    <n v="2"/>
    <n v="11"/>
    <n v="45"/>
    <s v="Yes"/>
    <n v="1"/>
  </r>
  <r>
    <x v="2608"/>
    <x v="179"/>
    <x v="1"/>
    <n v="199"/>
    <n v="15.4"/>
    <n v="6"/>
    <n v="1"/>
    <n v="5"/>
    <n v="52"/>
    <s v="Yes"/>
    <n v="1"/>
  </r>
  <r>
    <x v="2609"/>
    <x v="443"/>
    <x v="0"/>
    <n v="699"/>
    <n v="1.3"/>
    <n v="3"/>
    <n v="2"/>
    <n v="13"/>
    <n v="46"/>
    <s v="Yes"/>
    <n v="1"/>
  </r>
  <r>
    <x v="2610"/>
    <x v="430"/>
    <x v="2"/>
    <n v="399"/>
    <n v="8.6"/>
    <n v="3"/>
    <n v="2"/>
    <n v="15"/>
    <n v="0"/>
    <s v="Yes"/>
    <n v="1"/>
  </r>
  <r>
    <x v="2611"/>
    <x v="531"/>
    <x v="0"/>
    <n v="699"/>
    <n v="13.1"/>
    <n v="6"/>
    <n v="3"/>
    <n v="7"/>
    <n v="30"/>
    <s v="Yes"/>
    <n v="1"/>
  </r>
  <r>
    <x v="2612"/>
    <x v="109"/>
    <x v="1"/>
    <n v="199"/>
    <n v="9"/>
    <n v="2"/>
    <n v="2"/>
    <n v="28"/>
    <n v="16"/>
    <s v="Yes"/>
    <n v="1"/>
  </r>
  <r>
    <x v="2613"/>
    <x v="437"/>
    <x v="2"/>
    <n v="399"/>
    <n v="6.9"/>
    <n v="0"/>
    <n v="4"/>
    <n v="17"/>
    <n v="13"/>
    <s v="No"/>
    <n v="0"/>
  </r>
  <r>
    <x v="2614"/>
    <x v="131"/>
    <x v="0"/>
    <n v="699"/>
    <n v="12.1"/>
    <n v="3"/>
    <n v="3"/>
    <n v="5"/>
    <n v="45"/>
    <s v="No"/>
    <n v="0"/>
  </r>
  <r>
    <x v="2615"/>
    <x v="188"/>
    <x v="1"/>
    <n v="199"/>
    <n v="6.4"/>
    <n v="1"/>
    <n v="1"/>
    <n v="21"/>
    <n v="34"/>
    <s v="No"/>
    <n v="0"/>
  </r>
  <r>
    <x v="2616"/>
    <x v="662"/>
    <x v="0"/>
    <n v="699"/>
    <n v="21.9"/>
    <n v="6"/>
    <n v="4"/>
    <n v="17"/>
    <n v="36"/>
    <s v="Yes"/>
    <n v="1"/>
  </r>
  <r>
    <x v="2617"/>
    <x v="402"/>
    <x v="0"/>
    <n v="699"/>
    <n v="19.5"/>
    <n v="0"/>
    <n v="2"/>
    <n v="33"/>
    <n v="20"/>
    <s v="No"/>
    <n v="0"/>
  </r>
  <r>
    <x v="2618"/>
    <x v="1"/>
    <x v="1"/>
    <n v="199"/>
    <n v="3.1"/>
    <n v="7"/>
    <n v="5"/>
    <n v="31"/>
    <n v="8"/>
    <s v="Yes"/>
    <n v="1"/>
  </r>
  <r>
    <x v="2619"/>
    <x v="261"/>
    <x v="1"/>
    <n v="199"/>
    <n v="21.6"/>
    <n v="8"/>
    <n v="5"/>
    <n v="6"/>
    <n v="24"/>
    <s v="Yes"/>
    <n v="1"/>
  </r>
  <r>
    <x v="2620"/>
    <x v="532"/>
    <x v="2"/>
    <n v="399"/>
    <n v="22.7"/>
    <n v="8"/>
    <n v="5"/>
    <n v="9"/>
    <n v="14"/>
    <s v="No"/>
    <n v="0"/>
  </r>
  <r>
    <x v="2621"/>
    <x v="134"/>
    <x v="0"/>
    <n v="699"/>
    <n v="6.3"/>
    <n v="1"/>
    <n v="1"/>
    <n v="16"/>
    <n v="7"/>
    <s v="No"/>
    <n v="0"/>
  </r>
  <r>
    <x v="2622"/>
    <x v="706"/>
    <x v="0"/>
    <n v="699"/>
    <n v="1.2"/>
    <n v="2"/>
    <n v="4"/>
    <n v="32"/>
    <n v="13"/>
    <s v="No"/>
    <n v="0"/>
  </r>
  <r>
    <x v="2623"/>
    <x v="351"/>
    <x v="0"/>
    <n v="699"/>
    <n v="17.899999999999999"/>
    <n v="8"/>
    <n v="1"/>
    <n v="4"/>
    <n v="10"/>
    <s v="Yes"/>
    <n v="1"/>
  </r>
  <r>
    <x v="2624"/>
    <x v="492"/>
    <x v="1"/>
    <n v="199"/>
    <n v="5"/>
    <n v="2"/>
    <n v="0"/>
    <n v="1"/>
    <n v="1"/>
    <s v="Yes"/>
    <n v="1"/>
  </r>
  <r>
    <x v="2625"/>
    <x v="176"/>
    <x v="2"/>
    <n v="399"/>
    <n v="11.1"/>
    <n v="1"/>
    <n v="0"/>
    <n v="30"/>
    <n v="58"/>
    <s v="Yes"/>
    <n v="1"/>
  </r>
  <r>
    <x v="2626"/>
    <x v="657"/>
    <x v="0"/>
    <n v="699"/>
    <n v="23"/>
    <n v="7"/>
    <n v="5"/>
    <n v="36"/>
    <n v="24"/>
    <s v="Yes"/>
    <n v="1"/>
  </r>
  <r>
    <x v="2627"/>
    <x v="36"/>
    <x v="1"/>
    <n v="199"/>
    <n v="5.0999999999999996"/>
    <n v="6"/>
    <n v="0"/>
    <n v="19"/>
    <n v="18"/>
    <s v="Yes"/>
    <n v="1"/>
  </r>
  <r>
    <x v="2628"/>
    <x v="250"/>
    <x v="0"/>
    <n v="699"/>
    <n v="23.2"/>
    <n v="3"/>
    <n v="5"/>
    <n v="19"/>
    <n v="60"/>
    <s v="Yes"/>
    <n v="1"/>
  </r>
  <r>
    <x v="2629"/>
    <x v="58"/>
    <x v="1"/>
    <n v="199"/>
    <n v="7.3"/>
    <n v="8"/>
    <n v="5"/>
    <n v="31"/>
    <n v="8"/>
    <s v="Yes"/>
    <n v="1"/>
  </r>
  <r>
    <x v="2630"/>
    <x v="700"/>
    <x v="2"/>
    <n v="399"/>
    <n v="20.9"/>
    <n v="1"/>
    <n v="0"/>
    <n v="21"/>
    <n v="0"/>
    <s v="No"/>
    <n v="0"/>
  </r>
  <r>
    <x v="2631"/>
    <x v="473"/>
    <x v="2"/>
    <n v="399"/>
    <n v="22.9"/>
    <n v="0"/>
    <n v="2"/>
    <n v="26"/>
    <n v="52"/>
    <s v="No"/>
    <n v="0"/>
  </r>
  <r>
    <x v="2632"/>
    <x v="325"/>
    <x v="0"/>
    <n v="699"/>
    <n v="11.2"/>
    <n v="1"/>
    <n v="2"/>
    <n v="25"/>
    <n v="1"/>
    <s v="No"/>
    <n v="0"/>
  </r>
  <r>
    <x v="2633"/>
    <x v="393"/>
    <x v="2"/>
    <n v="399"/>
    <n v="24.3"/>
    <n v="6"/>
    <n v="3"/>
    <n v="28"/>
    <n v="17"/>
    <s v="Yes"/>
    <n v="1"/>
  </r>
  <r>
    <x v="2634"/>
    <x v="300"/>
    <x v="0"/>
    <n v="699"/>
    <n v="22.9"/>
    <n v="4"/>
    <n v="0"/>
    <n v="26"/>
    <n v="45"/>
    <s v="Yes"/>
    <n v="1"/>
  </r>
  <r>
    <x v="2635"/>
    <x v="565"/>
    <x v="2"/>
    <n v="399"/>
    <n v="20.3"/>
    <n v="8"/>
    <n v="2"/>
    <n v="1"/>
    <n v="6"/>
    <s v="Yes"/>
    <n v="1"/>
  </r>
  <r>
    <x v="2636"/>
    <x v="581"/>
    <x v="2"/>
    <n v="399"/>
    <n v="1.5"/>
    <n v="0"/>
    <n v="2"/>
    <n v="31"/>
    <n v="49"/>
    <s v="Yes"/>
    <n v="1"/>
  </r>
  <r>
    <x v="2637"/>
    <x v="442"/>
    <x v="2"/>
    <n v="399"/>
    <n v="13.9"/>
    <n v="4"/>
    <n v="4"/>
    <n v="27"/>
    <n v="9"/>
    <s v="Yes"/>
    <n v="1"/>
  </r>
  <r>
    <x v="2638"/>
    <x v="84"/>
    <x v="0"/>
    <n v="699"/>
    <n v="4.4000000000000004"/>
    <n v="7"/>
    <n v="0"/>
    <n v="26"/>
    <n v="33"/>
    <s v="Yes"/>
    <n v="1"/>
  </r>
  <r>
    <x v="2639"/>
    <x v="260"/>
    <x v="0"/>
    <n v="699"/>
    <n v="13.2"/>
    <n v="1"/>
    <n v="3"/>
    <n v="36"/>
    <n v="33"/>
    <s v="No"/>
    <n v="0"/>
  </r>
  <r>
    <x v="2640"/>
    <x v="565"/>
    <x v="0"/>
    <n v="699"/>
    <n v="19.600000000000001"/>
    <n v="1"/>
    <n v="2"/>
    <n v="32"/>
    <n v="1"/>
    <s v="No"/>
    <n v="0"/>
  </r>
  <r>
    <x v="2641"/>
    <x v="255"/>
    <x v="2"/>
    <n v="399"/>
    <n v="9.4"/>
    <n v="1"/>
    <n v="4"/>
    <n v="12"/>
    <n v="29"/>
    <s v="No"/>
    <n v="0"/>
  </r>
  <r>
    <x v="2642"/>
    <x v="500"/>
    <x v="0"/>
    <n v="699"/>
    <n v="3.6"/>
    <n v="1"/>
    <n v="1"/>
    <n v="16"/>
    <n v="27"/>
    <s v="No"/>
    <n v="0"/>
  </r>
  <r>
    <x v="2643"/>
    <x v="273"/>
    <x v="2"/>
    <n v="399"/>
    <n v="14.6"/>
    <n v="2"/>
    <n v="3"/>
    <n v="34"/>
    <n v="0"/>
    <s v="Yes"/>
    <n v="1"/>
  </r>
  <r>
    <x v="2644"/>
    <x v="170"/>
    <x v="0"/>
    <n v="699"/>
    <n v="19.100000000000001"/>
    <n v="5"/>
    <n v="1"/>
    <n v="1"/>
    <n v="60"/>
    <s v="Yes"/>
    <n v="1"/>
  </r>
  <r>
    <x v="2645"/>
    <x v="102"/>
    <x v="2"/>
    <n v="399"/>
    <n v="13"/>
    <n v="1"/>
    <n v="3"/>
    <n v="22"/>
    <n v="31"/>
    <s v="Yes"/>
    <n v="1"/>
  </r>
  <r>
    <x v="2646"/>
    <x v="600"/>
    <x v="1"/>
    <n v="199"/>
    <n v="12.5"/>
    <n v="6"/>
    <n v="4"/>
    <n v="9"/>
    <n v="11"/>
    <s v="No"/>
    <n v="0"/>
  </r>
  <r>
    <x v="2647"/>
    <x v="70"/>
    <x v="0"/>
    <n v="699"/>
    <n v="4"/>
    <n v="1"/>
    <n v="4"/>
    <n v="36"/>
    <n v="45"/>
    <s v="Yes"/>
    <n v="1"/>
  </r>
  <r>
    <x v="2648"/>
    <x v="707"/>
    <x v="2"/>
    <n v="399"/>
    <n v="4.8"/>
    <n v="2"/>
    <n v="4"/>
    <n v="18"/>
    <n v="60"/>
    <s v="Yes"/>
    <n v="1"/>
  </r>
  <r>
    <x v="2649"/>
    <x v="280"/>
    <x v="0"/>
    <n v="699"/>
    <n v="11.5"/>
    <n v="4"/>
    <n v="5"/>
    <n v="5"/>
    <n v="46"/>
    <s v="Yes"/>
    <n v="1"/>
  </r>
  <r>
    <x v="2650"/>
    <x v="383"/>
    <x v="1"/>
    <n v="199"/>
    <n v="9"/>
    <n v="4"/>
    <n v="2"/>
    <n v="36"/>
    <n v="31"/>
    <s v="No"/>
    <n v="0"/>
  </r>
  <r>
    <x v="2651"/>
    <x v="637"/>
    <x v="2"/>
    <n v="399"/>
    <n v="19.600000000000001"/>
    <n v="2"/>
    <n v="0"/>
    <n v="28"/>
    <n v="54"/>
    <s v="No"/>
    <n v="0"/>
  </r>
  <r>
    <x v="2652"/>
    <x v="635"/>
    <x v="2"/>
    <n v="399"/>
    <n v="20.8"/>
    <n v="0"/>
    <n v="5"/>
    <n v="32"/>
    <n v="3"/>
    <s v="Yes"/>
    <n v="1"/>
  </r>
  <r>
    <x v="2653"/>
    <x v="117"/>
    <x v="1"/>
    <n v="199"/>
    <n v="10.5"/>
    <n v="0"/>
    <n v="3"/>
    <n v="22"/>
    <n v="10"/>
    <s v="Yes"/>
    <n v="1"/>
  </r>
  <r>
    <x v="2654"/>
    <x v="677"/>
    <x v="2"/>
    <n v="399"/>
    <n v="24.8"/>
    <n v="8"/>
    <n v="1"/>
    <n v="31"/>
    <n v="58"/>
    <s v="No"/>
    <n v="0"/>
  </r>
  <r>
    <x v="2655"/>
    <x v="706"/>
    <x v="0"/>
    <n v="699"/>
    <n v="0.6"/>
    <n v="1"/>
    <n v="3"/>
    <n v="18"/>
    <n v="33"/>
    <s v="Yes"/>
    <n v="1"/>
  </r>
  <r>
    <x v="2656"/>
    <x v="192"/>
    <x v="1"/>
    <n v="199"/>
    <n v="17.399999999999999"/>
    <n v="7"/>
    <n v="1"/>
    <n v="11"/>
    <n v="5"/>
    <s v="Yes"/>
    <n v="1"/>
  </r>
  <r>
    <x v="2657"/>
    <x v="304"/>
    <x v="1"/>
    <n v="199"/>
    <n v="23.6"/>
    <n v="8"/>
    <n v="2"/>
    <n v="25"/>
    <n v="0"/>
    <s v="Yes"/>
    <n v="1"/>
  </r>
  <r>
    <x v="2658"/>
    <x v="56"/>
    <x v="2"/>
    <n v="399"/>
    <n v="16.2"/>
    <n v="0"/>
    <n v="0"/>
    <n v="36"/>
    <n v="7"/>
    <s v="No"/>
    <n v="0"/>
  </r>
  <r>
    <x v="2659"/>
    <x v="651"/>
    <x v="0"/>
    <n v="699"/>
    <n v="21.2"/>
    <n v="1"/>
    <n v="5"/>
    <n v="12"/>
    <n v="5"/>
    <s v="Yes"/>
    <n v="1"/>
  </r>
  <r>
    <x v="2660"/>
    <x v="117"/>
    <x v="1"/>
    <n v="199"/>
    <n v="18.7"/>
    <n v="3"/>
    <n v="3"/>
    <n v="3"/>
    <n v="3"/>
    <s v="No"/>
    <n v="0"/>
  </r>
  <r>
    <x v="2661"/>
    <x v="123"/>
    <x v="1"/>
    <n v="199"/>
    <n v="1.3"/>
    <n v="1"/>
    <n v="3"/>
    <n v="3"/>
    <n v="37"/>
    <s v="Yes"/>
    <n v="1"/>
  </r>
  <r>
    <x v="2662"/>
    <x v="155"/>
    <x v="1"/>
    <n v="199"/>
    <n v="6.8"/>
    <n v="1"/>
    <n v="4"/>
    <n v="31"/>
    <n v="36"/>
    <s v="No"/>
    <n v="0"/>
  </r>
  <r>
    <x v="2663"/>
    <x v="492"/>
    <x v="0"/>
    <n v="699"/>
    <n v="17.600000000000001"/>
    <n v="3"/>
    <n v="5"/>
    <n v="21"/>
    <n v="9"/>
    <s v="No"/>
    <n v="0"/>
  </r>
  <r>
    <x v="2664"/>
    <x v="679"/>
    <x v="2"/>
    <n v="399"/>
    <n v="15"/>
    <n v="3"/>
    <n v="3"/>
    <n v="27"/>
    <n v="22"/>
    <s v="Yes"/>
    <n v="1"/>
  </r>
  <r>
    <x v="2665"/>
    <x v="193"/>
    <x v="2"/>
    <n v="399"/>
    <n v="19.3"/>
    <n v="6"/>
    <n v="5"/>
    <n v="31"/>
    <n v="5"/>
    <s v="No"/>
    <n v="0"/>
  </r>
  <r>
    <x v="2666"/>
    <x v="461"/>
    <x v="1"/>
    <n v="199"/>
    <n v="5.5"/>
    <n v="4"/>
    <n v="4"/>
    <n v="31"/>
    <n v="5"/>
    <s v="Yes"/>
    <n v="1"/>
  </r>
  <r>
    <x v="2667"/>
    <x v="483"/>
    <x v="1"/>
    <n v="199"/>
    <n v="8.6"/>
    <n v="2"/>
    <n v="2"/>
    <n v="17"/>
    <n v="49"/>
    <s v="Yes"/>
    <n v="1"/>
  </r>
  <r>
    <x v="2668"/>
    <x v="288"/>
    <x v="2"/>
    <n v="399"/>
    <n v="17.3"/>
    <n v="1"/>
    <n v="3"/>
    <n v="15"/>
    <n v="57"/>
    <s v="Yes"/>
    <n v="1"/>
  </r>
  <r>
    <x v="2669"/>
    <x v="449"/>
    <x v="2"/>
    <n v="399"/>
    <n v="13.3"/>
    <n v="3"/>
    <n v="2"/>
    <n v="17"/>
    <n v="55"/>
    <s v="No"/>
    <n v="0"/>
  </r>
  <r>
    <x v="2670"/>
    <x v="313"/>
    <x v="0"/>
    <n v="699"/>
    <n v="10.4"/>
    <n v="4"/>
    <n v="4"/>
    <n v="4"/>
    <n v="27"/>
    <s v="Yes"/>
    <n v="1"/>
  </r>
  <r>
    <x v="2671"/>
    <x v="435"/>
    <x v="2"/>
    <n v="399"/>
    <n v="14.9"/>
    <n v="3"/>
    <n v="5"/>
    <n v="13"/>
    <n v="16"/>
    <s v="No"/>
    <n v="0"/>
  </r>
  <r>
    <x v="2672"/>
    <x v="441"/>
    <x v="0"/>
    <n v="699"/>
    <n v="13.9"/>
    <n v="2"/>
    <n v="2"/>
    <n v="13"/>
    <n v="51"/>
    <s v="Yes"/>
    <n v="1"/>
  </r>
  <r>
    <x v="2673"/>
    <x v="201"/>
    <x v="2"/>
    <n v="399"/>
    <n v="22.9"/>
    <n v="8"/>
    <n v="0"/>
    <n v="26"/>
    <n v="21"/>
    <s v="Yes"/>
    <n v="1"/>
  </r>
  <r>
    <x v="2674"/>
    <x v="610"/>
    <x v="2"/>
    <n v="399"/>
    <n v="17.8"/>
    <n v="6"/>
    <n v="2"/>
    <n v="18"/>
    <n v="28"/>
    <s v="Yes"/>
    <n v="1"/>
  </r>
  <r>
    <x v="2675"/>
    <x v="613"/>
    <x v="1"/>
    <n v="199"/>
    <n v="24"/>
    <n v="2"/>
    <n v="1"/>
    <n v="24"/>
    <n v="36"/>
    <s v="Yes"/>
    <n v="1"/>
  </r>
  <r>
    <x v="2676"/>
    <x v="485"/>
    <x v="0"/>
    <n v="699"/>
    <n v="13.8"/>
    <n v="5"/>
    <n v="2"/>
    <n v="3"/>
    <n v="6"/>
    <s v="Yes"/>
    <n v="1"/>
  </r>
  <r>
    <x v="2677"/>
    <x v="125"/>
    <x v="0"/>
    <n v="699"/>
    <n v="18.399999999999999"/>
    <n v="1"/>
    <n v="1"/>
    <n v="20"/>
    <n v="6"/>
    <s v="No"/>
    <n v="0"/>
  </r>
  <r>
    <x v="2678"/>
    <x v="179"/>
    <x v="2"/>
    <n v="399"/>
    <n v="23.6"/>
    <n v="1"/>
    <n v="4"/>
    <n v="33"/>
    <n v="43"/>
    <s v="Yes"/>
    <n v="1"/>
  </r>
  <r>
    <x v="2679"/>
    <x v="44"/>
    <x v="2"/>
    <n v="399"/>
    <n v="17.2"/>
    <n v="0"/>
    <n v="5"/>
    <n v="29"/>
    <n v="44"/>
    <s v="Yes"/>
    <n v="1"/>
  </r>
  <r>
    <x v="2680"/>
    <x v="86"/>
    <x v="1"/>
    <n v="199"/>
    <n v="18.100000000000001"/>
    <n v="5"/>
    <n v="1"/>
    <n v="26"/>
    <n v="20"/>
    <s v="No"/>
    <n v="0"/>
  </r>
  <r>
    <x v="2681"/>
    <x v="448"/>
    <x v="0"/>
    <n v="699"/>
    <n v="17.2"/>
    <n v="0"/>
    <n v="0"/>
    <n v="6"/>
    <n v="42"/>
    <s v="Yes"/>
    <n v="1"/>
  </r>
  <r>
    <x v="2682"/>
    <x v="430"/>
    <x v="2"/>
    <n v="399"/>
    <n v="21.9"/>
    <n v="0"/>
    <n v="0"/>
    <n v="23"/>
    <n v="10"/>
    <s v="No"/>
    <n v="0"/>
  </r>
  <r>
    <x v="2683"/>
    <x v="575"/>
    <x v="1"/>
    <n v="199"/>
    <n v="8.3000000000000007"/>
    <n v="5"/>
    <n v="1"/>
    <n v="6"/>
    <n v="55"/>
    <s v="No"/>
    <n v="0"/>
  </r>
  <r>
    <x v="2684"/>
    <x v="486"/>
    <x v="2"/>
    <n v="399"/>
    <n v="11.3"/>
    <n v="5"/>
    <n v="0"/>
    <n v="17"/>
    <n v="28"/>
    <s v="Yes"/>
    <n v="1"/>
  </r>
  <r>
    <x v="2685"/>
    <x v="49"/>
    <x v="1"/>
    <n v="199"/>
    <n v="17.8"/>
    <n v="2"/>
    <n v="3"/>
    <n v="29"/>
    <n v="38"/>
    <s v="Yes"/>
    <n v="1"/>
  </r>
  <r>
    <x v="2686"/>
    <x v="310"/>
    <x v="0"/>
    <n v="699"/>
    <n v="16.3"/>
    <n v="3"/>
    <n v="5"/>
    <n v="24"/>
    <n v="48"/>
    <s v="No"/>
    <n v="0"/>
  </r>
  <r>
    <x v="2687"/>
    <x v="394"/>
    <x v="1"/>
    <n v="199"/>
    <n v="7.6"/>
    <n v="3"/>
    <n v="2"/>
    <n v="26"/>
    <n v="49"/>
    <s v="No"/>
    <n v="0"/>
  </r>
  <r>
    <x v="2688"/>
    <x v="363"/>
    <x v="0"/>
    <n v="699"/>
    <n v="0.6"/>
    <n v="5"/>
    <n v="1"/>
    <n v="8"/>
    <n v="60"/>
    <s v="Yes"/>
    <n v="1"/>
  </r>
  <r>
    <x v="2689"/>
    <x v="372"/>
    <x v="2"/>
    <n v="399"/>
    <n v="12.9"/>
    <n v="4"/>
    <n v="0"/>
    <n v="3"/>
    <n v="4"/>
    <s v="No"/>
    <n v="0"/>
  </r>
  <r>
    <x v="2690"/>
    <x v="405"/>
    <x v="0"/>
    <n v="699"/>
    <n v="23.9"/>
    <n v="5"/>
    <n v="4"/>
    <n v="7"/>
    <n v="39"/>
    <s v="No"/>
    <n v="0"/>
  </r>
  <r>
    <x v="2691"/>
    <x v="571"/>
    <x v="2"/>
    <n v="399"/>
    <n v="19.100000000000001"/>
    <n v="3"/>
    <n v="2"/>
    <n v="23"/>
    <n v="43"/>
    <s v="Yes"/>
    <n v="1"/>
  </r>
  <r>
    <x v="2692"/>
    <x v="370"/>
    <x v="1"/>
    <n v="199"/>
    <n v="10"/>
    <n v="0"/>
    <n v="0"/>
    <n v="24"/>
    <n v="26"/>
    <s v="No"/>
    <n v="0"/>
  </r>
  <r>
    <x v="2693"/>
    <x v="657"/>
    <x v="0"/>
    <n v="699"/>
    <n v="16.3"/>
    <n v="6"/>
    <n v="4"/>
    <n v="1"/>
    <n v="27"/>
    <s v="No"/>
    <n v="0"/>
  </r>
  <r>
    <x v="2694"/>
    <x v="65"/>
    <x v="1"/>
    <n v="199"/>
    <n v="13.9"/>
    <n v="7"/>
    <n v="3"/>
    <n v="5"/>
    <n v="16"/>
    <s v="Yes"/>
    <n v="1"/>
  </r>
  <r>
    <x v="2695"/>
    <x v="341"/>
    <x v="1"/>
    <n v="199"/>
    <n v="12.8"/>
    <n v="2"/>
    <n v="5"/>
    <n v="31"/>
    <n v="56"/>
    <s v="No"/>
    <n v="0"/>
  </r>
  <r>
    <x v="2696"/>
    <x v="350"/>
    <x v="1"/>
    <n v="199"/>
    <n v="8"/>
    <n v="5"/>
    <n v="1"/>
    <n v="19"/>
    <n v="1"/>
    <s v="Yes"/>
    <n v="1"/>
  </r>
  <r>
    <x v="2697"/>
    <x v="628"/>
    <x v="2"/>
    <n v="399"/>
    <n v="19.100000000000001"/>
    <n v="2"/>
    <n v="2"/>
    <n v="25"/>
    <n v="20"/>
    <s v="Yes"/>
    <n v="1"/>
  </r>
  <r>
    <x v="2698"/>
    <x v="224"/>
    <x v="0"/>
    <n v="699"/>
    <n v="20.8"/>
    <n v="1"/>
    <n v="3"/>
    <n v="23"/>
    <n v="13"/>
    <s v="No"/>
    <n v="0"/>
  </r>
  <r>
    <x v="2699"/>
    <x v="693"/>
    <x v="2"/>
    <n v="399"/>
    <n v="22.5"/>
    <n v="2"/>
    <n v="2"/>
    <n v="9"/>
    <n v="6"/>
    <s v="No"/>
    <n v="0"/>
  </r>
  <r>
    <x v="2700"/>
    <x v="409"/>
    <x v="1"/>
    <n v="199"/>
    <n v="15.9"/>
    <n v="2"/>
    <n v="1"/>
    <n v="4"/>
    <n v="50"/>
    <s v="Yes"/>
    <n v="1"/>
  </r>
  <r>
    <x v="2701"/>
    <x v="146"/>
    <x v="1"/>
    <n v="199"/>
    <n v="0.9"/>
    <n v="0"/>
    <n v="4"/>
    <n v="5"/>
    <n v="2"/>
    <s v="No"/>
    <n v="0"/>
  </r>
  <r>
    <x v="2702"/>
    <x v="33"/>
    <x v="0"/>
    <n v="699"/>
    <n v="9.1999999999999993"/>
    <n v="0"/>
    <n v="5"/>
    <n v="3"/>
    <n v="48"/>
    <s v="No"/>
    <n v="0"/>
  </r>
  <r>
    <x v="2703"/>
    <x v="655"/>
    <x v="2"/>
    <n v="399"/>
    <n v="6.7"/>
    <n v="0"/>
    <n v="1"/>
    <n v="33"/>
    <n v="56"/>
    <s v="No"/>
    <n v="0"/>
  </r>
  <r>
    <x v="2704"/>
    <x v="472"/>
    <x v="2"/>
    <n v="399"/>
    <n v="11.4"/>
    <n v="2"/>
    <n v="4"/>
    <n v="26"/>
    <n v="59"/>
    <s v="Yes"/>
    <n v="1"/>
  </r>
  <r>
    <x v="2705"/>
    <x v="417"/>
    <x v="2"/>
    <n v="399"/>
    <n v="8.6999999999999993"/>
    <n v="8"/>
    <n v="4"/>
    <n v="30"/>
    <n v="28"/>
    <s v="Yes"/>
    <n v="1"/>
  </r>
  <r>
    <x v="2706"/>
    <x v="708"/>
    <x v="1"/>
    <n v="199"/>
    <n v="4.7"/>
    <n v="6"/>
    <n v="2"/>
    <n v="6"/>
    <n v="10"/>
    <s v="Yes"/>
    <n v="1"/>
  </r>
  <r>
    <x v="2707"/>
    <x v="298"/>
    <x v="1"/>
    <n v="199"/>
    <n v="16.899999999999999"/>
    <n v="2"/>
    <n v="0"/>
    <n v="27"/>
    <n v="56"/>
    <s v="No"/>
    <n v="0"/>
  </r>
  <r>
    <x v="2708"/>
    <x v="140"/>
    <x v="2"/>
    <n v="399"/>
    <n v="13.3"/>
    <n v="1"/>
    <n v="2"/>
    <n v="23"/>
    <n v="29"/>
    <s v="No"/>
    <n v="0"/>
  </r>
  <r>
    <x v="2709"/>
    <x v="632"/>
    <x v="0"/>
    <n v="699"/>
    <n v="0.5"/>
    <n v="7"/>
    <n v="0"/>
    <n v="9"/>
    <n v="5"/>
    <s v="No"/>
    <n v="0"/>
  </r>
  <r>
    <x v="2710"/>
    <x v="189"/>
    <x v="1"/>
    <n v="199"/>
    <n v="0.6"/>
    <n v="3"/>
    <n v="3"/>
    <n v="36"/>
    <n v="44"/>
    <s v="No"/>
    <n v="0"/>
  </r>
  <r>
    <x v="2711"/>
    <x v="269"/>
    <x v="0"/>
    <n v="699"/>
    <n v="2.2000000000000002"/>
    <n v="8"/>
    <n v="0"/>
    <n v="11"/>
    <n v="33"/>
    <s v="Yes"/>
    <n v="1"/>
  </r>
  <r>
    <x v="2712"/>
    <x v="373"/>
    <x v="0"/>
    <n v="699"/>
    <n v="17.3"/>
    <n v="1"/>
    <n v="3"/>
    <n v="1"/>
    <n v="6"/>
    <s v="No"/>
    <n v="0"/>
  </r>
  <r>
    <x v="2713"/>
    <x v="99"/>
    <x v="2"/>
    <n v="399"/>
    <n v="13.6"/>
    <n v="5"/>
    <n v="4"/>
    <n v="14"/>
    <n v="35"/>
    <s v="Yes"/>
    <n v="1"/>
  </r>
  <r>
    <x v="2714"/>
    <x v="262"/>
    <x v="2"/>
    <n v="399"/>
    <n v="17.399999999999999"/>
    <n v="7"/>
    <n v="1"/>
    <n v="30"/>
    <n v="45"/>
    <s v="No"/>
    <n v="0"/>
  </r>
  <r>
    <x v="2715"/>
    <x v="695"/>
    <x v="0"/>
    <n v="699"/>
    <n v="1.6"/>
    <n v="0"/>
    <n v="2"/>
    <n v="34"/>
    <n v="58"/>
    <s v="Yes"/>
    <n v="1"/>
  </r>
  <r>
    <x v="2716"/>
    <x v="309"/>
    <x v="0"/>
    <n v="699"/>
    <n v="2.1"/>
    <n v="6"/>
    <n v="4"/>
    <n v="14"/>
    <n v="60"/>
    <s v="Yes"/>
    <n v="1"/>
  </r>
  <r>
    <x v="2717"/>
    <x v="369"/>
    <x v="2"/>
    <n v="399"/>
    <n v="20.2"/>
    <n v="4"/>
    <n v="2"/>
    <n v="12"/>
    <n v="56"/>
    <s v="Yes"/>
    <n v="1"/>
  </r>
  <r>
    <x v="2718"/>
    <x v="532"/>
    <x v="0"/>
    <n v="699"/>
    <n v="24.9"/>
    <n v="2"/>
    <n v="1"/>
    <n v="7"/>
    <n v="46"/>
    <s v="No"/>
    <n v="0"/>
  </r>
  <r>
    <x v="2719"/>
    <x v="17"/>
    <x v="1"/>
    <n v="199"/>
    <n v="4.9000000000000004"/>
    <n v="3"/>
    <n v="4"/>
    <n v="4"/>
    <n v="18"/>
    <s v="Yes"/>
    <n v="1"/>
  </r>
  <r>
    <x v="2720"/>
    <x v="25"/>
    <x v="1"/>
    <n v="199"/>
    <n v="16.7"/>
    <n v="2"/>
    <n v="0"/>
    <n v="9"/>
    <n v="16"/>
    <s v="Yes"/>
    <n v="1"/>
  </r>
  <r>
    <x v="2721"/>
    <x v="231"/>
    <x v="2"/>
    <n v="399"/>
    <n v="16.5"/>
    <n v="2"/>
    <n v="5"/>
    <n v="18"/>
    <n v="55"/>
    <s v="Yes"/>
    <n v="1"/>
  </r>
  <r>
    <x v="2722"/>
    <x v="330"/>
    <x v="1"/>
    <n v="199"/>
    <n v="24.4"/>
    <n v="5"/>
    <n v="4"/>
    <n v="27"/>
    <n v="38"/>
    <s v="Yes"/>
    <n v="1"/>
  </r>
  <r>
    <x v="2723"/>
    <x v="76"/>
    <x v="1"/>
    <n v="199"/>
    <n v="18.5"/>
    <n v="0"/>
    <n v="1"/>
    <n v="9"/>
    <n v="2"/>
    <s v="No"/>
    <n v="0"/>
  </r>
  <r>
    <x v="2724"/>
    <x v="500"/>
    <x v="2"/>
    <n v="399"/>
    <n v="5.9"/>
    <n v="2"/>
    <n v="1"/>
    <n v="10"/>
    <n v="45"/>
    <s v="No"/>
    <n v="0"/>
  </r>
  <r>
    <x v="2725"/>
    <x v="145"/>
    <x v="1"/>
    <n v="199"/>
    <n v="6.5"/>
    <n v="3"/>
    <n v="0"/>
    <n v="7"/>
    <n v="57"/>
    <s v="No"/>
    <n v="0"/>
  </r>
  <r>
    <x v="2726"/>
    <x v="709"/>
    <x v="0"/>
    <n v="699"/>
    <n v="10.7"/>
    <n v="0"/>
    <n v="3"/>
    <n v="6"/>
    <n v="16"/>
    <s v="No"/>
    <n v="0"/>
  </r>
  <r>
    <x v="2727"/>
    <x v="285"/>
    <x v="0"/>
    <n v="699"/>
    <n v="8.9"/>
    <n v="3"/>
    <n v="3"/>
    <n v="4"/>
    <n v="29"/>
    <s v="Yes"/>
    <n v="1"/>
  </r>
  <r>
    <x v="2728"/>
    <x v="255"/>
    <x v="0"/>
    <n v="699"/>
    <n v="15.5"/>
    <n v="3"/>
    <n v="1"/>
    <n v="7"/>
    <n v="49"/>
    <s v="Yes"/>
    <n v="1"/>
  </r>
  <r>
    <x v="2729"/>
    <x v="439"/>
    <x v="0"/>
    <n v="699"/>
    <n v="24.8"/>
    <n v="1"/>
    <n v="3"/>
    <n v="11"/>
    <n v="43"/>
    <s v="No"/>
    <n v="0"/>
  </r>
  <r>
    <x v="2730"/>
    <x v="649"/>
    <x v="0"/>
    <n v="699"/>
    <n v="12"/>
    <n v="6"/>
    <n v="4"/>
    <n v="5"/>
    <n v="2"/>
    <s v="No"/>
    <n v="0"/>
  </r>
  <r>
    <x v="2731"/>
    <x v="435"/>
    <x v="0"/>
    <n v="699"/>
    <n v="5.8"/>
    <n v="0"/>
    <n v="2"/>
    <n v="34"/>
    <n v="15"/>
    <s v="No"/>
    <n v="0"/>
  </r>
  <r>
    <x v="2732"/>
    <x v="474"/>
    <x v="2"/>
    <n v="399"/>
    <n v="15.7"/>
    <n v="6"/>
    <n v="1"/>
    <n v="5"/>
    <n v="9"/>
    <s v="No"/>
    <n v="0"/>
  </r>
  <r>
    <x v="2733"/>
    <x v="327"/>
    <x v="1"/>
    <n v="199"/>
    <n v="12.4"/>
    <n v="8"/>
    <n v="0"/>
    <n v="27"/>
    <n v="23"/>
    <s v="Yes"/>
    <n v="1"/>
  </r>
  <r>
    <x v="2734"/>
    <x v="704"/>
    <x v="2"/>
    <n v="399"/>
    <n v="11.8"/>
    <n v="0"/>
    <n v="3"/>
    <n v="26"/>
    <n v="14"/>
    <s v="No"/>
    <n v="0"/>
  </r>
  <r>
    <x v="2735"/>
    <x v="133"/>
    <x v="1"/>
    <n v="199"/>
    <n v="20.2"/>
    <n v="5"/>
    <n v="2"/>
    <n v="33"/>
    <n v="3"/>
    <s v="Yes"/>
    <n v="1"/>
  </r>
  <r>
    <x v="2736"/>
    <x v="221"/>
    <x v="2"/>
    <n v="399"/>
    <n v="16.600000000000001"/>
    <n v="7"/>
    <n v="3"/>
    <n v="20"/>
    <n v="25"/>
    <s v="No"/>
    <n v="0"/>
  </r>
  <r>
    <x v="2737"/>
    <x v="360"/>
    <x v="2"/>
    <n v="399"/>
    <n v="18.100000000000001"/>
    <n v="6"/>
    <n v="2"/>
    <n v="13"/>
    <n v="0"/>
    <s v="Yes"/>
    <n v="1"/>
  </r>
  <r>
    <x v="2738"/>
    <x v="569"/>
    <x v="2"/>
    <n v="399"/>
    <n v="11.6"/>
    <n v="2"/>
    <n v="1"/>
    <n v="11"/>
    <n v="24"/>
    <s v="Yes"/>
    <n v="1"/>
  </r>
  <r>
    <x v="2739"/>
    <x v="690"/>
    <x v="1"/>
    <n v="199"/>
    <n v="24.2"/>
    <n v="4"/>
    <n v="1"/>
    <n v="19"/>
    <n v="50"/>
    <s v="Yes"/>
    <n v="1"/>
  </r>
  <r>
    <x v="2740"/>
    <x v="558"/>
    <x v="0"/>
    <n v="699"/>
    <n v="23.6"/>
    <n v="8"/>
    <n v="5"/>
    <n v="22"/>
    <n v="20"/>
    <s v="Yes"/>
    <n v="1"/>
  </r>
  <r>
    <x v="2741"/>
    <x v="257"/>
    <x v="1"/>
    <n v="199"/>
    <n v="21.3"/>
    <n v="0"/>
    <n v="4"/>
    <n v="33"/>
    <n v="47"/>
    <s v="Yes"/>
    <n v="1"/>
  </r>
  <r>
    <x v="2742"/>
    <x v="644"/>
    <x v="0"/>
    <n v="699"/>
    <n v="18.600000000000001"/>
    <n v="6"/>
    <n v="1"/>
    <n v="7"/>
    <n v="40"/>
    <s v="Yes"/>
    <n v="1"/>
  </r>
  <r>
    <x v="2743"/>
    <x v="495"/>
    <x v="0"/>
    <n v="699"/>
    <n v="16.600000000000001"/>
    <n v="6"/>
    <n v="2"/>
    <n v="6"/>
    <n v="14"/>
    <s v="Yes"/>
    <n v="1"/>
  </r>
  <r>
    <x v="2744"/>
    <x v="452"/>
    <x v="1"/>
    <n v="199"/>
    <n v="18.100000000000001"/>
    <n v="4"/>
    <n v="3"/>
    <n v="9"/>
    <n v="11"/>
    <s v="No"/>
    <n v="0"/>
  </r>
  <r>
    <x v="2745"/>
    <x v="204"/>
    <x v="1"/>
    <n v="199"/>
    <n v="13.5"/>
    <n v="3"/>
    <n v="1"/>
    <n v="24"/>
    <n v="16"/>
    <s v="No"/>
    <n v="0"/>
  </r>
  <r>
    <x v="2746"/>
    <x v="549"/>
    <x v="0"/>
    <n v="699"/>
    <n v="2.4"/>
    <n v="5"/>
    <n v="5"/>
    <n v="16"/>
    <n v="33"/>
    <s v="Yes"/>
    <n v="1"/>
  </r>
  <r>
    <x v="2747"/>
    <x v="249"/>
    <x v="2"/>
    <n v="399"/>
    <n v="9.6"/>
    <n v="7"/>
    <n v="5"/>
    <n v="18"/>
    <n v="24"/>
    <s v="No"/>
    <n v="0"/>
  </r>
  <r>
    <x v="2748"/>
    <x v="86"/>
    <x v="0"/>
    <n v="699"/>
    <n v="12.7"/>
    <n v="7"/>
    <n v="3"/>
    <n v="18"/>
    <n v="37"/>
    <s v="Yes"/>
    <n v="1"/>
  </r>
  <r>
    <x v="2749"/>
    <x v="116"/>
    <x v="0"/>
    <n v="699"/>
    <n v="23.7"/>
    <n v="5"/>
    <n v="1"/>
    <n v="22"/>
    <n v="27"/>
    <s v="Yes"/>
    <n v="1"/>
  </r>
  <r>
    <x v="2750"/>
    <x v="674"/>
    <x v="2"/>
    <n v="399"/>
    <n v="10"/>
    <n v="8"/>
    <n v="3"/>
    <n v="26"/>
    <n v="51"/>
    <s v="Yes"/>
    <n v="1"/>
  </r>
  <r>
    <x v="2751"/>
    <x v="272"/>
    <x v="2"/>
    <n v="399"/>
    <n v="2.4"/>
    <n v="5"/>
    <n v="2"/>
    <n v="9"/>
    <n v="23"/>
    <s v="Yes"/>
    <n v="1"/>
  </r>
  <r>
    <x v="2752"/>
    <x v="645"/>
    <x v="1"/>
    <n v="199"/>
    <n v="23.2"/>
    <n v="4"/>
    <n v="4"/>
    <n v="22"/>
    <n v="5"/>
    <s v="No"/>
    <n v="0"/>
  </r>
  <r>
    <x v="2753"/>
    <x v="506"/>
    <x v="2"/>
    <n v="399"/>
    <n v="8.4"/>
    <n v="5"/>
    <n v="4"/>
    <n v="10"/>
    <n v="24"/>
    <s v="Yes"/>
    <n v="1"/>
  </r>
  <r>
    <x v="2754"/>
    <x v="453"/>
    <x v="1"/>
    <n v="199"/>
    <n v="21.4"/>
    <n v="3"/>
    <n v="0"/>
    <n v="8"/>
    <n v="29"/>
    <s v="No"/>
    <n v="0"/>
  </r>
  <r>
    <x v="2755"/>
    <x v="705"/>
    <x v="1"/>
    <n v="199"/>
    <n v="9.5"/>
    <n v="1"/>
    <n v="2"/>
    <n v="16"/>
    <n v="11"/>
    <s v="No"/>
    <n v="0"/>
  </r>
  <r>
    <x v="2756"/>
    <x v="564"/>
    <x v="1"/>
    <n v="199"/>
    <n v="16.399999999999999"/>
    <n v="3"/>
    <n v="1"/>
    <n v="17"/>
    <n v="50"/>
    <s v="No"/>
    <n v="0"/>
  </r>
  <r>
    <x v="2757"/>
    <x v="334"/>
    <x v="1"/>
    <n v="199"/>
    <n v="19.5"/>
    <n v="4"/>
    <n v="1"/>
    <n v="20"/>
    <n v="45"/>
    <s v="No"/>
    <n v="0"/>
  </r>
  <r>
    <x v="2758"/>
    <x v="239"/>
    <x v="0"/>
    <n v="699"/>
    <n v="5.9"/>
    <n v="7"/>
    <n v="1"/>
    <n v="27"/>
    <n v="6"/>
    <s v="No"/>
    <n v="0"/>
  </r>
  <r>
    <x v="2759"/>
    <x v="604"/>
    <x v="1"/>
    <n v="199"/>
    <n v="13.6"/>
    <n v="1"/>
    <n v="3"/>
    <n v="2"/>
    <n v="60"/>
    <s v="Yes"/>
    <n v="1"/>
  </r>
  <r>
    <x v="2760"/>
    <x v="467"/>
    <x v="1"/>
    <n v="199"/>
    <n v="23.3"/>
    <n v="1"/>
    <n v="2"/>
    <n v="10"/>
    <n v="46"/>
    <s v="Yes"/>
    <n v="1"/>
  </r>
  <r>
    <x v="2761"/>
    <x v="589"/>
    <x v="0"/>
    <n v="699"/>
    <n v="8.3000000000000007"/>
    <n v="3"/>
    <n v="2"/>
    <n v="18"/>
    <n v="52"/>
    <s v="No"/>
    <n v="0"/>
  </r>
  <r>
    <x v="2762"/>
    <x v="214"/>
    <x v="0"/>
    <n v="699"/>
    <n v="11.1"/>
    <n v="8"/>
    <n v="3"/>
    <n v="12"/>
    <n v="16"/>
    <s v="Yes"/>
    <n v="1"/>
  </r>
  <r>
    <x v="2763"/>
    <x v="661"/>
    <x v="0"/>
    <n v="699"/>
    <n v="1.7"/>
    <n v="7"/>
    <n v="1"/>
    <n v="32"/>
    <n v="41"/>
    <s v="No"/>
    <n v="0"/>
  </r>
  <r>
    <x v="2764"/>
    <x v="559"/>
    <x v="0"/>
    <n v="699"/>
    <n v="17.399999999999999"/>
    <n v="6"/>
    <n v="2"/>
    <n v="2"/>
    <n v="56"/>
    <s v="Yes"/>
    <n v="1"/>
  </r>
  <r>
    <x v="2765"/>
    <x v="510"/>
    <x v="1"/>
    <n v="199"/>
    <n v="11.8"/>
    <n v="2"/>
    <n v="4"/>
    <n v="29"/>
    <n v="27"/>
    <s v="Yes"/>
    <n v="1"/>
  </r>
  <r>
    <x v="2766"/>
    <x v="414"/>
    <x v="2"/>
    <n v="399"/>
    <n v="5.3"/>
    <n v="0"/>
    <n v="0"/>
    <n v="13"/>
    <n v="17"/>
    <s v="No"/>
    <n v="0"/>
  </r>
  <r>
    <x v="2767"/>
    <x v="551"/>
    <x v="1"/>
    <n v="199"/>
    <n v="20.5"/>
    <n v="7"/>
    <n v="4"/>
    <n v="23"/>
    <n v="4"/>
    <s v="Yes"/>
    <n v="1"/>
  </r>
  <r>
    <x v="2768"/>
    <x v="93"/>
    <x v="2"/>
    <n v="399"/>
    <n v="16.600000000000001"/>
    <n v="0"/>
    <n v="0"/>
    <n v="34"/>
    <n v="1"/>
    <s v="No"/>
    <n v="0"/>
  </r>
  <r>
    <x v="2769"/>
    <x v="341"/>
    <x v="0"/>
    <n v="699"/>
    <n v="18.399999999999999"/>
    <n v="1"/>
    <n v="2"/>
    <n v="12"/>
    <n v="11"/>
    <s v="Yes"/>
    <n v="1"/>
  </r>
  <r>
    <x v="2770"/>
    <x v="633"/>
    <x v="1"/>
    <n v="199"/>
    <n v="10.9"/>
    <n v="4"/>
    <n v="1"/>
    <n v="8"/>
    <n v="36"/>
    <s v="No"/>
    <n v="0"/>
  </r>
  <r>
    <x v="2771"/>
    <x v="62"/>
    <x v="1"/>
    <n v="199"/>
    <n v="13.5"/>
    <n v="1"/>
    <n v="3"/>
    <n v="26"/>
    <n v="10"/>
    <s v="No"/>
    <n v="0"/>
  </r>
  <r>
    <x v="2772"/>
    <x v="508"/>
    <x v="1"/>
    <n v="199"/>
    <n v="9.8000000000000007"/>
    <n v="5"/>
    <n v="2"/>
    <n v="13"/>
    <n v="45"/>
    <s v="Yes"/>
    <n v="1"/>
  </r>
  <r>
    <x v="2773"/>
    <x v="337"/>
    <x v="1"/>
    <n v="199"/>
    <n v="15.2"/>
    <n v="2"/>
    <n v="4"/>
    <n v="2"/>
    <n v="46"/>
    <s v="No"/>
    <n v="0"/>
  </r>
  <r>
    <x v="2774"/>
    <x v="134"/>
    <x v="1"/>
    <n v="199"/>
    <n v="3.6"/>
    <n v="5"/>
    <n v="4"/>
    <n v="23"/>
    <n v="22"/>
    <s v="Yes"/>
    <n v="1"/>
  </r>
  <r>
    <x v="2775"/>
    <x v="30"/>
    <x v="0"/>
    <n v="699"/>
    <n v="22.8"/>
    <n v="2"/>
    <n v="1"/>
    <n v="14"/>
    <n v="9"/>
    <s v="No"/>
    <n v="0"/>
  </r>
  <r>
    <x v="2776"/>
    <x v="659"/>
    <x v="1"/>
    <n v="199"/>
    <n v="22.4"/>
    <n v="2"/>
    <n v="0"/>
    <n v="13"/>
    <n v="18"/>
    <s v="No"/>
    <n v="0"/>
  </r>
  <r>
    <x v="2777"/>
    <x v="209"/>
    <x v="0"/>
    <n v="699"/>
    <n v="19.7"/>
    <n v="3"/>
    <n v="1"/>
    <n v="15"/>
    <n v="14"/>
    <s v="No"/>
    <n v="0"/>
  </r>
  <r>
    <x v="2778"/>
    <x v="212"/>
    <x v="0"/>
    <n v="699"/>
    <n v="24.3"/>
    <n v="7"/>
    <n v="3"/>
    <n v="23"/>
    <n v="5"/>
    <s v="No"/>
    <n v="0"/>
  </r>
  <r>
    <x v="2779"/>
    <x v="92"/>
    <x v="2"/>
    <n v="399"/>
    <n v="13"/>
    <n v="6"/>
    <n v="4"/>
    <n v="3"/>
    <n v="31"/>
    <s v="No"/>
    <n v="0"/>
  </r>
  <r>
    <x v="2780"/>
    <x v="603"/>
    <x v="0"/>
    <n v="699"/>
    <n v="20.8"/>
    <n v="3"/>
    <n v="3"/>
    <n v="11"/>
    <n v="2"/>
    <s v="Yes"/>
    <n v="1"/>
  </r>
  <r>
    <x v="2781"/>
    <x v="43"/>
    <x v="1"/>
    <n v="199"/>
    <n v="10.199999999999999"/>
    <n v="5"/>
    <n v="5"/>
    <n v="10"/>
    <n v="54"/>
    <s v="No"/>
    <n v="0"/>
  </r>
  <r>
    <x v="2782"/>
    <x v="486"/>
    <x v="1"/>
    <n v="199"/>
    <n v="17.100000000000001"/>
    <n v="2"/>
    <n v="5"/>
    <n v="36"/>
    <n v="5"/>
    <s v="No"/>
    <n v="0"/>
  </r>
  <r>
    <x v="2783"/>
    <x v="624"/>
    <x v="0"/>
    <n v="699"/>
    <n v="23.1"/>
    <n v="4"/>
    <n v="4"/>
    <n v="28"/>
    <n v="55"/>
    <s v="Yes"/>
    <n v="1"/>
  </r>
  <r>
    <x v="2784"/>
    <x v="639"/>
    <x v="2"/>
    <n v="399"/>
    <n v="8.4"/>
    <n v="4"/>
    <n v="1"/>
    <n v="13"/>
    <n v="9"/>
    <s v="Yes"/>
    <n v="1"/>
  </r>
  <r>
    <x v="2785"/>
    <x v="388"/>
    <x v="0"/>
    <n v="699"/>
    <n v="4"/>
    <n v="2"/>
    <n v="5"/>
    <n v="10"/>
    <n v="32"/>
    <s v="Yes"/>
    <n v="1"/>
  </r>
  <r>
    <x v="2786"/>
    <x v="417"/>
    <x v="0"/>
    <n v="699"/>
    <n v="6.7"/>
    <n v="2"/>
    <n v="2"/>
    <n v="19"/>
    <n v="35"/>
    <s v="No"/>
    <n v="0"/>
  </r>
  <r>
    <x v="2787"/>
    <x v="167"/>
    <x v="1"/>
    <n v="199"/>
    <n v="4.9000000000000004"/>
    <n v="5"/>
    <n v="3"/>
    <n v="12"/>
    <n v="3"/>
    <s v="Yes"/>
    <n v="1"/>
  </r>
  <r>
    <x v="2788"/>
    <x v="663"/>
    <x v="2"/>
    <n v="399"/>
    <n v="9.6"/>
    <n v="0"/>
    <n v="3"/>
    <n v="14"/>
    <n v="15"/>
    <s v="No"/>
    <n v="0"/>
  </r>
  <r>
    <x v="2789"/>
    <x v="462"/>
    <x v="0"/>
    <n v="699"/>
    <n v="21.7"/>
    <n v="3"/>
    <n v="0"/>
    <n v="31"/>
    <n v="54"/>
    <s v="No"/>
    <n v="0"/>
  </r>
  <r>
    <x v="2790"/>
    <x v="246"/>
    <x v="1"/>
    <n v="199"/>
    <n v="10.199999999999999"/>
    <n v="7"/>
    <n v="2"/>
    <n v="18"/>
    <n v="6"/>
    <s v="No"/>
    <n v="0"/>
  </r>
  <r>
    <x v="2791"/>
    <x v="155"/>
    <x v="2"/>
    <n v="399"/>
    <n v="6.1"/>
    <n v="8"/>
    <n v="2"/>
    <n v="21"/>
    <n v="49"/>
    <s v="Yes"/>
    <n v="1"/>
  </r>
  <r>
    <x v="2792"/>
    <x v="245"/>
    <x v="2"/>
    <n v="399"/>
    <n v="0.8"/>
    <n v="1"/>
    <n v="1"/>
    <n v="10"/>
    <n v="49"/>
    <s v="Yes"/>
    <n v="1"/>
  </r>
  <r>
    <x v="2793"/>
    <x v="121"/>
    <x v="0"/>
    <n v="699"/>
    <n v="13"/>
    <n v="4"/>
    <n v="5"/>
    <n v="4"/>
    <n v="25"/>
    <s v="Yes"/>
    <n v="1"/>
  </r>
  <r>
    <x v="2794"/>
    <x v="383"/>
    <x v="0"/>
    <n v="699"/>
    <n v="10"/>
    <n v="5"/>
    <n v="5"/>
    <n v="24"/>
    <n v="17"/>
    <s v="No"/>
    <n v="0"/>
  </r>
  <r>
    <x v="2795"/>
    <x v="356"/>
    <x v="2"/>
    <n v="399"/>
    <n v="6.7"/>
    <n v="1"/>
    <n v="1"/>
    <n v="21"/>
    <n v="59"/>
    <s v="No"/>
    <n v="0"/>
  </r>
  <r>
    <x v="2796"/>
    <x v="433"/>
    <x v="2"/>
    <n v="399"/>
    <n v="11"/>
    <n v="4"/>
    <n v="0"/>
    <n v="6"/>
    <n v="4"/>
    <s v="No"/>
    <n v="0"/>
  </r>
  <r>
    <x v="2797"/>
    <x v="26"/>
    <x v="2"/>
    <n v="399"/>
    <n v="11"/>
    <n v="0"/>
    <n v="4"/>
    <n v="22"/>
    <n v="59"/>
    <s v="No"/>
    <n v="0"/>
  </r>
  <r>
    <x v="2798"/>
    <x v="379"/>
    <x v="0"/>
    <n v="699"/>
    <n v="15"/>
    <n v="3"/>
    <n v="4"/>
    <n v="25"/>
    <n v="20"/>
    <s v="No"/>
    <n v="0"/>
  </r>
  <r>
    <x v="2799"/>
    <x v="283"/>
    <x v="2"/>
    <n v="399"/>
    <n v="2"/>
    <n v="0"/>
    <n v="1"/>
    <n v="12"/>
    <n v="1"/>
    <s v="Yes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d v="2023-04-15T00:00:00"/>
    <s v="Premium"/>
    <n v="699"/>
    <n v="1.1000000000000001"/>
    <n v="4"/>
    <n v="1"/>
    <n v="8"/>
    <x v="0"/>
    <x v="0"/>
    <s v="Yes"/>
    <n v="1"/>
  </r>
  <r>
    <n v="2"/>
    <d v="2023-08-27T00:00:00"/>
    <s v="Premium"/>
    <n v="699"/>
    <n v="2.6"/>
    <n v="6"/>
    <n v="0"/>
    <n v="35"/>
    <x v="1"/>
    <x v="0"/>
    <s v="Yes"/>
    <n v="1"/>
  </r>
  <r>
    <n v="3"/>
    <d v="2023-10-12T00:00:00"/>
    <s v="Premium"/>
    <n v="699"/>
    <n v="14.3"/>
    <n v="8"/>
    <n v="3"/>
    <n v="2"/>
    <x v="0"/>
    <x v="0"/>
    <s v="Yes"/>
    <n v="1"/>
  </r>
  <r>
    <n v="4"/>
    <d v="2023-12-11T00:00:00"/>
    <s v="Basic"/>
    <n v="199"/>
    <n v="17.600000000000001"/>
    <n v="5"/>
    <n v="2"/>
    <n v="11"/>
    <x v="2"/>
    <x v="0"/>
    <s v="Yes"/>
    <n v="1"/>
  </r>
  <r>
    <n v="5"/>
    <d v="2023-02-14T00:00:00"/>
    <s v="Basic"/>
    <n v="199"/>
    <n v="9.8000000000000007"/>
    <n v="5"/>
    <n v="2"/>
    <n v="6"/>
    <x v="3"/>
    <x v="0"/>
    <s v="Yes"/>
    <n v="1"/>
  </r>
  <r>
    <n v="6"/>
    <d v="2024-10-05T00:00:00"/>
    <s v="Premium"/>
    <n v="699"/>
    <n v="13.6"/>
    <n v="6"/>
    <n v="0"/>
    <n v="30"/>
    <x v="4"/>
    <x v="0"/>
    <s v="Yes"/>
    <n v="1"/>
  </r>
  <r>
    <n v="7"/>
    <d v="2023-10-24T00:00:00"/>
    <s v="Premium"/>
    <n v="699"/>
    <n v="14.6"/>
    <n v="1"/>
    <n v="0"/>
    <n v="24"/>
    <x v="5"/>
    <x v="0"/>
    <s v="Yes"/>
    <n v="1"/>
  </r>
  <r>
    <n v="8"/>
    <d v="2024-01-09T00:00:00"/>
    <s v="Basic"/>
    <n v="199"/>
    <n v="21.7"/>
    <n v="6"/>
    <n v="2"/>
    <n v="15"/>
    <x v="6"/>
    <x v="0"/>
    <s v="Yes"/>
    <n v="1"/>
  </r>
  <r>
    <n v="9"/>
    <d v="2023-03-15T00:00:00"/>
    <s v="Basic"/>
    <n v="199"/>
    <n v="9.1999999999999993"/>
    <n v="4"/>
    <n v="5"/>
    <n v="24"/>
    <x v="7"/>
    <x v="0"/>
    <s v="Yes"/>
    <n v="1"/>
  </r>
  <r>
    <n v="10"/>
    <d v="2024-10-17T00:00:00"/>
    <s v="Premium"/>
    <n v="699"/>
    <n v="13.6"/>
    <n v="3"/>
    <n v="1"/>
    <n v="11"/>
    <x v="6"/>
    <x v="0"/>
    <s v="No"/>
    <n v="0"/>
  </r>
  <r>
    <n v="11"/>
    <d v="2023-11-20T00:00:00"/>
    <s v="Premium"/>
    <n v="699"/>
    <n v="5.9"/>
    <n v="5"/>
    <n v="0"/>
    <n v="36"/>
    <x v="0"/>
    <x v="0"/>
    <s v="No"/>
    <n v="0"/>
  </r>
  <r>
    <n v="12"/>
    <d v="2024-10-20T00:00:00"/>
    <s v="Standard"/>
    <n v="399"/>
    <n v="2.1"/>
    <n v="5"/>
    <n v="1"/>
    <n v="18"/>
    <x v="8"/>
    <x v="0"/>
    <s v="Yes"/>
    <n v="1"/>
  </r>
  <r>
    <n v="13"/>
    <d v="2024-08-21T00:00:00"/>
    <s v="Standard"/>
    <n v="399"/>
    <n v="7"/>
    <n v="3"/>
    <n v="5"/>
    <n v="10"/>
    <x v="4"/>
    <x v="0"/>
    <s v="Yes"/>
    <n v="1"/>
  </r>
  <r>
    <n v="14"/>
    <d v="2023-02-18T00:00:00"/>
    <s v="Standard"/>
    <n v="399"/>
    <n v="9.4"/>
    <n v="2"/>
    <n v="4"/>
    <n v="26"/>
    <x v="9"/>
    <x v="0"/>
    <s v="Yes"/>
    <n v="1"/>
  </r>
  <r>
    <n v="15"/>
    <d v="2024-09-02T00:00:00"/>
    <s v="Basic"/>
    <n v="199"/>
    <n v="15.9"/>
    <n v="6"/>
    <n v="4"/>
    <n v="10"/>
    <x v="10"/>
    <x v="0"/>
    <s v="Yes"/>
    <n v="1"/>
  </r>
  <r>
    <n v="16"/>
    <d v="2024-11-29T00:00:00"/>
    <s v="Standard"/>
    <n v="399"/>
    <n v="6.7"/>
    <n v="8"/>
    <n v="0"/>
    <n v="34"/>
    <x v="11"/>
    <x v="0"/>
    <s v="No"/>
    <n v="0"/>
  </r>
  <r>
    <n v="17"/>
    <d v="2024-04-09T00:00:00"/>
    <s v="Premium"/>
    <n v="699"/>
    <n v="19.3"/>
    <n v="5"/>
    <n v="0"/>
    <n v="18"/>
    <x v="12"/>
    <x v="0"/>
    <s v="No"/>
    <n v="0"/>
  </r>
  <r>
    <n v="18"/>
    <d v="2024-10-02T00:00:00"/>
    <s v="Basic"/>
    <n v="199"/>
    <n v="24.3"/>
    <n v="2"/>
    <n v="4"/>
    <n v="17"/>
    <x v="13"/>
    <x v="0"/>
    <s v="Yes"/>
    <n v="1"/>
  </r>
  <r>
    <n v="19"/>
    <d v="2024-06-27T00:00:00"/>
    <s v="Standard"/>
    <n v="399"/>
    <n v="15.4"/>
    <n v="2"/>
    <n v="2"/>
    <n v="33"/>
    <x v="14"/>
    <x v="0"/>
    <s v="Yes"/>
    <n v="1"/>
  </r>
  <r>
    <n v="20"/>
    <d v="2023-11-11T00:00:00"/>
    <s v="Basic"/>
    <n v="199"/>
    <n v="12.5"/>
    <n v="1"/>
    <n v="2"/>
    <n v="21"/>
    <x v="15"/>
    <x v="0"/>
    <s v="No"/>
    <n v="0"/>
  </r>
  <r>
    <n v="21"/>
    <d v="2023-03-12T00:00:00"/>
    <s v="Basic"/>
    <n v="199"/>
    <n v="6.4"/>
    <n v="1"/>
    <n v="0"/>
    <n v="4"/>
    <x v="16"/>
    <x v="0"/>
    <s v="No"/>
    <n v="0"/>
  </r>
  <r>
    <n v="22"/>
    <d v="2024-09-13T00:00:00"/>
    <s v="Premium"/>
    <n v="699"/>
    <n v="3.6"/>
    <n v="7"/>
    <n v="4"/>
    <n v="9"/>
    <x v="17"/>
    <x v="0"/>
    <s v="Yes"/>
    <n v="1"/>
  </r>
  <r>
    <n v="23"/>
    <d v="2024-11-18T00:00:00"/>
    <s v="Standard"/>
    <n v="399"/>
    <n v="23.3"/>
    <n v="3"/>
    <n v="5"/>
    <n v="14"/>
    <x v="18"/>
    <x v="0"/>
    <s v="No"/>
    <n v="0"/>
  </r>
  <r>
    <n v="24"/>
    <d v="2023-03-07T00:00:00"/>
    <s v="Premium"/>
    <n v="699"/>
    <n v="11.2"/>
    <n v="8"/>
    <n v="3"/>
    <n v="24"/>
    <x v="19"/>
    <x v="0"/>
    <s v="Yes"/>
    <n v="1"/>
  </r>
  <r>
    <n v="25"/>
    <d v="2024-12-25T00:00:00"/>
    <s v="Standard"/>
    <n v="399"/>
    <n v="14.9"/>
    <n v="3"/>
    <n v="4"/>
    <n v="2"/>
    <x v="0"/>
    <x v="0"/>
    <s v="Yes"/>
    <n v="1"/>
  </r>
  <r>
    <n v="26"/>
    <d v="2023-10-13T00:00:00"/>
    <s v="Premium"/>
    <n v="699"/>
    <n v="6.1"/>
    <n v="0"/>
    <n v="2"/>
    <n v="4"/>
    <x v="10"/>
    <x v="0"/>
    <s v="No"/>
    <n v="0"/>
  </r>
  <r>
    <n v="27"/>
    <d v="2024-08-13T00:00:00"/>
    <s v="Premium"/>
    <n v="699"/>
    <n v="5.7"/>
    <n v="2"/>
    <n v="5"/>
    <n v="32"/>
    <x v="7"/>
    <x v="0"/>
    <s v="No"/>
    <n v="0"/>
  </r>
  <r>
    <n v="28"/>
    <d v="2024-03-17T00:00:00"/>
    <s v="Standard"/>
    <n v="399"/>
    <n v="19.7"/>
    <n v="6"/>
    <n v="1"/>
    <n v="16"/>
    <x v="20"/>
    <x v="0"/>
    <s v="Yes"/>
    <n v="1"/>
  </r>
  <r>
    <n v="29"/>
    <d v="2023-04-11T00:00:00"/>
    <s v="Standard"/>
    <n v="399"/>
    <n v="10.6"/>
    <n v="0"/>
    <n v="5"/>
    <n v="28"/>
    <x v="8"/>
    <x v="0"/>
    <s v="No"/>
    <n v="0"/>
  </r>
  <r>
    <n v="30"/>
    <d v="2024-04-04T00:00:00"/>
    <s v="Basic"/>
    <n v="199"/>
    <n v="18.3"/>
    <n v="1"/>
    <n v="1"/>
    <n v="26"/>
    <x v="21"/>
    <x v="0"/>
    <s v="No"/>
    <n v="0"/>
  </r>
  <r>
    <n v="31"/>
    <d v="2024-03-29T00:00:00"/>
    <s v="Basic"/>
    <n v="199"/>
    <n v="5"/>
    <n v="7"/>
    <n v="1"/>
    <n v="28"/>
    <x v="22"/>
    <x v="0"/>
    <s v="No"/>
    <n v="0"/>
  </r>
  <r>
    <n v="32"/>
    <d v="2023-08-31T00:00:00"/>
    <s v="Premium"/>
    <n v="699"/>
    <n v="1.7"/>
    <n v="8"/>
    <n v="0"/>
    <n v="7"/>
    <x v="23"/>
    <x v="0"/>
    <s v="No"/>
    <n v="0"/>
  </r>
  <r>
    <n v="33"/>
    <d v="2024-01-24T00:00:00"/>
    <s v="Basic"/>
    <n v="199"/>
    <n v="12.4"/>
    <n v="3"/>
    <n v="3"/>
    <n v="27"/>
    <x v="24"/>
    <x v="0"/>
    <s v="Yes"/>
    <n v="1"/>
  </r>
  <r>
    <n v="34"/>
    <d v="2024-07-23T00:00:00"/>
    <s v="Basic"/>
    <n v="199"/>
    <n v="7"/>
    <n v="7"/>
    <n v="2"/>
    <n v="25"/>
    <x v="25"/>
    <x v="0"/>
    <s v="Yes"/>
    <n v="1"/>
  </r>
  <r>
    <n v="35"/>
    <d v="2024-07-09T00:00:00"/>
    <s v="Premium"/>
    <n v="699"/>
    <n v="4.3"/>
    <n v="4"/>
    <n v="1"/>
    <n v="32"/>
    <x v="26"/>
    <x v="0"/>
    <s v="No"/>
    <n v="0"/>
  </r>
  <r>
    <n v="36"/>
    <d v="2023-06-11T00:00:00"/>
    <s v="Basic"/>
    <n v="199"/>
    <n v="1.9"/>
    <n v="7"/>
    <n v="4"/>
    <n v="21"/>
    <x v="13"/>
    <x v="0"/>
    <s v="Yes"/>
    <n v="1"/>
  </r>
  <r>
    <n v="37"/>
    <d v="2023-08-29T00:00:00"/>
    <s v="Basic"/>
    <n v="199"/>
    <n v="2.5"/>
    <n v="2"/>
    <n v="0"/>
    <n v="33"/>
    <x v="3"/>
    <x v="0"/>
    <s v="Yes"/>
    <n v="1"/>
  </r>
  <r>
    <n v="38"/>
    <d v="2023-03-25T00:00:00"/>
    <s v="Standard"/>
    <n v="399"/>
    <n v="23.6"/>
    <n v="3"/>
    <n v="4"/>
    <n v="8"/>
    <x v="3"/>
    <x v="0"/>
    <s v="Yes"/>
    <n v="1"/>
  </r>
  <r>
    <n v="39"/>
    <d v="2023-09-02T00:00:00"/>
    <s v="Standard"/>
    <n v="399"/>
    <n v="8.3000000000000007"/>
    <n v="4"/>
    <n v="1"/>
    <n v="34"/>
    <x v="5"/>
    <x v="0"/>
    <s v="No"/>
    <n v="0"/>
  </r>
  <r>
    <n v="40"/>
    <d v="2023-03-16T00:00:00"/>
    <s v="Standard"/>
    <n v="399"/>
    <n v="3.7"/>
    <n v="4"/>
    <n v="3"/>
    <n v="26"/>
    <x v="27"/>
    <x v="0"/>
    <s v="No"/>
    <n v="0"/>
  </r>
  <r>
    <n v="41"/>
    <d v="2023-09-29T00:00:00"/>
    <s v="Basic"/>
    <n v="199"/>
    <n v="15.7"/>
    <n v="1"/>
    <n v="0"/>
    <n v="30"/>
    <x v="28"/>
    <x v="0"/>
    <s v="Yes"/>
    <n v="1"/>
  </r>
  <r>
    <n v="42"/>
    <d v="2024-07-10T00:00:00"/>
    <s v="Basic"/>
    <n v="199"/>
    <n v="22.1"/>
    <n v="3"/>
    <n v="2"/>
    <n v="23"/>
    <x v="12"/>
    <x v="0"/>
    <s v="Yes"/>
    <n v="1"/>
  </r>
  <r>
    <n v="43"/>
    <d v="2023-11-03T00:00:00"/>
    <s v="Premium"/>
    <n v="699"/>
    <n v="15.5"/>
    <n v="8"/>
    <n v="0"/>
    <n v="20"/>
    <x v="5"/>
    <x v="0"/>
    <s v="No"/>
    <n v="0"/>
  </r>
  <r>
    <n v="44"/>
    <d v="2024-07-20T00:00:00"/>
    <s v="Premium"/>
    <n v="699"/>
    <n v="23.5"/>
    <n v="2"/>
    <n v="2"/>
    <n v="7"/>
    <x v="19"/>
    <x v="0"/>
    <s v="No"/>
    <n v="0"/>
  </r>
  <r>
    <n v="45"/>
    <d v="2024-10-11T00:00:00"/>
    <s v="Basic"/>
    <n v="199"/>
    <n v="7.4"/>
    <n v="3"/>
    <n v="5"/>
    <n v="18"/>
    <x v="29"/>
    <x v="0"/>
    <s v="Yes"/>
    <n v="1"/>
  </r>
  <r>
    <n v="46"/>
    <d v="2023-10-11T00:00:00"/>
    <s v="Standard"/>
    <n v="399"/>
    <n v="12.5"/>
    <n v="0"/>
    <n v="0"/>
    <n v="33"/>
    <x v="30"/>
    <x v="0"/>
    <s v="No"/>
    <n v="0"/>
  </r>
  <r>
    <n v="47"/>
    <d v="2024-03-28T00:00:00"/>
    <s v="Basic"/>
    <n v="199"/>
    <n v="8.6999999999999993"/>
    <n v="2"/>
    <n v="5"/>
    <n v="1"/>
    <x v="31"/>
    <x v="0"/>
    <s v="Yes"/>
    <n v="1"/>
  </r>
  <r>
    <n v="48"/>
    <d v="2023-06-02T00:00:00"/>
    <s v="Premium"/>
    <n v="699"/>
    <n v="14.2"/>
    <n v="1"/>
    <n v="0"/>
    <n v="28"/>
    <x v="32"/>
    <x v="0"/>
    <s v="No"/>
    <n v="0"/>
  </r>
  <r>
    <n v="49"/>
    <d v="2023-11-12T00:00:00"/>
    <s v="Premium"/>
    <n v="699"/>
    <n v="20.9"/>
    <n v="8"/>
    <n v="1"/>
    <n v="3"/>
    <x v="25"/>
    <x v="0"/>
    <s v="Yes"/>
    <n v="1"/>
  </r>
  <r>
    <n v="50"/>
    <d v="2023-12-29T00:00:00"/>
    <s v="Standard"/>
    <n v="399"/>
    <n v="22.5"/>
    <n v="3"/>
    <n v="5"/>
    <n v="3"/>
    <x v="33"/>
    <x v="0"/>
    <s v="No"/>
    <n v="0"/>
  </r>
  <r>
    <n v="51"/>
    <d v="2023-07-01T00:00:00"/>
    <s v="Premium"/>
    <n v="699"/>
    <n v="24.4"/>
    <n v="2"/>
    <n v="1"/>
    <n v="27"/>
    <x v="22"/>
    <x v="0"/>
    <s v="Yes"/>
    <n v="1"/>
  </r>
  <r>
    <n v="52"/>
    <d v="2023-09-12T00:00:00"/>
    <s v="Standard"/>
    <n v="399"/>
    <n v="4.9000000000000004"/>
    <n v="5"/>
    <n v="3"/>
    <n v="2"/>
    <x v="34"/>
    <x v="0"/>
    <s v="Yes"/>
    <n v="1"/>
  </r>
  <r>
    <n v="53"/>
    <d v="2024-04-26T00:00:00"/>
    <s v="Standard"/>
    <n v="399"/>
    <n v="19.8"/>
    <n v="1"/>
    <n v="3"/>
    <n v="11"/>
    <x v="22"/>
    <x v="0"/>
    <s v="Yes"/>
    <n v="1"/>
  </r>
  <r>
    <n v="54"/>
    <d v="2023-08-22T00:00:00"/>
    <s v="Basic"/>
    <n v="199"/>
    <n v="20.5"/>
    <n v="7"/>
    <n v="2"/>
    <n v="13"/>
    <x v="18"/>
    <x v="0"/>
    <s v="No"/>
    <n v="0"/>
  </r>
  <r>
    <n v="55"/>
    <d v="2023-10-13T00:00:00"/>
    <s v="Basic"/>
    <n v="199"/>
    <n v="16.7"/>
    <n v="6"/>
    <n v="2"/>
    <n v="2"/>
    <x v="35"/>
    <x v="0"/>
    <s v="No"/>
    <n v="0"/>
  </r>
  <r>
    <n v="56"/>
    <d v="2023-09-25T00:00:00"/>
    <s v="Standard"/>
    <n v="399"/>
    <n v="10.3"/>
    <n v="8"/>
    <n v="2"/>
    <n v="33"/>
    <x v="32"/>
    <x v="0"/>
    <s v="Yes"/>
    <n v="1"/>
  </r>
  <r>
    <n v="57"/>
    <d v="2024-03-22T00:00:00"/>
    <s v="Basic"/>
    <n v="199"/>
    <n v="1.4"/>
    <n v="6"/>
    <n v="2"/>
    <n v="17"/>
    <x v="16"/>
    <x v="0"/>
    <s v="Yes"/>
    <n v="1"/>
  </r>
  <r>
    <n v="58"/>
    <d v="2023-01-02T00:00:00"/>
    <s v="Premium"/>
    <n v="699"/>
    <n v="3.3"/>
    <n v="3"/>
    <n v="2"/>
    <n v="33"/>
    <x v="36"/>
    <x v="0"/>
    <s v="No"/>
    <n v="0"/>
  </r>
  <r>
    <n v="59"/>
    <d v="2024-11-11T00:00:00"/>
    <s v="Premium"/>
    <n v="699"/>
    <n v="17.3"/>
    <n v="3"/>
    <n v="2"/>
    <n v="35"/>
    <x v="25"/>
    <x v="0"/>
    <s v="Yes"/>
    <n v="1"/>
  </r>
  <r>
    <n v="60"/>
    <d v="2023-11-13T00:00:00"/>
    <s v="Standard"/>
    <n v="399"/>
    <n v="16.8"/>
    <n v="1"/>
    <n v="5"/>
    <n v="21"/>
    <x v="24"/>
    <x v="0"/>
    <s v="Yes"/>
    <n v="1"/>
  </r>
  <r>
    <n v="61"/>
    <d v="2024-11-11T00:00:00"/>
    <s v="Premium"/>
    <n v="699"/>
    <n v="8.5"/>
    <n v="4"/>
    <n v="4"/>
    <n v="27"/>
    <x v="37"/>
    <x v="0"/>
    <s v="Yes"/>
    <n v="1"/>
  </r>
  <r>
    <n v="62"/>
    <d v="2023-11-08T00:00:00"/>
    <s v="Standard"/>
    <n v="399"/>
    <n v="15.6"/>
    <n v="4"/>
    <n v="3"/>
    <n v="12"/>
    <x v="4"/>
    <x v="0"/>
    <s v="No"/>
    <n v="0"/>
  </r>
  <r>
    <n v="63"/>
    <d v="2023-08-07T00:00:00"/>
    <s v="Standard"/>
    <n v="399"/>
    <n v="11"/>
    <n v="5"/>
    <n v="3"/>
    <n v="14"/>
    <x v="38"/>
    <x v="0"/>
    <s v="Yes"/>
    <n v="1"/>
  </r>
  <r>
    <n v="64"/>
    <d v="2024-11-10T00:00:00"/>
    <s v="Premium"/>
    <n v="699"/>
    <n v="19.899999999999999"/>
    <n v="2"/>
    <n v="5"/>
    <n v="31"/>
    <x v="23"/>
    <x v="0"/>
    <s v="Yes"/>
    <n v="1"/>
  </r>
  <r>
    <n v="65"/>
    <d v="2023-07-23T00:00:00"/>
    <s v="Premium"/>
    <n v="699"/>
    <n v="2.8"/>
    <n v="3"/>
    <n v="5"/>
    <n v="22"/>
    <x v="18"/>
    <x v="0"/>
    <s v="Yes"/>
    <n v="1"/>
  </r>
  <r>
    <n v="66"/>
    <d v="2024-04-11T00:00:00"/>
    <s v="Basic"/>
    <n v="199"/>
    <n v="1.6"/>
    <n v="7"/>
    <n v="4"/>
    <n v="2"/>
    <x v="39"/>
    <x v="0"/>
    <s v="Yes"/>
    <n v="1"/>
  </r>
  <r>
    <n v="67"/>
    <d v="2024-11-02T00:00:00"/>
    <s v="Standard"/>
    <n v="399"/>
    <n v="18.100000000000001"/>
    <n v="6"/>
    <n v="3"/>
    <n v="13"/>
    <x v="40"/>
    <x v="0"/>
    <s v="Yes"/>
    <n v="1"/>
  </r>
  <r>
    <n v="68"/>
    <d v="2024-12-13T00:00:00"/>
    <s v="Premium"/>
    <n v="699"/>
    <n v="22.4"/>
    <n v="1"/>
    <n v="3"/>
    <n v="1"/>
    <x v="0"/>
    <x v="0"/>
    <s v="Yes"/>
    <n v="1"/>
  </r>
  <r>
    <n v="69"/>
    <d v="2024-04-20T00:00:00"/>
    <s v="Premium"/>
    <n v="699"/>
    <n v="1.7"/>
    <n v="3"/>
    <n v="0"/>
    <n v="30"/>
    <x v="6"/>
    <x v="0"/>
    <s v="Yes"/>
    <n v="1"/>
  </r>
  <r>
    <n v="70"/>
    <d v="2024-05-31T00:00:00"/>
    <s v="Premium"/>
    <n v="699"/>
    <n v="24.7"/>
    <n v="5"/>
    <n v="3"/>
    <n v="34"/>
    <x v="41"/>
    <x v="0"/>
    <s v="No"/>
    <n v="0"/>
  </r>
  <r>
    <n v="71"/>
    <d v="2023-09-23T00:00:00"/>
    <s v="Standard"/>
    <n v="399"/>
    <n v="11.4"/>
    <n v="2"/>
    <n v="5"/>
    <n v="36"/>
    <x v="22"/>
    <x v="0"/>
    <s v="Yes"/>
    <n v="1"/>
  </r>
  <r>
    <n v="72"/>
    <d v="2024-03-26T00:00:00"/>
    <s v="Basic"/>
    <n v="199"/>
    <n v="19.3"/>
    <n v="8"/>
    <n v="3"/>
    <n v="18"/>
    <x v="30"/>
    <x v="0"/>
    <s v="Yes"/>
    <n v="1"/>
  </r>
  <r>
    <n v="73"/>
    <d v="2023-05-22T00:00:00"/>
    <s v="Basic"/>
    <n v="199"/>
    <n v="6.2"/>
    <n v="5"/>
    <n v="2"/>
    <n v="19"/>
    <x v="24"/>
    <x v="0"/>
    <s v="Yes"/>
    <n v="1"/>
  </r>
  <r>
    <n v="74"/>
    <d v="2024-02-22T00:00:00"/>
    <s v="Basic"/>
    <n v="199"/>
    <n v="9.9"/>
    <n v="2"/>
    <n v="5"/>
    <n v="15"/>
    <x v="42"/>
    <x v="0"/>
    <s v="Yes"/>
    <n v="1"/>
  </r>
  <r>
    <n v="75"/>
    <d v="2024-08-21T00:00:00"/>
    <s v="Standard"/>
    <n v="399"/>
    <n v="11.9"/>
    <n v="0"/>
    <n v="1"/>
    <n v="35"/>
    <x v="43"/>
    <x v="0"/>
    <s v="No"/>
    <n v="0"/>
  </r>
  <r>
    <n v="76"/>
    <d v="2023-11-02T00:00:00"/>
    <s v="Premium"/>
    <n v="699"/>
    <n v="21.5"/>
    <n v="6"/>
    <n v="3"/>
    <n v="2"/>
    <x v="44"/>
    <x v="0"/>
    <s v="No"/>
    <n v="0"/>
  </r>
  <r>
    <n v="77"/>
    <d v="2023-08-13T00:00:00"/>
    <s v="Standard"/>
    <n v="399"/>
    <n v="13.7"/>
    <n v="8"/>
    <n v="4"/>
    <n v="27"/>
    <x v="24"/>
    <x v="0"/>
    <s v="Yes"/>
    <n v="1"/>
  </r>
  <r>
    <n v="78"/>
    <d v="2024-02-19T00:00:00"/>
    <s v="Standard"/>
    <n v="399"/>
    <n v="12.4"/>
    <n v="6"/>
    <n v="2"/>
    <n v="28"/>
    <x v="5"/>
    <x v="0"/>
    <s v="Yes"/>
    <n v="1"/>
  </r>
  <r>
    <n v="79"/>
    <d v="2024-02-08T00:00:00"/>
    <s v="Premium"/>
    <n v="699"/>
    <n v="21.1"/>
    <n v="2"/>
    <n v="4"/>
    <n v="11"/>
    <x v="28"/>
    <x v="0"/>
    <s v="Yes"/>
    <n v="1"/>
  </r>
  <r>
    <n v="80"/>
    <d v="2023-02-21T00:00:00"/>
    <s v="Premium"/>
    <n v="699"/>
    <n v="2.6"/>
    <n v="6"/>
    <n v="1"/>
    <n v="2"/>
    <x v="22"/>
    <x v="0"/>
    <s v="Yes"/>
    <n v="1"/>
  </r>
  <r>
    <n v="81"/>
    <d v="2024-01-24T00:00:00"/>
    <s v="Standard"/>
    <n v="399"/>
    <n v="8.5"/>
    <n v="7"/>
    <n v="2"/>
    <n v="25"/>
    <x v="29"/>
    <x v="0"/>
    <s v="No"/>
    <n v="0"/>
  </r>
  <r>
    <n v="82"/>
    <d v="2023-02-23T00:00:00"/>
    <s v="Standard"/>
    <n v="399"/>
    <n v="6.7"/>
    <n v="1"/>
    <n v="3"/>
    <n v="27"/>
    <x v="1"/>
    <x v="0"/>
    <s v="No"/>
    <n v="0"/>
  </r>
  <r>
    <n v="83"/>
    <d v="2023-01-21T00:00:00"/>
    <s v="Standard"/>
    <n v="399"/>
    <n v="16.399999999999999"/>
    <n v="0"/>
    <n v="0"/>
    <n v="15"/>
    <x v="32"/>
    <x v="0"/>
    <s v="Yes"/>
    <n v="1"/>
  </r>
  <r>
    <n v="84"/>
    <d v="2023-08-12T00:00:00"/>
    <s v="Premium"/>
    <n v="699"/>
    <n v="6.3"/>
    <n v="7"/>
    <n v="5"/>
    <n v="10"/>
    <x v="19"/>
    <x v="0"/>
    <s v="No"/>
    <n v="0"/>
  </r>
  <r>
    <n v="85"/>
    <d v="2023-04-28T00:00:00"/>
    <s v="Standard"/>
    <n v="399"/>
    <n v="19.3"/>
    <n v="2"/>
    <n v="4"/>
    <n v="17"/>
    <x v="3"/>
    <x v="0"/>
    <s v="No"/>
    <n v="0"/>
  </r>
  <r>
    <n v="86"/>
    <d v="2024-01-20T00:00:00"/>
    <s v="Basic"/>
    <n v="199"/>
    <n v="3.1"/>
    <n v="0"/>
    <n v="2"/>
    <n v="20"/>
    <x v="45"/>
    <x v="0"/>
    <s v="Yes"/>
    <n v="1"/>
  </r>
  <r>
    <n v="87"/>
    <d v="2024-12-01T00:00:00"/>
    <s v="Standard"/>
    <n v="399"/>
    <n v="2.4"/>
    <n v="3"/>
    <n v="0"/>
    <n v="13"/>
    <x v="46"/>
    <x v="0"/>
    <s v="No"/>
    <n v="0"/>
  </r>
  <r>
    <n v="88"/>
    <d v="2024-01-15T00:00:00"/>
    <s v="Premium"/>
    <n v="699"/>
    <n v="20"/>
    <n v="0"/>
    <n v="2"/>
    <n v="8"/>
    <x v="28"/>
    <x v="0"/>
    <s v="Yes"/>
    <n v="1"/>
  </r>
  <r>
    <n v="89"/>
    <d v="2024-03-19T00:00:00"/>
    <s v="Basic"/>
    <n v="199"/>
    <n v="16.399999999999999"/>
    <n v="0"/>
    <n v="3"/>
    <n v="33"/>
    <x v="47"/>
    <x v="0"/>
    <s v="Yes"/>
    <n v="1"/>
  </r>
  <r>
    <n v="90"/>
    <d v="2024-10-28T00:00:00"/>
    <s v="Standard"/>
    <n v="399"/>
    <n v="17.8"/>
    <n v="6"/>
    <n v="1"/>
    <n v="30"/>
    <x v="16"/>
    <x v="0"/>
    <s v="No"/>
    <n v="0"/>
  </r>
  <r>
    <n v="91"/>
    <d v="2023-10-02T00:00:00"/>
    <s v="Standard"/>
    <n v="399"/>
    <n v="19.5"/>
    <n v="7"/>
    <n v="3"/>
    <n v="35"/>
    <x v="47"/>
    <x v="0"/>
    <s v="Yes"/>
    <n v="1"/>
  </r>
  <r>
    <n v="92"/>
    <d v="2024-04-20T00:00:00"/>
    <s v="Standard"/>
    <n v="399"/>
    <n v="20.9"/>
    <n v="1"/>
    <n v="2"/>
    <n v="16"/>
    <x v="15"/>
    <x v="0"/>
    <s v="Yes"/>
    <n v="1"/>
  </r>
  <r>
    <n v="93"/>
    <d v="2023-12-30T00:00:00"/>
    <s v="Premium"/>
    <n v="699"/>
    <n v="8.6999999999999993"/>
    <n v="7"/>
    <n v="2"/>
    <n v="25"/>
    <x v="48"/>
    <x v="0"/>
    <s v="Yes"/>
    <n v="1"/>
  </r>
  <r>
    <n v="94"/>
    <d v="2023-07-15T00:00:00"/>
    <s v="Standard"/>
    <n v="399"/>
    <n v="7.4"/>
    <n v="4"/>
    <n v="4"/>
    <n v="22"/>
    <x v="44"/>
    <x v="0"/>
    <s v="No"/>
    <n v="0"/>
  </r>
  <r>
    <n v="95"/>
    <d v="2024-05-02T00:00:00"/>
    <s v="Basic"/>
    <n v="199"/>
    <n v="18.100000000000001"/>
    <n v="7"/>
    <n v="4"/>
    <n v="16"/>
    <x v="14"/>
    <x v="0"/>
    <s v="Yes"/>
    <n v="1"/>
  </r>
  <r>
    <n v="96"/>
    <d v="2024-12-09T00:00:00"/>
    <s v="Premium"/>
    <n v="699"/>
    <n v="11.5"/>
    <n v="0"/>
    <n v="0"/>
    <n v="32"/>
    <x v="12"/>
    <x v="0"/>
    <s v="No"/>
    <n v="0"/>
  </r>
  <r>
    <n v="97"/>
    <d v="2024-03-11T00:00:00"/>
    <s v="Basic"/>
    <n v="199"/>
    <n v="16.8"/>
    <n v="5"/>
    <n v="3"/>
    <n v="20"/>
    <x v="4"/>
    <x v="0"/>
    <s v="Yes"/>
    <n v="1"/>
  </r>
  <r>
    <n v="98"/>
    <d v="2023-05-04T00:00:00"/>
    <s v="Premium"/>
    <n v="699"/>
    <n v="8.6"/>
    <n v="7"/>
    <n v="2"/>
    <n v="36"/>
    <x v="18"/>
    <x v="0"/>
    <s v="Yes"/>
    <n v="1"/>
  </r>
  <r>
    <n v="99"/>
    <d v="2024-05-10T00:00:00"/>
    <s v="Premium"/>
    <n v="699"/>
    <n v="8.1999999999999993"/>
    <n v="8"/>
    <n v="5"/>
    <n v="13"/>
    <x v="48"/>
    <x v="0"/>
    <s v="Yes"/>
    <n v="1"/>
  </r>
  <r>
    <n v="100"/>
    <d v="2023-07-03T00:00:00"/>
    <s v="Standard"/>
    <n v="399"/>
    <n v="15.1"/>
    <n v="1"/>
    <n v="1"/>
    <n v="34"/>
    <x v="12"/>
    <x v="0"/>
    <s v="No"/>
    <n v="0"/>
  </r>
  <r>
    <n v="101"/>
    <d v="2024-07-20T00:00:00"/>
    <s v="Standard"/>
    <n v="399"/>
    <n v="17.8"/>
    <n v="2"/>
    <n v="2"/>
    <n v="1"/>
    <x v="36"/>
    <x v="0"/>
    <s v="No"/>
    <n v="0"/>
  </r>
  <r>
    <n v="102"/>
    <d v="2023-10-19T00:00:00"/>
    <s v="Standard"/>
    <n v="399"/>
    <n v="16.100000000000001"/>
    <n v="7"/>
    <n v="0"/>
    <n v="9"/>
    <x v="22"/>
    <x v="0"/>
    <s v="Yes"/>
    <n v="1"/>
  </r>
  <r>
    <n v="103"/>
    <d v="2024-05-04T00:00:00"/>
    <s v="Standard"/>
    <n v="399"/>
    <n v="11.3"/>
    <n v="2"/>
    <n v="0"/>
    <n v="31"/>
    <x v="31"/>
    <x v="0"/>
    <s v="No"/>
    <n v="0"/>
  </r>
  <r>
    <n v="104"/>
    <d v="2023-06-05T00:00:00"/>
    <s v="Basic"/>
    <n v="199"/>
    <n v="10.3"/>
    <n v="1"/>
    <n v="4"/>
    <n v="5"/>
    <x v="30"/>
    <x v="0"/>
    <s v="No"/>
    <n v="0"/>
  </r>
  <r>
    <n v="105"/>
    <d v="2024-09-12T00:00:00"/>
    <s v="Basic"/>
    <n v="199"/>
    <n v="2.6"/>
    <n v="3"/>
    <n v="0"/>
    <n v="20"/>
    <x v="4"/>
    <x v="0"/>
    <s v="No"/>
    <n v="0"/>
  </r>
  <r>
    <n v="106"/>
    <d v="2024-08-25T00:00:00"/>
    <s v="Premium"/>
    <n v="699"/>
    <n v="19.5"/>
    <n v="6"/>
    <n v="3"/>
    <n v="15"/>
    <x v="13"/>
    <x v="0"/>
    <s v="Yes"/>
    <n v="1"/>
  </r>
  <r>
    <n v="107"/>
    <d v="2023-08-01T00:00:00"/>
    <s v="Standard"/>
    <n v="399"/>
    <n v="14.4"/>
    <n v="0"/>
    <n v="4"/>
    <n v="20"/>
    <x v="49"/>
    <x v="0"/>
    <s v="Yes"/>
    <n v="1"/>
  </r>
  <r>
    <n v="108"/>
    <d v="2023-03-18T00:00:00"/>
    <s v="Premium"/>
    <n v="699"/>
    <n v="7"/>
    <n v="1"/>
    <n v="1"/>
    <n v="14"/>
    <x v="33"/>
    <x v="0"/>
    <s v="No"/>
    <n v="0"/>
  </r>
  <r>
    <n v="109"/>
    <d v="2024-12-24T00:00:00"/>
    <s v="Basic"/>
    <n v="199"/>
    <n v="10.5"/>
    <n v="7"/>
    <n v="2"/>
    <n v="1"/>
    <x v="36"/>
    <x v="0"/>
    <s v="Yes"/>
    <n v="1"/>
  </r>
  <r>
    <n v="110"/>
    <d v="2024-08-26T00:00:00"/>
    <s v="Standard"/>
    <n v="399"/>
    <n v="2.2000000000000002"/>
    <n v="3"/>
    <n v="2"/>
    <n v="30"/>
    <x v="50"/>
    <x v="0"/>
    <s v="Yes"/>
    <n v="1"/>
  </r>
  <r>
    <n v="111"/>
    <d v="2023-09-30T00:00:00"/>
    <s v="Premium"/>
    <n v="699"/>
    <n v="10.9"/>
    <n v="8"/>
    <n v="1"/>
    <n v="13"/>
    <x v="8"/>
    <x v="0"/>
    <s v="Yes"/>
    <n v="1"/>
  </r>
  <r>
    <n v="112"/>
    <d v="2023-10-23T00:00:00"/>
    <s v="Basic"/>
    <n v="199"/>
    <n v="2"/>
    <n v="4"/>
    <n v="4"/>
    <n v="5"/>
    <x v="49"/>
    <x v="0"/>
    <s v="Yes"/>
    <n v="1"/>
  </r>
  <r>
    <n v="113"/>
    <d v="2024-05-27T00:00:00"/>
    <s v="Standard"/>
    <n v="399"/>
    <n v="12"/>
    <n v="4"/>
    <n v="5"/>
    <n v="8"/>
    <x v="40"/>
    <x v="0"/>
    <s v="No"/>
    <n v="0"/>
  </r>
  <r>
    <n v="114"/>
    <d v="2023-09-14T00:00:00"/>
    <s v="Premium"/>
    <n v="699"/>
    <n v="11.2"/>
    <n v="0"/>
    <n v="3"/>
    <n v="32"/>
    <x v="49"/>
    <x v="0"/>
    <s v="Yes"/>
    <n v="1"/>
  </r>
  <r>
    <n v="115"/>
    <d v="2023-02-11T00:00:00"/>
    <s v="Basic"/>
    <n v="199"/>
    <n v="6.1"/>
    <n v="0"/>
    <n v="5"/>
    <n v="6"/>
    <x v="47"/>
    <x v="0"/>
    <s v="Yes"/>
    <n v="1"/>
  </r>
  <r>
    <n v="116"/>
    <d v="2024-03-22T00:00:00"/>
    <s v="Basic"/>
    <n v="199"/>
    <n v="13.2"/>
    <n v="7"/>
    <n v="2"/>
    <n v="31"/>
    <x v="48"/>
    <x v="0"/>
    <s v="No"/>
    <n v="0"/>
  </r>
  <r>
    <n v="117"/>
    <d v="2024-11-17T00:00:00"/>
    <s v="Premium"/>
    <n v="699"/>
    <n v="24.2"/>
    <n v="7"/>
    <n v="2"/>
    <n v="32"/>
    <x v="51"/>
    <x v="0"/>
    <s v="Yes"/>
    <n v="1"/>
  </r>
  <r>
    <n v="118"/>
    <d v="2024-07-17T00:00:00"/>
    <s v="Basic"/>
    <n v="199"/>
    <n v="8.6"/>
    <n v="7"/>
    <n v="2"/>
    <n v="11"/>
    <x v="5"/>
    <x v="0"/>
    <s v="No"/>
    <n v="0"/>
  </r>
  <r>
    <n v="119"/>
    <d v="2024-02-18T00:00:00"/>
    <s v="Basic"/>
    <n v="199"/>
    <n v="2.7"/>
    <n v="4"/>
    <n v="2"/>
    <n v="30"/>
    <x v="19"/>
    <x v="0"/>
    <s v="No"/>
    <n v="0"/>
  </r>
  <r>
    <n v="120"/>
    <d v="2024-06-14T00:00:00"/>
    <s v="Premium"/>
    <n v="699"/>
    <n v="16.600000000000001"/>
    <n v="8"/>
    <n v="3"/>
    <n v="1"/>
    <x v="51"/>
    <x v="0"/>
    <s v="Yes"/>
    <n v="1"/>
  </r>
  <r>
    <n v="121"/>
    <d v="2023-10-22T00:00:00"/>
    <s v="Standard"/>
    <n v="399"/>
    <n v="15.8"/>
    <n v="0"/>
    <n v="1"/>
    <n v="32"/>
    <x v="35"/>
    <x v="0"/>
    <s v="No"/>
    <n v="0"/>
  </r>
  <r>
    <n v="122"/>
    <d v="2023-01-15T00:00:00"/>
    <s v="Standard"/>
    <n v="399"/>
    <n v="3.5"/>
    <n v="3"/>
    <n v="5"/>
    <n v="32"/>
    <x v="17"/>
    <x v="0"/>
    <s v="Yes"/>
    <n v="1"/>
  </r>
  <r>
    <n v="123"/>
    <d v="2023-06-07T00:00:00"/>
    <s v="Premium"/>
    <n v="699"/>
    <n v="2.8"/>
    <n v="1"/>
    <n v="3"/>
    <n v="27"/>
    <x v="32"/>
    <x v="0"/>
    <s v="Yes"/>
    <n v="1"/>
  </r>
  <r>
    <n v="124"/>
    <d v="2024-04-28T00:00:00"/>
    <s v="Standard"/>
    <n v="399"/>
    <n v="13"/>
    <n v="4"/>
    <n v="3"/>
    <n v="19"/>
    <x v="43"/>
    <x v="0"/>
    <s v="Yes"/>
    <n v="1"/>
  </r>
  <r>
    <n v="125"/>
    <d v="2023-05-20T00:00:00"/>
    <s v="Basic"/>
    <n v="199"/>
    <n v="14"/>
    <n v="6"/>
    <n v="1"/>
    <n v="30"/>
    <x v="13"/>
    <x v="0"/>
    <s v="No"/>
    <n v="0"/>
  </r>
  <r>
    <n v="126"/>
    <d v="2023-10-01T00:00:00"/>
    <s v="Basic"/>
    <n v="199"/>
    <n v="19.399999999999999"/>
    <n v="6"/>
    <n v="2"/>
    <n v="18"/>
    <x v="7"/>
    <x v="0"/>
    <s v="No"/>
    <n v="0"/>
  </r>
  <r>
    <n v="127"/>
    <d v="2023-12-20T00:00:00"/>
    <s v="Basic"/>
    <n v="199"/>
    <n v="18.3"/>
    <n v="7"/>
    <n v="1"/>
    <n v="19"/>
    <x v="38"/>
    <x v="0"/>
    <s v="No"/>
    <n v="0"/>
  </r>
  <r>
    <n v="128"/>
    <d v="2023-07-13T00:00:00"/>
    <s v="Standard"/>
    <n v="399"/>
    <n v="19.2"/>
    <n v="6"/>
    <n v="3"/>
    <n v="36"/>
    <x v="7"/>
    <x v="0"/>
    <s v="Yes"/>
    <n v="1"/>
  </r>
  <r>
    <n v="129"/>
    <d v="2024-04-29T00:00:00"/>
    <s v="Premium"/>
    <n v="699"/>
    <n v="14.5"/>
    <n v="3"/>
    <n v="3"/>
    <n v="16"/>
    <x v="36"/>
    <x v="0"/>
    <s v="Yes"/>
    <n v="1"/>
  </r>
  <r>
    <n v="130"/>
    <d v="2024-08-27T00:00:00"/>
    <s v="Premium"/>
    <n v="699"/>
    <n v="10"/>
    <n v="2"/>
    <n v="3"/>
    <n v="25"/>
    <x v="36"/>
    <x v="0"/>
    <s v="Yes"/>
    <n v="1"/>
  </r>
  <r>
    <n v="131"/>
    <d v="2023-01-16T00:00:00"/>
    <s v="Standard"/>
    <n v="399"/>
    <n v="21.9"/>
    <n v="7"/>
    <n v="0"/>
    <n v="7"/>
    <x v="52"/>
    <x v="0"/>
    <s v="No"/>
    <n v="0"/>
  </r>
  <r>
    <n v="132"/>
    <d v="2023-09-29T00:00:00"/>
    <s v="Premium"/>
    <n v="699"/>
    <n v="10.5"/>
    <n v="2"/>
    <n v="0"/>
    <n v="10"/>
    <x v="53"/>
    <x v="0"/>
    <s v="No"/>
    <n v="0"/>
  </r>
  <r>
    <n v="133"/>
    <d v="2023-11-21T00:00:00"/>
    <s v="Standard"/>
    <n v="399"/>
    <n v="16.399999999999999"/>
    <n v="5"/>
    <n v="5"/>
    <n v="26"/>
    <x v="39"/>
    <x v="0"/>
    <s v="Yes"/>
    <n v="1"/>
  </r>
  <r>
    <n v="134"/>
    <d v="2024-12-01T00:00:00"/>
    <s v="Premium"/>
    <n v="699"/>
    <n v="21.9"/>
    <n v="0"/>
    <n v="4"/>
    <n v="32"/>
    <x v="10"/>
    <x v="0"/>
    <s v="Yes"/>
    <n v="1"/>
  </r>
  <r>
    <n v="135"/>
    <d v="2023-04-13T00:00:00"/>
    <s v="Standard"/>
    <n v="399"/>
    <n v="18.8"/>
    <n v="6"/>
    <n v="0"/>
    <n v="15"/>
    <x v="14"/>
    <x v="0"/>
    <s v="No"/>
    <n v="0"/>
  </r>
  <r>
    <n v="136"/>
    <d v="2023-10-28T00:00:00"/>
    <s v="Standard"/>
    <n v="399"/>
    <n v="17.5"/>
    <n v="0"/>
    <n v="0"/>
    <n v="11"/>
    <x v="27"/>
    <x v="0"/>
    <s v="No"/>
    <n v="0"/>
  </r>
  <r>
    <n v="137"/>
    <d v="2023-07-04T00:00:00"/>
    <s v="Standard"/>
    <n v="399"/>
    <n v="11.1"/>
    <n v="3"/>
    <n v="4"/>
    <n v="24"/>
    <x v="51"/>
    <x v="0"/>
    <s v="Yes"/>
    <n v="1"/>
  </r>
  <r>
    <n v="138"/>
    <d v="2024-08-20T00:00:00"/>
    <s v="Basic"/>
    <n v="199"/>
    <n v="2.4"/>
    <n v="6"/>
    <n v="4"/>
    <n v="12"/>
    <x v="11"/>
    <x v="0"/>
    <s v="Yes"/>
    <n v="1"/>
  </r>
  <r>
    <n v="139"/>
    <d v="2024-04-21T00:00:00"/>
    <s v="Basic"/>
    <n v="199"/>
    <n v="11.8"/>
    <n v="4"/>
    <n v="3"/>
    <n v="15"/>
    <x v="31"/>
    <x v="0"/>
    <s v="No"/>
    <n v="0"/>
  </r>
  <r>
    <n v="140"/>
    <d v="2024-03-10T00:00:00"/>
    <s v="Standard"/>
    <n v="399"/>
    <n v="4.4000000000000004"/>
    <n v="7"/>
    <n v="2"/>
    <n v="35"/>
    <x v="54"/>
    <x v="0"/>
    <s v="Yes"/>
    <n v="1"/>
  </r>
  <r>
    <n v="141"/>
    <d v="2023-04-20T00:00:00"/>
    <s v="Premium"/>
    <n v="699"/>
    <n v="11.7"/>
    <n v="4"/>
    <n v="1"/>
    <n v="17"/>
    <x v="55"/>
    <x v="0"/>
    <s v="No"/>
    <n v="0"/>
  </r>
  <r>
    <n v="142"/>
    <d v="2024-11-05T00:00:00"/>
    <s v="Basic"/>
    <n v="199"/>
    <n v="14.5"/>
    <n v="4"/>
    <n v="5"/>
    <n v="25"/>
    <x v="12"/>
    <x v="0"/>
    <s v="Yes"/>
    <n v="1"/>
  </r>
  <r>
    <n v="143"/>
    <d v="2023-10-21T00:00:00"/>
    <s v="Standard"/>
    <n v="399"/>
    <n v="0.7"/>
    <n v="0"/>
    <n v="4"/>
    <n v="18"/>
    <x v="49"/>
    <x v="0"/>
    <s v="Yes"/>
    <n v="1"/>
  </r>
  <r>
    <n v="144"/>
    <d v="2024-11-06T00:00:00"/>
    <s v="Basic"/>
    <n v="199"/>
    <n v="5.9"/>
    <n v="3"/>
    <n v="4"/>
    <n v="23"/>
    <x v="31"/>
    <x v="0"/>
    <s v="No"/>
    <n v="0"/>
  </r>
  <r>
    <n v="145"/>
    <d v="2024-08-16T00:00:00"/>
    <s v="Premium"/>
    <n v="699"/>
    <n v="15.9"/>
    <n v="0"/>
    <n v="2"/>
    <n v="9"/>
    <x v="50"/>
    <x v="0"/>
    <s v="Yes"/>
    <n v="1"/>
  </r>
  <r>
    <n v="146"/>
    <d v="2023-07-25T00:00:00"/>
    <s v="Standard"/>
    <n v="399"/>
    <n v="2.7"/>
    <n v="4"/>
    <n v="2"/>
    <n v="9"/>
    <x v="49"/>
    <x v="0"/>
    <s v="Yes"/>
    <n v="1"/>
  </r>
  <r>
    <n v="147"/>
    <d v="2023-06-18T00:00:00"/>
    <s v="Basic"/>
    <n v="199"/>
    <n v="22"/>
    <n v="5"/>
    <n v="4"/>
    <n v="35"/>
    <x v="56"/>
    <x v="0"/>
    <s v="No"/>
    <n v="0"/>
  </r>
  <r>
    <n v="148"/>
    <d v="2023-04-28T00:00:00"/>
    <s v="Standard"/>
    <n v="399"/>
    <n v="24.2"/>
    <n v="4"/>
    <n v="5"/>
    <n v="31"/>
    <x v="22"/>
    <x v="0"/>
    <s v="Yes"/>
    <n v="1"/>
  </r>
  <r>
    <n v="149"/>
    <d v="2024-02-11T00:00:00"/>
    <s v="Standard"/>
    <n v="399"/>
    <n v="3.9"/>
    <n v="3"/>
    <n v="5"/>
    <n v="5"/>
    <x v="16"/>
    <x v="0"/>
    <s v="Yes"/>
    <n v="1"/>
  </r>
  <r>
    <n v="150"/>
    <d v="2024-04-10T00:00:00"/>
    <s v="Premium"/>
    <n v="699"/>
    <n v="2.7"/>
    <n v="6"/>
    <n v="0"/>
    <n v="24"/>
    <x v="31"/>
    <x v="0"/>
    <s v="No"/>
    <n v="0"/>
  </r>
  <r>
    <n v="151"/>
    <d v="2023-01-26T00:00:00"/>
    <s v="Standard"/>
    <n v="399"/>
    <n v="14.8"/>
    <n v="5"/>
    <n v="0"/>
    <n v="17"/>
    <x v="11"/>
    <x v="0"/>
    <s v="Yes"/>
    <n v="1"/>
  </r>
  <r>
    <n v="152"/>
    <d v="2024-04-20T00:00:00"/>
    <s v="Premium"/>
    <n v="699"/>
    <n v="8.5"/>
    <n v="3"/>
    <n v="5"/>
    <n v="36"/>
    <x v="10"/>
    <x v="0"/>
    <s v="No"/>
    <n v="0"/>
  </r>
  <r>
    <n v="153"/>
    <d v="2023-11-08T00:00:00"/>
    <s v="Premium"/>
    <n v="699"/>
    <n v="16.399999999999999"/>
    <n v="1"/>
    <n v="1"/>
    <n v="20"/>
    <x v="36"/>
    <x v="0"/>
    <s v="No"/>
    <n v="0"/>
  </r>
  <r>
    <n v="154"/>
    <d v="2024-11-17T00:00:00"/>
    <s v="Standard"/>
    <n v="399"/>
    <n v="2.9"/>
    <n v="8"/>
    <n v="1"/>
    <n v="8"/>
    <x v="55"/>
    <x v="0"/>
    <s v="Yes"/>
    <n v="1"/>
  </r>
  <r>
    <n v="155"/>
    <d v="2024-05-16T00:00:00"/>
    <s v="Premium"/>
    <n v="699"/>
    <n v="10.8"/>
    <n v="2"/>
    <n v="3"/>
    <n v="35"/>
    <x v="8"/>
    <x v="0"/>
    <s v="Yes"/>
    <n v="1"/>
  </r>
  <r>
    <n v="156"/>
    <d v="2024-03-30T00:00:00"/>
    <s v="Premium"/>
    <n v="699"/>
    <n v="23.5"/>
    <n v="4"/>
    <n v="0"/>
    <n v="27"/>
    <x v="46"/>
    <x v="0"/>
    <s v="Yes"/>
    <n v="1"/>
  </r>
  <r>
    <n v="157"/>
    <d v="2024-10-22T00:00:00"/>
    <s v="Standard"/>
    <n v="399"/>
    <n v="21.5"/>
    <n v="1"/>
    <n v="5"/>
    <n v="16"/>
    <x v="57"/>
    <x v="0"/>
    <s v="Yes"/>
    <n v="1"/>
  </r>
  <r>
    <n v="158"/>
    <d v="2024-04-10T00:00:00"/>
    <s v="Standard"/>
    <n v="399"/>
    <n v="10.3"/>
    <n v="3"/>
    <n v="0"/>
    <n v="4"/>
    <x v="32"/>
    <x v="0"/>
    <s v="No"/>
    <n v="0"/>
  </r>
  <r>
    <n v="159"/>
    <d v="2023-05-09T00:00:00"/>
    <s v="Basic"/>
    <n v="199"/>
    <n v="16.2"/>
    <n v="0"/>
    <n v="0"/>
    <n v="14"/>
    <x v="50"/>
    <x v="0"/>
    <s v="Yes"/>
    <n v="1"/>
  </r>
  <r>
    <n v="160"/>
    <d v="2023-08-27T00:00:00"/>
    <s v="Premium"/>
    <n v="699"/>
    <n v="2.2000000000000002"/>
    <n v="8"/>
    <n v="1"/>
    <n v="14"/>
    <x v="54"/>
    <x v="0"/>
    <s v="Yes"/>
    <n v="1"/>
  </r>
  <r>
    <n v="161"/>
    <d v="2023-05-14T00:00:00"/>
    <s v="Standard"/>
    <n v="399"/>
    <n v="19.8"/>
    <n v="0"/>
    <n v="2"/>
    <n v="10"/>
    <x v="39"/>
    <x v="0"/>
    <s v="No"/>
    <n v="0"/>
  </r>
  <r>
    <n v="162"/>
    <d v="2023-01-16T00:00:00"/>
    <s v="Premium"/>
    <n v="699"/>
    <n v="20.100000000000001"/>
    <n v="1"/>
    <n v="5"/>
    <n v="17"/>
    <x v="22"/>
    <x v="0"/>
    <s v="Yes"/>
    <n v="1"/>
  </r>
  <r>
    <n v="163"/>
    <d v="2024-03-07T00:00:00"/>
    <s v="Standard"/>
    <n v="399"/>
    <n v="14.9"/>
    <n v="0"/>
    <n v="1"/>
    <n v="16"/>
    <x v="31"/>
    <x v="0"/>
    <s v="Yes"/>
    <n v="1"/>
  </r>
  <r>
    <n v="164"/>
    <d v="2024-08-30T00:00:00"/>
    <s v="Premium"/>
    <n v="699"/>
    <n v="18.8"/>
    <n v="7"/>
    <n v="3"/>
    <n v="8"/>
    <x v="58"/>
    <x v="0"/>
    <s v="Yes"/>
    <n v="1"/>
  </r>
  <r>
    <n v="165"/>
    <d v="2024-11-05T00:00:00"/>
    <s v="Basic"/>
    <n v="199"/>
    <n v="12.8"/>
    <n v="0"/>
    <n v="5"/>
    <n v="29"/>
    <x v="50"/>
    <x v="0"/>
    <s v="No"/>
    <n v="0"/>
  </r>
  <r>
    <n v="166"/>
    <d v="2024-03-12T00:00:00"/>
    <s v="Premium"/>
    <n v="699"/>
    <n v="11.7"/>
    <n v="0"/>
    <n v="0"/>
    <n v="20"/>
    <x v="53"/>
    <x v="0"/>
    <s v="No"/>
    <n v="0"/>
  </r>
  <r>
    <n v="167"/>
    <d v="2024-09-14T00:00:00"/>
    <s v="Premium"/>
    <n v="699"/>
    <n v="12.5"/>
    <n v="7"/>
    <n v="0"/>
    <n v="7"/>
    <x v="24"/>
    <x v="0"/>
    <s v="Yes"/>
    <n v="1"/>
  </r>
  <r>
    <n v="168"/>
    <d v="2024-09-03T00:00:00"/>
    <s v="Basic"/>
    <n v="199"/>
    <n v="3.6"/>
    <n v="8"/>
    <n v="5"/>
    <n v="5"/>
    <x v="27"/>
    <x v="0"/>
    <s v="Yes"/>
    <n v="1"/>
  </r>
  <r>
    <n v="169"/>
    <d v="2024-11-01T00:00:00"/>
    <s v="Premium"/>
    <n v="699"/>
    <n v="11.6"/>
    <n v="6"/>
    <n v="0"/>
    <n v="19"/>
    <x v="50"/>
    <x v="0"/>
    <s v="No"/>
    <n v="0"/>
  </r>
  <r>
    <n v="170"/>
    <d v="2024-02-28T00:00:00"/>
    <s v="Premium"/>
    <n v="699"/>
    <n v="18.2"/>
    <n v="3"/>
    <n v="3"/>
    <n v="36"/>
    <x v="38"/>
    <x v="0"/>
    <s v="No"/>
    <n v="0"/>
  </r>
  <r>
    <n v="171"/>
    <d v="2023-09-19T00:00:00"/>
    <s v="Standard"/>
    <n v="399"/>
    <n v="10.3"/>
    <n v="1"/>
    <n v="2"/>
    <n v="30"/>
    <x v="25"/>
    <x v="0"/>
    <s v="Yes"/>
    <n v="1"/>
  </r>
  <r>
    <n v="172"/>
    <d v="2023-04-06T00:00:00"/>
    <s v="Standard"/>
    <n v="399"/>
    <n v="17.3"/>
    <n v="7"/>
    <n v="0"/>
    <n v="10"/>
    <x v="23"/>
    <x v="0"/>
    <s v="No"/>
    <n v="0"/>
  </r>
  <r>
    <n v="173"/>
    <d v="2024-07-29T00:00:00"/>
    <s v="Standard"/>
    <n v="399"/>
    <n v="18.7"/>
    <n v="5"/>
    <n v="1"/>
    <n v="7"/>
    <x v="4"/>
    <x v="0"/>
    <s v="Yes"/>
    <n v="1"/>
  </r>
  <r>
    <n v="174"/>
    <d v="2024-03-09T00:00:00"/>
    <s v="Premium"/>
    <n v="699"/>
    <n v="16.899999999999999"/>
    <n v="6"/>
    <n v="2"/>
    <n v="22"/>
    <x v="22"/>
    <x v="0"/>
    <s v="Yes"/>
    <n v="1"/>
  </r>
  <r>
    <n v="175"/>
    <d v="2023-08-06T00:00:00"/>
    <s v="Premium"/>
    <n v="699"/>
    <n v="24.2"/>
    <n v="4"/>
    <n v="2"/>
    <n v="4"/>
    <x v="20"/>
    <x v="0"/>
    <s v="No"/>
    <n v="0"/>
  </r>
  <r>
    <n v="176"/>
    <d v="2023-04-28T00:00:00"/>
    <s v="Basic"/>
    <n v="199"/>
    <n v="6"/>
    <n v="1"/>
    <n v="2"/>
    <n v="31"/>
    <x v="39"/>
    <x v="0"/>
    <s v="Yes"/>
    <n v="1"/>
  </r>
  <r>
    <n v="177"/>
    <d v="2024-07-24T00:00:00"/>
    <s v="Standard"/>
    <n v="399"/>
    <n v="20.3"/>
    <n v="8"/>
    <n v="4"/>
    <n v="15"/>
    <x v="41"/>
    <x v="0"/>
    <s v="Yes"/>
    <n v="1"/>
  </r>
  <r>
    <n v="178"/>
    <d v="2023-12-14T00:00:00"/>
    <s v="Basic"/>
    <n v="199"/>
    <n v="1.2"/>
    <n v="4"/>
    <n v="5"/>
    <n v="18"/>
    <x v="14"/>
    <x v="0"/>
    <s v="Yes"/>
    <n v="1"/>
  </r>
  <r>
    <n v="179"/>
    <d v="2023-05-26T00:00:00"/>
    <s v="Standard"/>
    <n v="399"/>
    <n v="4.9000000000000004"/>
    <n v="2"/>
    <n v="4"/>
    <n v="1"/>
    <x v="5"/>
    <x v="0"/>
    <s v="Yes"/>
    <n v="1"/>
  </r>
  <r>
    <n v="180"/>
    <d v="2023-12-16T00:00:00"/>
    <s v="Premium"/>
    <n v="699"/>
    <n v="2.7"/>
    <n v="8"/>
    <n v="1"/>
    <n v="2"/>
    <x v="55"/>
    <x v="0"/>
    <s v="Yes"/>
    <n v="1"/>
  </r>
  <r>
    <n v="181"/>
    <d v="2023-02-23T00:00:00"/>
    <s v="Basic"/>
    <n v="199"/>
    <n v="8.1"/>
    <n v="5"/>
    <n v="4"/>
    <n v="24"/>
    <x v="3"/>
    <x v="0"/>
    <s v="Yes"/>
    <n v="1"/>
  </r>
  <r>
    <n v="182"/>
    <d v="2024-11-08T00:00:00"/>
    <s v="Basic"/>
    <n v="199"/>
    <n v="19"/>
    <n v="0"/>
    <n v="5"/>
    <n v="11"/>
    <x v="23"/>
    <x v="0"/>
    <s v="Yes"/>
    <n v="1"/>
  </r>
  <r>
    <n v="183"/>
    <d v="2023-04-27T00:00:00"/>
    <s v="Standard"/>
    <n v="399"/>
    <n v="15.4"/>
    <n v="6"/>
    <n v="2"/>
    <n v="32"/>
    <x v="42"/>
    <x v="0"/>
    <s v="No"/>
    <n v="0"/>
  </r>
  <r>
    <n v="184"/>
    <d v="2023-08-14T00:00:00"/>
    <s v="Standard"/>
    <n v="399"/>
    <n v="3.2"/>
    <n v="7"/>
    <n v="4"/>
    <n v="28"/>
    <x v="5"/>
    <x v="0"/>
    <s v="Yes"/>
    <n v="1"/>
  </r>
  <r>
    <n v="185"/>
    <d v="2023-09-19T00:00:00"/>
    <s v="Standard"/>
    <n v="399"/>
    <n v="0.7"/>
    <n v="4"/>
    <n v="1"/>
    <n v="4"/>
    <x v="58"/>
    <x v="0"/>
    <s v="Yes"/>
    <n v="1"/>
  </r>
  <r>
    <n v="186"/>
    <d v="2024-01-25T00:00:00"/>
    <s v="Standard"/>
    <n v="399"/>
    <n v="3.4"/>
    <n v="7"/>
    <n v="5"/>
    <n v="21"/>
    <x v="25"/>
    <x v="0"/>
    <s v="Yes"/>
    <n v="1"/>
  </r>
  <r>
    <n v="187"/>
    <d v="2023-02-13T00:00:00"/>
    <s v="Premium"/>
    <n v="699"/>
    <n v="12.8"/>
    <n v="5"/>
    <n v="0"/>
    <n v="15"/>
    <x v="40"/>
    <x v="0"/>
    <s v="No"/>
    <n v="0"/>
  </r>
  <r>
    <n v="188"/>
    <d v="2024-02-19T00:00:00"/>
    <s v="Standard"/>
    <n v="399"/>
    <n v="11.8"/>
    <n v="1"/>
    <n v="2"/>
    <n v="2"/>
    <x v="45"/>
    <x v="0"/>
    <s v="Yes"/>
    <n v="1"/>
  </r>
  <r>
    <n v="189"/>
    <d v="2024-09-24T00:00:00"/>
    <s v="Premium"/>
    <n v="699"/>
    <n v="7.6"/>
    <n v="6"/>
    <n v="0"/>
    <n v="27"/>
    <x v="27"/>
    <x v="0"/>
    <s v="Yes"/>
    <n v="1"/>
  </r>
  <r>
    <n v="190"/>
    <d v="2024-06-20T00:00:00"/>
    <s v="Standard"/>
    <n v="399"/>
    <n v="2.7"/>
    <n v="1"/>
    <n v="1"/>
    <n v="24"/>
    <x v="25"/>
    <x v="0"/>
    <s v="Yes"/>
    <n v="1"/>
  </r>
  <r>
    <n v="191"/>
    <d v="2023-03-20T00:00:00"/>
    <s v="Basic"/>
    <n v="199"/>
    <n v="21.8"/>
    <n v="5"/>
    <n v="1"/>
    <n v="26"/>
    <x v="29"/>
    <x v="0"/>
    <s v="No"/>
    <n v="0"/>
  </r>
  <r>
    <n v="192"/>
    <d v="2024-10-22T00:00:00"/>
    <s v="Premium"/>
    <n v="699"/>
    <n v="13.5"/>
    <n v="3"/>
    <n v="2"/>
    <n v="8"/>
    <x v="59"/>
    <x v="0"/>
    <s v="No"/>
    <n v="0"/>
  </r>
  <r>
    <n v="193"/>
    <d v="2024-11-02T00:00:00"/>
    <s v="Basic"/>
    <n v="199"/>
    <n v="3"/>
    <n v="4"/>
    <n v="1"/>
    <n v="16"/>
    <x v="48"/>
    <x v="0"/>
    <s v="No"/>
    <n v="0"/>
  </r>
  <r>
    <n v="194"/>
    <d v="2024-08-16T00:00:00"/>
    <s v="Basic"/>
    <n v="199"/>
    <n v="23.8"/>
    <n v="7"/>
    <n v="3"/>
    <n v="12"/>
    <x v="14"/>
    <x v="0"/>
    <s v="Yes"/>
    <n v="1"/>
  </r>
  <r>
    <n v="195"/>
    <d v="2024-03-28T00:00:00"/>
    <s v="Standard"/>
    <n v="399"/>
    <n v="21.7"/>
    <n v="5"/>
    <n v="1"/>
    <n v="21"/>
    <x v="38"/>
    <x v="0"/>
    <s v="Yes"/>
    <n v="1"/>
  </r>
  <r>
    <n v="196"/>
    <d v="2024-04-17T00:00:00"/>
    <s v="Premium"/>
    <n v="699"/>
    <n v="20"/>
    <n v="0"/>
    <n v="2"/>
    <n v="20"/>
    <x v="56"/>
    <x v="0"/>
    <s v="Yes"/>
    <n v="1"/>
  </r>
  <r>
    <n v="197"/>
    <d v="2023-04-03T00:00:00"/>
    <s v="Standard"/>
    <n v="399"/>
    <n v="1.9"/>
    <n v="4"/>
    <n v="0"/>
    <n v="3"/>
    <x v="8"/>
    <x v="0"/>
    <s v="No"/>
    <n v="0"/>
  </r>
  <r>
    <n v="198"/>
    <d v="2024-08-08T00:00:00"/>
    <s v="Premium"/>
    <n v="699"/>
    <n v="9.9"/>
    <n v="8"/>
    <n v="5"/>
    <n v="33"/>
    <x v="24"/>
    <x v="0"/>
    <s v="Yes"/>
    <n v="1"/>
  </r>
  <r>
    <n v="199"/>
    <d v="2024-04-06T00:00:00"/>
    <s v="Premium"/>
    <n v="699"/>
    <n v="8.4"/>
    <n v="7"/>
    <n v="4"/>
    <n v="13"/>
    <x v="2"/>
    <x v="0"/>
    <s v="No"/>
    <n v="0"/>
  </r>
  <r>
    <n v="200"/>
    <d v="2023-09-11T00:00:00"/>
    <s v="Basic"/>
    <n v="199"/>
    <n v="24.6"/>
    <n v="1"/>
    <n v="4"/>
    <n v="22"/>
    <x v="8"/>
    <x v="0"/>
    <s v="Yes"/>
    <n v="1"/>
  </r>
  <r>
    <n v="201"/>
    <d v="2024-01-17T00:00:00"/>
    <s v="Premium"/>
    <n v="699"/>
    <n v="24.8"/>
    <n v="8"/>
    <n v="4"/>
    <n v="29"/>
    <x v="41"/>
    <x v="0"/>
    <s v="Yes"/>
    <n v="1"/>
  </r>
  <r>
    <n v="202"/>
    <d v="2024-10-08T00:00:00"/>
    <s v="Standard"/>
    <n v="399"/>
    <n v="10.5"/>
    <n v="5"/>
    <n v="5"/>
    <n v="25"/>
    <x v="3"/>
    <x v="0"/>
    <s v="Yes"/>
    <n v="1"/>
  </r>
  <r>
    <n v="203"/>
    <d v="2023-09-16T00:00:00"/>
    <s v="Premium"/>
    <n v="699"/>
    <n v="2.1"/>
    <n v="1"/>
    <n v="4"/>
    <n v="22"/>
    <x v="11"/>
    <x v="0"/>
    <s v="Yes"/>
    <n v="1"/>
  </r>
  <r>
    <n v="204"/>
    <d v="2024-12-16T00:00:00"/>
    <s v="Premium"/>
    <n v="699"/>
    <n v="8.6999999999999993"/>
    <n v="2"/>
    <n v="2"/>
    <n v="10"/>
    <x v="18"/>
    <x v="0"/>
    <s v="No"/>
    <n v="0"/>
  </r>
  <r>
    <n v="205"/>
    <d v="2023-12-03T00:00:00"/>
    <s v="Premium"/>
    <n v="699"/>
    <n v="3.7"/>
    <n v="1"/>
    <n v="2"/>
    <n v="26"/>
    <x v="4"/>
    <x v="0"/>
    <s v="Yes"/>
    <n v="1"/>
  </r>
  <r>
    <n v="206"/>
    <d v="2023-11-13T00:00:00"/>
    <s v="Basic"/>
    <n v="199"/>
    <n v="2.8"/>
    <n v="6"/>
    <n v="4"/>
    <n v="34"/>
    <x v="57"/>
    <x v="0"/>
    <s v="Yes"/>
    <n v="1"/>
  </r>
  <r>
    <n v="207"/>
    <d v="2023-06-08T00:00:00"/>
    <s v="Basic"/>
    <n v="199"/>
    <n v="8.9"/>
    <n v="7"/>
    <n v="1"/>
    <n v="14"/>
    <x v="0"/>
    <x v="0"/>
    <s v="No"/>
    <n v="0"/>
  </r>
  <r>
    <n v="208"/>
    <d v="2024-06-23T00:00:00"/>
    <s v="Basic"/>
    <n v="199"/>
    <n v="21.2"/>
    <n v="1"/>
    <n v="4"/>
    <n v="19"/>
    <x v="58"/>
    <x v="0"/>
    <s v="Yes"/>
    <n v="1"/>
  </r>
  <r>
    <n v="209"/>
    <d v="2023-07-05T00:00:00"/>
    <s v="Basic"/>
    <n v="199"/>
    <n v="22"/>
    <n v="2"/>
    <n v="4"/>
    <n v="22"/>
    <x v="55"/>
    <x v="0"/>
    <s v="Yes"/>
    <n v="1"/>
  </r>
  <r>
    <n v="210"/>
    <d v="2023-09-01T00:00:00"/>
    <s v="Premium"/>
    <n v="699"/>
    <n v="18.2"/>
    <n v="0"/>
    <n v="3"/>
    <n v="11"/>
    <x v="57"/>
    <x v="0"/>
    <s v="No"/>
    <n v="0"/>
  </r>
  <r>
    <n v="211"/>
    <d v="2024-04-25T00:00:00"/>
    <s v="Standard"/>
    <n v="399"/>
    <n v="18.899999999999999"/>
    <n v="7"/>
    <n v="1"/>
    <n v="19"/>
    <x v="28"/>
    <x v="0"/>
    <s v="Yes"/>
    <n v="1"/>
  </r>
  <r>
    <n v="212"/>
    <d v="2024-01-27T00:00:00"/>
    <s v="Basic"/>
    <n v="199"/>
    <n v="17.100000000000001"/>
    <n v="7"/>
    <n v="3"/>
    <n v="24"/>
    <x v="58"/>
    <x v="0"/>
    <s v="Yes"/>
    <n v="1"/>
  </r>
  <r>
    <n v="213"/>
    <d v="2023-09-14T00:00:00"/>
    <s v="Premium"/>
    <n v="699"/>
    <n v="10.8"/>
    <n v="2"/>
    <n v="1"/>
    <n v="34"/>
    <x v="34"/>
    <x v="0"/>
    <s v="No"/>
    <n v="0"/>
  </r>
  <r>
    <n v="214"/>
    <d v="2023-05-08T00:00:00"/>
    <s v="Basic"/>
    <n v="199"/>
    <n v="21.9"/>
    <n v="8"/>
    <n v="0"/>
    <n v="31"/>
    <x v="60"/>
    <x v="0"/>
    <s v="No"/>
    <n v="0"/>
  </r>
  <r>
    <n v="215"/>
    <d v="2024-03-23T00:00:00"/>
    <s v="Standard"/>
    <n v="399"/>
    <n v="19.2"/>
    <n v="4"/>
    <n v="3"/>
    <n v="6"/>
    <x v="24"/>
    <x v="0"/>
    <s v="Yes"/>
    <n v="1"/>
  </r>
  <r>
    <n v="216"/>
    <d v="2024-05-29T00:00:00"/>
    <s v="Basic"/>
    <n v="199"/>
    <n v="20.5"/>
    <n v="5"/>
    <n v="0"/>
    <n v="15"/>
    <x v="51"/>
    <x v="0"/>
    <s v="Yes"/>
    <n v="1"/>
  </r>
  <r>
    <n v="217"/>
    <d v="2023-04-12T00:00:00"/>
    <s v="Standard"/>
    <n v="399"/>
    <n v="10"/>
    <n v="1"/>
    <n v="2"/>
    <n v="16"/>
    <x v="0"/>
    <x v="0"/>
    <s v="Yes"/>
    <n v="1"/>
  </r>
  <r>
    <n v="218"/>
    <d v="2024-04-28T00:00:00"/>
    <s v="Premium"/>
    <n v="699"/>
    <n v="19.899999999999999"/>
    <n v="2"/>
    <n v="0"/>
    <n v="22"/>
    <x v="12"/>
    <x v="0"/>
    <s v="No"/>
    <n v="0"/>
  </r>
  <r>
    <n v="219"/>
    <d v="2023-03-23T00:00:00"/>
    <s v="Premium"/>
    <n v="699"/>
    <n v="19.100000000000001"/>
    <n v="7"/>
    <n v="3"/>
    <n v="9"/>
    <x v="41"/>
    <x v="0"/>
    <s v="Yes"/>
    <n v="1"/>
  </r>
  <r>
    <n v="220"/>
    <d v="2024-06-24T00:00:00"/>
    <s v="Basic"/>
    <n v="199"/>
    <n v="5.8"/>
    <n v="2"/>
    <n v="4"/>
    <n v="17"/>
    <x v="32"/>
    <x v="0"/>
    <s v="No"/>
    <n v="0"/>
  </r>
  <r>
    <n v="221"/>
    <d v="2024-03-05T00:00:00"/>
    <s v="Standard"/>
    <n v="399"/>
    <n v="19.5"/>
    <n v="3"/>
    <n v="2"/>
    <n v="8"/>
    <x v="19"/>
    <x v="0"/>
    <s v="Yes"/>
    <n v="1"/>
  </r>
  <r>
    <n v="222"/>
    <d v="2024-06-11T00:00:00"/>
    <s v="Premium"/>
    <n v="699"/>
    <n v="2"/>
    <n v="7"/>
    <n v="4"/>
    <n v="30"/>
    <x v="28"/>
    <x v="0"/>
    <s v="Yes"/>
    <n v="1"/>
  </r>
  <r>
    <n v="223"/>
    <d v="2023-09-04T00:00:00"/>
    <s v="Premium"/>
    <n v="699"/>
    <n v="18.100000000000001"/>
    <n v="4"/>
    <n v="3"/>
    <n v="16"/>
    <x v="44"/>
    <x v="0"/>
    <s v="No"/>
    <n v="0"/>
  </r>
  <r>
    <n v="224"/>
    <d v="2024-06-22T00:00:00"/>
    <s v="Premium"/>
    <n v="699"/>
    <n v="5.0999999999999996"/>
    <n v="1"/>
    <n v="4"/>
    <n v="27"/>
    <x v="57"/>
    <x v="0"/>
    <s v="Yes"/>
    <n v="1"/>
  </r>
  <r>
    <n v="225"/>
    <d v="2024-04-26T00:00:00"/>
    <s v="Premium"/>
    <n v="699"/>
    <n v="19.8"/>
    <n v="8"/>
    <n v="4"/>
    <n v="33"/>
    <x v="1"/>
    <x v="0"/>
    <s v="Yes"/>
    <n v="1"/>
  </r>
  <r>
    <n v="226"/>
    <d v="2023-03-11T00:00:00"/>
    <s v="Basic"/>
    <n v="199"/>
    <n v="24.5"/>
    <n v="4"/>
    <n v="5"/>
    <n v="25"/>
    <x v="1"/>
    <x v="0"/>
    <s v="Yes"/>
    <n v="1"/>
  </r>
  <r>
    <n v="227"/>
    <d v="2023-05-17T00:00:00"/>
    <s v="Standard"/>
    <n v="399"/>
    <n v="18.5"/>
    <n v="1"/>
    <n v="4"/>
    <n v="16"/>
    <x v="49"/>
    <x v="0"/>
    <s v="No"/>
    <n v="0"/>
  </r>
  <r>
    <n v="228"/>
    <d v="2024-05-05T00:00:00"/>
    <s v="Basic"/>
    <n v="199"/>
    <n v="13.9"/>
    <n v="2"/>
    <n v="5"/>
    <n v="23"/>
    <x v="6"/>
    <x v="0"/>
    <s v="No"/>
    <n v="0"/>
  </r>
  <r>
    <n v="229"/>
    <d v="2023-02-07T00:00:00"/>
    <s v="Premium"/>
    <n v="699"/>
    <n v="20.399999999999999"/>
    <n v="1"/>
    <n v="5"/>
    <n v="12"/>
    <x v="58"/>
    <x v="0"/>
    <s v="No"/>
    <n v="0"/>
  </r>
  <r>
    <n v="230"/>
    <d v="2024-06-11T00:00:00"/>
    <s v="Standard"/>
    <n v="399"/>
    <n v="1.6"/>
    <n v="3"/>
    <n v="0"/>
    <n v="13"/>
    <x v="27"/>
    <x v="0"/>
    <s v="No"/>
    <n v="0"/>
  </r>
  <r>
    <n v="231"/>
    <d v="2023-02-18T00:00:00"/>
    <s v="Standard"/>
    <n v="399"/>
    <n v="12.1"/>
    <n v="0"/>
    <n v="5"/>
    <n v="35"/>
    <x v="21"/>
    <x v="0"/>
    <s v="Yes"/>
    <n v="1"/>
  </r>
  <r>
    <n v="232"/>
    <d v="2024-03-26T00:00:00"/>
    <s v="Premium"/>
    <n v="699"/>
    <n v="7.2"/>
    <n v="5"/>
    <n v="3"/>
    <n v="22"/>
    <x v="15"/>
    <x v="0"/>
    <s v="Yes"/>
    <n v="1"/>
  </r>
  <r>
    <n v="233"/>
    <d v="2024-06-15T00:00:00"/>
    <s v="Standard"/>
    <n v="399"/>
    <n v="24.4"/>
    <n v="7"/>
    <n v="5"/>
    <n v="22"/>
    <x v="9"/>
    <x v="0"/>
    <s v="Yes"/>
    <n v="1"/>
  </r>
  <r>
    <n v="234"/>
    <d v="2023-07-04T00:00:00"/>
    <s v="Standard"/>
    <n v="399"/>
    <n v="18.3"/>
    <n v="1"/>
    <n v="3"/>
    <n v="6"/>
    <x v="3"/>
    <x v="0"/>
    <s v="No"/>
    <n v="0"/>
  </r>
  <r>
    <n v="235"/>
    <d v="2024-04-01T00:00:00"/>
    <s v="Premium"/>
    <n v="699"/>
    <n v="8.4"/>
    <n v="1"/>
    <n v="2"/>
    <n v="19"/>
    <x v="5"/>
    <x v="0"/>
    <s v="Yes"/>
    <n v="1"/>
  </r>
  <r>
    <n v="236"/>
    <d v="2023-12-28T00:00:00"/>
    <s v="Premium"/>
    <n v="699"/>
    <n v="4.5999999999999996"/>
    <n v="7"/>
    <n v="2"/>
    <n v="28"/>
    <x v="38"/>
    <x v="0"/>
    <s v="Yes"/>
    <n v="1"/>
  </r>
  <r>
    <n v="237"/>
    <d v="2024-01-08T00:00:00"/>
    <s v="Premium"/>
    <n v="699"/>
    <n v="7.2"/>
    <n v="0"/>
    <n v="0"/>
    <n v="28"/>
    <x v="5"/>
    <x v="0"/>
    <s v="No"/>
    <n v="0"/>
  </r>
  <r>
    <n v="238"/>
    <d v="2023-02-05T00:00:00"/>
    <s v="Premium"/>
    <n v="699"/>
    <n v="23.8"/>
    <n v="2"/>
    <n v="4"/>
    <n v="11"/>
    <x v="11"/>
    <x v="0"/>
    <s v="No"/>
    <n v="0"/>
  </r>
  <r>
    <n v="239"/>
    <d v="2023-02-03T00:00:00"/>
    <s v="Basic"/>
    <n v="199"/>
    <n v="6.3"/>
    <n v="5"/>
    <n v="2"/>
    <n v="5"/>
    <x v="55"/>
    <x v="0"/>
    <s v="No"/>
    <n v="0"/>
  </r>
  <r>
    <n v="240"/>
    <d v="2024-08-10T00:00:00"/>
    <s v="Premium"/>
    <n v="699"/>
    <n v="17.100000000000001"/>
    <n v="5"/>
    <n v="2"/>
    <n v="10"/>
    <x v="38"/>
    <x v="0"/>
    <s v="No"/>
    <n v="0"/>
  </r>
  <r>
    <n v="241"/>
    <d v="2023-04-27T00:00:00"/>
    <s v="Basic"/>
    <n v="199"/>
    <n v="9.5"/>
    <n v="5"/>
    <n v="5"/>
    <n v="34"/>
    <x v="35"/>
    <x v="0"/>
    <s v="Yes"/>
    <n v="1"/>
  </r>
  <r>
    <n v="242"/>
    <d v="2023-09-24T00:00:00"/>
    <s v="Basic"/>
    <n v="199"/>
    <n v="12.7"/>
    <n v="6"/>
    <n v="4"/>
    <n v="12"/>
    <x v="19"/>
    <x v="0"/>
    <s v="Yes"/>
    <n v="1"/>
  </r>
  <r>
    <n v="243"/>
    <d v="2023-07-24T00:00:00"/>
    <s v="Premium"/>
    <n v="699"/>
    <n v="5.8"/>
    <n v="4"/>
    <n v="5"/>
    <n v="29"/>
    <x v="13"/>
    <x v="0"/>
    <s v="No"/>
    <n v="0"/>
  </r>
  <r>
    <n v="244"/>
    <d v="2023-03-31T00:00:00"/>
    <s v="Basic"/>
    <n v="199"/>
    <n v="21.4"/>
    <n v="7"/>
    <n v="1"/>
    <n v="9"/>
    <x v="24"/>
    <x v="0"/>
    <s v="No"/>
    <n v="0"/>
  </r>
  <r>
    <n v="245"/>
    <d v="2023-11-04T00:00:00"/>
    <s v="Premium"/>
    <n v="699"/>
    <n v="16.899999999999999"/>
    <n v="1"/>
    <n v="4"/>
    <n v="21"/>
    <x v="28"/>
    <x v="0"/>
    <s v="Yes"/>
    <n v="1"/>
  </r>
  <r>
    <n v="246"/>
    <d v="2023-05-23T00:00:00"/>
    <s v="Basic"/>
    <n v="199"/>
    <n v="19.899999999999999"/>
    <n v="8"/>
    <n v="1"/>
    <n v="12"/>
    <x v="19"/>
    <x v="0"/>
    <s v="No"/>
    <n v="0"/>
  </r>
  <r>
    <n v="247"/>
    <d v="2024-07-18T00:00:00"/>
    <s v="Basic"/>
    <n v="199"/>
    <n v="1.1000000000000001"/>
    <n v="8"/>
    <n v="4"/>
    <n v="32"/>
    <x v="57"/>
    <x v="0"/>
    <s v="Yes"/>
    <n v="1"/>
  </r>
  <r>
    <n v="248"/>
    <d v="2024-02-25T00:00:00"/>
    <s v="Basic"/>
    <n v="199"/>
    <n v="2.1"/>
    <n v="6"/>
    <n v="5"/>
    <n v="6"/>
    <x v="16"/>
    <x v="0"/>
    <s v="Yes"/>
    <n v="1"/>
  </r>
  <r>
    <n v="249"/>
    <d v="2024-11-27T00:00:00"/>
    <s v="Standard"/>
    <n v="399"/>
    <n v="3.6"/>
    <n v="5"/>
    <n v="5"/>
    <n v="5"/>
    <x v="10"/>
    <x v="0"/>
    <s v="Yes"/>
    <n v="1"/>
  </r>
  <r>
    <n v="250"/>
    <d v="2023-05-13T00:00:00"/>
    <s v="Premium"/>
    <n v="699"/>
    <n v="3.6"/>
    <n v="8"/>
    <n v="5"/>
    <n v="23"/>
    <x v="54"/>
    <x v="0"/>
    <s v="Yes"/>
    <n v="1"/>
  </r>
  <r>
    <n v="251"/>
    <d v="2023-06-18T00:00:00"/>
    <s v="Standard"/>
    <n v="399"/>
    <n v="22.8"/>
    <n v="0"/>
    <n v="0"/>
    <n v="33"/>
    <x v="52"/>
    <x v="0"/>
    <s v="Yes"/>
    <n v="1"/>
  </r>
  <r>
    <n v="252"/>
    <d v="2023-10-18T00:00:00"/>
    <s v="Basic"/>
    <n v="199"/>
    <n v="23.4"/>
    <n v="3"/>
    <n v="2"/>
    <n v="21"/>
    <x v="32"/>
    <x v="0"/>
    <s v="No"/>
    <n v="0"/>
  </r>
  <r>
    <n v="253"/>
    <d v="2024-09-21T00:00:00"/>
    <s v="Basic"/>
    <n v="199"/>
    <n v="5.3"/>
    <n v="8"/>
    <n v="2"/>
    <n v="17"/>
    <x v="37"/>
    <x v="0"/>
    <s v="No"/>
    <n v="0"/>
  </r>
  <r>
    <n v="254"/>
    <d v="2023-06-25T00:00:00"/>
    <s v="Premium"/>
    <n v="699"/>
    <n v="12.8"/>
    <n v="2"/>
    <n v="4"/>
    <n v="6"/>
    <x v="32"/>
    <x v="0"/>
    <s v="Yes"/>
    <n v="1"/>
  </r>
  <r>
    <n v="255"/>
    <d v="2024-10-18T00:00:00"/>
    <s v="Premium"/>
    <n v="699"/>
    <n v="21.1"/>
    <n v="0"/>
    <n v="0"/>
    <n v="22"/>
    <x v="23"/>
    <x v="0"/>
    <s v="Yes"/>
    <n v="1"/>
  </r>
  <r>
    <n v="256"/>
    <d v="2024-10-04T00:00:00"/>
    <s v="Premium"/>
    <n v="699"/>
    <n v="16.5"/>
    <n v="6"/>
    <n v="4"/>
    <n v="17"/>
    <x v="30"/>
    <x v="0"/>
    <s v="Yes"/>
    <n v="1"/>
  </r>
  <r>
    <n v="257"/>
    <d v="2024-12-02T00:00:00"/>
    <s v="Premium"/>
    <n v="699"/>
    <n v="16.2"/>
    <n v="4"/>
    <n v="3"/>
    <n v="19"/>
    <x v="33"/>
    <x v="0"/>
    <s v="No"/>
    <n v="0"/>
  </r>
  <r>
    <n v="258"/>
    <d v="2024-04-20T00:00:00"/>
    <s v="Standard"/>
    <n v="399"/>
    <n v="11.6"/>
    <n v="0"/>
    <n v="1"/>
    <n v="20"/>
    <x v="38"/>
    <x v="0"/>
    <s v="No"/>
    <n v="0"/>
  </r>
  <r>
    <n v="259"/>
    <d v="2023-12-20T00:00:00"/>
    <s v="Basic"/>
    <n v="199"/>
    <n v="15.4"/>
    <n v="5"/>
    <n v="5"/>
    <n v="22"/>
    <x v="27"/>
    <x v="0"/>
    <s v="No"/>
    <n v="0"/>
  </r>
  <r>
    <n v="260"/>
    <d v="2024-04-22T00:00:00"/>
    <s v="Standard"/>
    <n v="399"/>
    <n v="19.100000000000001"/>
    <n v="8"/>
    <n v="4"/>
    <n v="9"/>
    <x v="20"/>
    <x v="0"/>
    <s v="Yes"/>
    <n v="1"/>
  </r>
  <r>
    <n v="261"/>
    <d v="2024-01-29T00:00:00"/>
    <s v="Basic"/>
    <n v="199"/>
    <n v="11.5"/>
    <n v="2"/>
    <n v="0"/>
    <n v="18"/>
    <x v="26"/>
    <x v="0"/>
    <s v="No"/>
    <n v="0"/>
  </r>
  <r>
    <n v="262"/>
    <d v="2023-11-17T00:00:00"/>
    <s v="Premium"/>
    <n v="699"/>
    <n v="6.6"/>
    <n v="2"/>
    <n v="2"/>
    <n v="27"/>
    <x v="7"/>
    <x v="0"/>
    <s v="Yes"/>
    <n v="1"/>
  </r>
  <r>
    <n v="263"/>
    <d v="2024-05-24T00:00:00"/>
    <s v="Basic"/>
    <n v="199"/>
    <n v="12.7"/>
    <n v="8"/>
    <n v="3"/>
    <n v="11"/>
    <x v="9"/>
    <x v="0"/>
    <s v="No"/>
    <n v="0"/>
  </r>
  <r>
    <n v="264"/>
    <d v="2023-12-28T00:00:00"/>
    <s v="Basic"/>
    <n v="199"/>
    <n v="23.7"/>
    <n v="8"/>
    <n v="3"/>
    <n v="6"/>
    <x v="33"/>
    <x v="0"/>
    <s v="Yes"/>
    <n v="1"/>
  </r>
  <r>
    <n v="265"/>
    <d v="2023-04-21T00:00:00"/>
    <s v="Basic"/>
    <n v="199"/>
    <n v="7.4"/>
    <n v="7"/>
    <n v="2"/>
    <n v="4"/>
    <x v="28"/>
    <x v="0"/>
    <s v="Yes"/>
    <n v="1"/>
  </r>
  <r>
    <n v="266"/>
    <d v="2023-02-22T00:00:00"/>
    <s v="Standard"/>
    <n v="399"/>
    <n v="22.1"/>
    <n v="5"/>
    <n v="3"/>
    <n v="9"/>
    <x v="57"/>
    <x v="0"/>
    <s v="Yes"/>
    <n v="1"/>
  </r>
  <r>
    <n v="267"/>
    <d v="2024-04-06T00:00:00"/>
    <s v="Premium"/>
    <n v="699"/>
    <n v="5.3"/>
    <n v="8"/>
    <n v="2"/>
    <n v="36"/>
    <x v="10"/>
    <x v="0"/>
    <s v="Yes"/>
    <n v="1"/>
  </r>
  <r>
    <n v="268"/>
    <d v="2023-12-14T00:00:00"/>
    <s v="Premium"/>
    <n v="699"/>
    <n v="20.7"/>
    <n v="1"/>
    <n v="1"/>
    <n v="18"/>
    <x v="20"/>
    <x v="0"/>
    <s v="No"/>
    <n v="0"/>
  </r>
  <r>
    <n v="269"/>
    <d v="2023-02-11T00:00:00"/>
    <s v="Premium"/>
    <n v="699"/>
    <n v="19"/>
    <n v="3"/>
    <n v="4"/>
    <n v="24"/>
    <x v="56"/>
    <x v="0"/>
    <s v="Yes"/>
    <n v="1"/>
  </r>
  <r>
    <n v="270"/>
    <d v="2024-09-12T00:00:00"/>
    <s v="Basic"/>
    <n v="199"/>
    <n v="3.9"/>
    <n v="5"/>
    <n v="3"/>
    <n v="3"/>
    <x v="52"/>
    <x v="0"/>
    <s v="Yes"/>
    <n v="1"/>
  </r>
  <r>
    <n v="271"/>
    <d v="2023-11-03T00:00:00"/>
    <s v="Premium"/>
    <n v="699"/>
    <n v="8.5"/>
    <n v="5"/>
    <n v="1"/>
    <n v="9"/>
    <x v="40"/>
    <x v="0"/>
    <s v="No"/>
    <n v="0"/>
  </r>
  <r>
    <n v="272"/>
    <d v="2023-11-03T00:00:00"/>
    <s v="Premium"/>
    <n v="699"/>
    <n v="12.9"/>
    <n v="8"/>
    <n v="4"/>
    <n v="22"/>
    <x v="9"/>
    <x v="0"/>
    <s v="Yes"/>
    <n v="1"/>
  </r>
  <r>
    <n v="273"/>
    <d v="2024-12-05T00:00:00"/>
    <s v="Standard"/>
    <n v="399"/>
    <n v="9.5"/>
    <n v="1"/>
    <n v="3"/>
    <n v="2"/>
    <x v="54"/>
    <x v="0"/>
    <s v="Yes"/>
    <n v="1"/>
  </r>
  <r>
    <n v="274"/>
    <d v="2024-08-15T00:00:00"/>
    <s v="Premium"/>
    <n v="699"/>
    <n v="15.1"/>
    <n v="4"/>
    <n v="5"/>
    <n v="2"/>
    <x v="50"/>
    <x v="0"/>
    <s v="No"/>
    <n v="0"/>
  </r>
  <r>
    <n v="275"/>
    <d v="2024-09-26T00:00:00"/>
    <s v="Premium"/>
    <n v="699"/>
    <n v="18.2"/>
    <n v="7"/>
    <n v="1"/>
    <n v="15"/>
    <x v="52"/>
    <x v="0"/>
    <s v="No"/>
    <n v="0"/>
  </r>
  <r>
    <n v="276"/>
    <d v="2023-04-23T00:00:00"/>
    <s v="Standard"/>
    <n v="399"/>
    <n v="20.6"/>
    <n v="3"/>
    <n v="0"/>
    <n v="10"/>
    <x v="45"/>
    <x v="0"/>
    <s v="No"/>
    <n v="0"/>
  </r>
  <r>
    <n v="277"/>
    <d v="2024-02-25T00:00:00"/>
    <s v="Basic"/>
    <n v="199"/>
    <n v="11.3"/>
    <n v="6"/>
    <n v="1"/>
    <n v="2"/>
    <x v="51"/>
    <x v="0"/>
    <s v="No"/>
    <n v="0"/>
  </r>
  <r>
    <n v="278"/>
    <d v="2024-07-28T00:00:00"/>
    <s v="Premium"/>
    <n v="699"/>
    <n v="21.9"/>
    <n v="0"/>
    <n v="5"/>
    <n v="31"/>
    <x v="37"/>
    <x v="0"/>
    <s v="No"/>
    <n v="0"/>
  </r>
  <r>
    <n v="279"/>
    <d v="2023-12-17T00:00:00"/>
    <s v="Standard"/>
    <n v="399"/>
    <n v="13.4"/>
    <n v="5"/>
    <n v="1"/>
    <n v="31"/>
    <x v="6"/>
    <x v="0"/>
    <s v="No"/>
    <n v="0"/>
  </r>
  <r>
    <n v="280"/>
    <d v="2023-09-10T00:00:00"/>
    <s v="Premium"/>
    <n v="699"/>
    <n v="17.100000000000001"/>
    <n v="4"/>
    <n v="4"/>
    <n v="23"/>
    <x v="53"/>
    <x v="0"/>
    <s v="Yes"/>
    <n v="1"/>
  </r>
  <r>
    <n v="281"/>
    <d v="2024-12-22T00:00:00"/>
    <s v="Standard"/>
    <n v="399"/>
    <n v="7.8"/>
    <n v="4"/>
    <n v="2"/>
    <n v="36"/>
    <x v="60"/>
    <x v="0"/>
    <s v="Yes"/>
    <n v="1"/>
  </r>
  <r>
    <n v="282"/>
    <d v="2024-08-10T00:00:00"/>
    <s v="Standard"/>
    <n v="399"/>
    <n v="12.3"/>
    <n v="8"/>
    <n v="5"/>
    <n v="21"/>
    <x v="35"/>
    <x v="0"/>
    <s v="Yes"/>
    <n v="1"/>
  </r>
  <r>
    <n v="283"/>
    <d v="2023-10-25T00:00:00"/>
    <s v="Premium"/>
    <n v="699"/>
    <n v="9.8000000000000007"/>
    <n v="6"/>
    <n v="2"/>
    <n v="35"/>
    <x v="58"/>
    <x v="0"/>
    <s v="No"/>
    <n v="0"/>
  </r>
  <r>
    <n v="284"/>
    <d v="2023-09-20T00:00:00"/>
    <s v="Basic"/>
    <n v="199"/>
    <n v="23.9"/>
    <n v="1"/>
    <n v="2"/>
    <n v="19"/>
    <x v="7"/>
    <x v="0"/>
    <s v="Yes"/>
    <n v="1"/>
  </r>
  <r>
    <n v="285"/>
    <d v="2023-10-06T00:00:00"/>
    <s v="Premium"/>
    <n v="699"/>
    <n v="5.7"/>
    <n v="8"/>
    <n v="2"/>
    <n v="31"/>
    <x v="7"/>
    <x v="0"/>
    <s v="Yes"/>
    <n v="1"/>
  </r>
  <r>
    <n v="286"/>
    <d v="2024-06-27T00:00:00"/>
    <s v="Basic"/>
    <n v="199"/>
    <n v="15.6"/>
    <n v="3"/>
    <n v="1"/>
    <n v="7"/>
    <x v="26"/>
    <x v="0"/>
    <s v="No"/>
    <n v="0"/>
  </r>
  <r>
    <n v="287"/>
    <d v="2024-11-28T00:00:00"/>
    <s v="Basic"/>
    <n v="199"/>
    <n v="1.8"/>
    <n v="6"/>
    <n v="2"/>
    <n v="15"/>
    <x v="60"/>
    <x v="0"/>
    <s v="Yes"/>
    <n v="1"/>
  </r>
  <r>
    <n v="288"/>
    <d v="2024-05-02T00:00:00"/>
    <s v="Basic"/>
    <n v="199"/>
    <n v="24.1"/>
    <n v="2"/>
    <n v="3"/>
    <n v="1"/>
    <x v="8"/>
    <x v="0"/>
    <s v="No"/>
    <n v="0"/>
  </r>
  <r>
    <n v="289"/>
    <d v="2023-04-02T00:00:00"/>
    <s v="Standard"/>
    <n v="399"/>
    <n v="19"/>
    <n v="4"/>
    <n v="2"/>
    <n v="13"/>
    <x v="12"/>
    <x v="0"/>
    <s v="No"/>
    <n v="0"/>
  </r>
  <r>
    <n v="290"/>
    <d v="2023-06-30T00:00:00"/>
    <s v="Premium"/>
    <n v="699"/>
    <n v="13.6"/>
    <n v="0"/>
    <n v="1"/>
    <n v="15"/>
    <x v="51"/>
    <x v="0"/>
    <s v="No"/>
    <n v="0"/>
  </r>
  <r>
    <n v="291"/>
    <d v="2023-02-08T00:00:00"/>
    <s v="Basic"/>
    <n v="199"/>
    <n v="19.8"/>
    <n v="2"/>
    <n v="5"/>
    <n v="26"/>
    <x v="22"/>
    <x v="0"/>
    <s v="No"/>
    <n v="0"/>
  </r>
  <r>
    <n v="292"/>
    <d v="2024-10-18T00:00:00"/>
    <s v="Basic"/>
    <n v="199"/>
    <n v="14.4"/>
    <n v="1"/>
    <n v="2"/>
    <n v="20"/>
    <x v="12"/>
    <x v="0"/>
    <s v="No"/>
    <n v="0"/>
  </r>
  <r>
    <n v="293"/>
    <d v="2023-04-26T00:00:00"/>
    <s v="Premium"/>
    <n v="699"/>
    <n v="12.6"/>
    <n v="2"/>
    <n v="4"/>
    <n v="34"/>
    <x v="6"/>
    <x v="0"/>
    <s v="Yes"/>
    <n v="1"/>
  </r>
  <r>
    <n v="294"/>
    <d v="2023-12-12T00:00:00"/>
    <s v="Standard"/>
    <n v="399"/>
    <n v="18.399999999999999"/>
    <n v="4"/>
    <n v="5"/>
    <n v="11"/>
    <x v="48"/>
    <x v="0"/>
    <s v="Yes"/>
    <n v="1"/>
  </r>
  <r>
    <n v="295"/>
    <d v="2024-02-15T00:00:00"/>
    <s v="Standard"/>
    <n v="399"/>
    <n v="4.8"/>
    <n v="6"/>
    <n v="3"/>
    <n v="13"/>
    <x v="56"/>
    <x v="0"/>
    <s v="Yes"/>
    <n v="1"/>
  </r>
  <r>
    <n v="296"/>
    <d v="2023-01-07T00:00:00"/>
    <s v="Premium"/>
    <n v="699"/>
    <n v="5"/>
    <n v="2"/>
    <n v="3"/>
    <n v="7"/>
    <x v="27"/>
    <x v="0"/>
    <s v="No"/>
    <n v="0"/>
  </r>
  <r>
    <n v="297"/>
    <d v="2024-08-09T00:00:00"/>
    <s v="Standard"/>
    <n v="399"/>
    <n v="6.3"/>
    <n v="4"/>
    <n v="2"/>
    <n v="25"/>
    <x v="18"/>
    <x v="0"/>
    <s v="No"/>
    <n v="0"/>
  </r>
  <r>
    <n v="298"/>
    <d v="2023-11-11T00:00:00"/>
    <s v="Basic"/>
    <n v="199"/>
    <n v="16.5"/>
    <n v="3"/>
    <n v="0"/>
    <n v="17"/>
    <x v="5"/>
    <x v="0"/>
    <s v="Yes"/>
    <n v="1"/>
  </r>
  <r>
    <n v="299"/>
    <d v="2023-10-30T00:00:00"/>
    <s v="Basic"/>
    <n v="199"/>
    <n v="17.3"/>
    <n v="4"/>
    <n v="5"/>
    <n v="26"/>
    <x v="19"/>
    <x v="0"/>
    <s v="No"/>
    <n v="0"/>
  </r>
  <r>
    <n v="300"/>
    <d v="2024-09-12T00:00:00"/>
    <s v="Standard"/>
    <n v="399"/>
    <n v="5.9"/>
    <n v="2"/>
    <n v="3"/>
    <n v="15"/>
    <x v="2"/>
    <x v="0"/>
    <s v="No"/>
    <n v="0"/>
  </r>
  <r>
    <n v="301"/>
    <d v="2023-08-12T00:00:00"/>
    <s v="Standard"/>
    <n v="399"/>
    <n v="17.7"/>
    <n v="7"/>
    <n v="4"/>
    <n v="27"/>
    <x v="34"/>
    <x v="0"/>
    <s v="Yes"/>
    <n v="1"/>
  </r>
  <r>
    <n v="302"/>
    <d v="2024-07-31T00:00:00"/>
    <s v="Basic"/>
    <n v="199"/>
    <n v="13.4"/>
    <n v="8"/>
    <n v="5"/>
    <n v="6"/>
    <x v="57"/>
    <x v="0"/>
    <s v="Yes"/>
    <n v="1"/>
  </r>
  <r>
    <n v="303"/>
    <d v="2023-06-18T00:00:00"/>
    <s v="Basic"/>
    <n v="199"/>
    <n v="20.8"/>
    <n v="8"/>
    <n v="1"/>
    <n v="4"/>
    <x v="45"/>
    <x v="0"/>
    <s v="No"/>
    <n v="0"/>
  </r>
  <r>
    <n v="304"/>
    <d v="2024-06-06T00:00:00"/>
    <s v="Standard"/>
    <n v="399"/>
    <n v="11.3"/>
    <n v="3"/>
    <n v="5"/>
    <n v="34"/>
    <x v="54"/>
    <x v="0"/>
    <s v="Yes"/>
    <n v="1"/>
  </r>
  <r>
    <n v="305"/>
    <d v="2024-07-26T00:00:00"/>
    <s v="Standard"/>
    <n v="399"/>
    <n v="11.6"/>
    <n v="8"/>
    <n v="3"/>
    <n v="4"/>
    <x v="6"/>
    <x v="0"/>
    <s v="Yes"/>
    <n v="1"/>
  </r>
  <r>
    <n v="306"/>
    <d v="2023-08-12T00:00:00"/>
    <s v="Standard"/>
    <n v="399"/>
    <n v="18.2"/>
    <n v="6"/>
    <n v="2"/>
    <n v="20"/>
    <x v="47"/>
    <x v="0"/>
    <s v="Yes"/>
    <n v="1"/>
  </r>
  <r>
    <n v="307"/>
    <d v="2023-03-03T00:00:00"/>
    <s v="Premium"/>
    <n v="699"/>
    <n v="1.6"/>
    <n v="5"/>
    <n v="5"/>
    <n v="5"/>
    <x v="10"/>
    <x v="0"/>
    <s v="Yes"/>
    <n v="1"/>
  </r>
  <r>
    <n v="308"/>
    <d v="2024-10-18T00:00:00"/>
    <s v="Basic"/>
    <n v="199"/>
    <n v="1.3"/>
    <n v="6"/>
    <n v="1"/>
    <n v="31"/>
    <x v="58"/>
    <x v="0"/>
    <s v="Yes"/>
    <n v="1"/>
  </r>
  <r>
    <n v="309"/>
    <d v="2024-01-22T00:00:00"/>
    <s v="Premium"/>
    <n v="699"/>
    <n v="9.6999999999999993"/>
    <n v="6"/>
    <n v="3"/>
    <n v="27"/>
    <x v="22"/>
    <x v="0"/>
    <s v="No"/>
    <n v="0"/>
  </r>
  <r>
    <n v="310"/>
    <d v="2023-05-02T00:00:00"/>
    <s v="Standard"/>
    <n v="399"/>
    <n v="17.2"/>
    <n v="8"/>
    <n v="1"/>
    <n v="6"/>
    <x v="8"/>
    <x v="0"/>
    <s v="No"/>
    <n v="0"/>
  </r>
  <r>
    <n v="311"/>
    <d v="2023-01-24T00:00:00"/>
    <s v="Basic"/>
    <n v="199"/>
    <n v="10.1"/>
    <n v="2"/>
    <n v="5"/>
    <n v="35"/>
    <x v="0"/>
    <x v="0"/>
    <s v="No"/>
    <n v="0"/>
  </r>
  <r>
    <n v="312"/>
    <d v="2023-08-24T00:00:00"/>
    <s v="Standard"/>
    <n v="399"/>
    <n v="17"/>
    <n v="8"/>
    <n v="3"/>
    <n v="30"/>
    <x v="28"/>
    <x v="0"/>
    <s v="Yes"/>
    <n v="1"/>
  </r>
  <r>
    <n v="313"/>
    <d v="2023-04-26T00:00:00"/>
    <s v="Basic"/>
    <n v="199"/>
    <n v="9"/>
    <n v="4"/>
    <n v="1"/>
    <n v="30"/>
    <x v="7"/>
    <x v="0"/>
    <s v="No"/>
    <n v="0"/>
  </r>
  <r>
    <n v="314"/>
    <d v="2024-08-31T00:00:00"/>
    <s v="Basic"/>
    <n v="199"/>
    <n v="15.6"/>
    <n v="0"/>
    <n v="1"/>
    <n v="27"/>
    <x v="42"/>
    <x v="0"/>
    <s v="Yes"/>
    <n v="1"/>
  </r>
  <r>
    <n v="315"/>
    <d v="2024-03-25T00:00:00"/>
    <s v="Basic"/>
    <n v="199"/>
    <n v="15.1"/>
    <n v="0"/>
    <n v="1"/>
    <n v="29"/>
    <x v="49"/>
    <x v="0"/>
    <s v="Yes"/>
    <n v="1"/>
  </r>
  <r>
    <n v="316"/>
    <d v="2023-08-28T00:00:00"/>
    <s v="Basic"/>
    <n v="199"/>
    <n v="5.8"/>
    <n v="0"/>
    <n v="1"/>
    <n v="35"/>
    <x v="56"/>
    <x v="0"/>
    <s v="No"/>
    <n v="0"/>
  </r>
  <r>
    <n v="317"/>
    <d v="2024-11-07T00:00:00"/>
    <s v="Premium"/>
    <n v="699"/>
    <n v="14.6"/>
    <n v="5"/>
    <n v="1"/>
    <n v="21"/>
    <x v="18"/>
    <x v="0"/>
    <s v="No"/>
    <n v="0"/>
  </r>
  <r>
    <n v="318"/>
    <d v="2023-06-29T00:00:00"/>
    <s v="Premium"/>
    <n v="699"/>
    <n v="10.6"/>
    <n v="4"/>
    <n v="0"/>
    <n v="15"/>
    <x v="4"/>
    <x v="0"/>
    <s v="No"/>
    <n v="0"/>
  </r>
  <r>
    <n v="319"/>
    <d v="2024-01-26T00:00:00"/>
    <s v="Premium"/>
    <n v="699"/>
    <n v="14.1"/>
    <n v="0"/>
    <n v="2"/>
    <n v="28"/>
    <x v="32"/>
    <x v="0"/>
    <s v="No"/>
    <n v="0"/>
  </r>
  <r>
    <n v="320"/>
    <d v="2024-07-04T00:00:00"/>
    <s v="Premium"/>
    <n v="699"/>
    <n v="17.600000000000001"/>
    <n v="6"/>
    <n v="1"/>
    <n v="21"/>
    <x v="18"/>
    <x v="0"/>
    <s v="No"/>
    <n v="0"/>
  </r>
  <r>
    <n v="321"/>
    <d v="2023-03-01T00:00:00"/>
    <s v="Standard"/>
    <n v="399"/>
    <n v="21.3"/>
    <n v="4"/>
    <n v="5"/>
    <n v="16"/>
    <x v="2"/>
    <x v="0"/>
    <s v="No"/>
    <n v="0"/>
  </r>
  <r>
    <n v="322"/>
    <d v="2023-09-19T00:00:00"/>
    <s v="Premium"/>
    <n v="699"/>
    <n v="24.2"/>
    <n v="8"/>
    <n v="4"/>
    <n v="27"/>
    <x v="37"/>
    <x v="0"/>
    <s v="Yes"/>
    <n v="1"/>
  </r>
  <r>
    <n v="323"/>
    <d v="2023-07-15T00:00:00"/>
    <s v="Basic"/>
    <n v="199"/>
    <n v="16.3"/>
    <n v="7"/>
    <n v="2"/>
    <n v="22"/>
    <x v="23"/>
    <x v="0"/>
    <s v="No"/>
    <n v="0"/>
  </r>
  <r>
    <n v="324"/>
    <d v="2024-08-24T00:00:00"/>
    <s v="Basic"/>
    <n v="199"/>
    <n v="9.6999999999999993"/>
    <n v="0"/>
    <n v="0"/>
    <n v="18"/>
    <x v="21"/>
    <x v="0"/>
    <s v="No"/>
    <n v="0"/>
  </r>
  <r>
    <n v="325"/>
    <d v="2023-01-16T00:00:00"/>
    <s v="Premium"/>
    <n v="699"/>
    <n v="5.8"/>
    <n v="3"/>
    <n v="2"/>
    <n v="36"/>
    <x v="18"/>
    <x v="0"/>
    <s v="No"/>
    <n v="0"/>
  </r>
  <r>
    <n v="326"/>
    <d v="2023-09-06T00:00:00"/>
    <s v="Basic"/>
    <n v="199"/>
    <n v="24.1"/>
    <n v="1"/>
    <n v="5"/>
    <n v="13"/>
    <x v="14"/>
    <x v="0"/>
    <s v="Yes"/>
    <n v="1"/>
  </r>
  <r>
    <n v="327"/>
    <d v="2024-01-25T00:00:00"/>
    <s v="Premium"/>
    <n v="699"/>
    <n v="10.199999999999999"/>
    <n v="3"/>
    <n v="4"/>
    <n v="14"/>
    <x v="27"/>
    <x v="0"/>
    <s v="No"/>
    <n v="0"/>
  </r>
  <r>
    <n v="328"/>
    <d v="2024-05-24T00:00:00"/>
    <s v="Standard"/>
    <n v="399"/>
    <n v="16.399999999999999"/>
    <n v="4"/>
    <n v="2"/>
    <n v="35"/>
    <x v="57"/>
    <x v="0"/>
    <s v="Yes"/>
    <n v="1"/>
  </r>
  <r>
    <n v="329"/>
    <d v="2023-11-17T00:00:00"/>
    <s v="Standard"/>
    <n v="399"/>
    <n v="20.2"/>
    <n v="7"/>
    <n v="2"/>
    <n v="7"/>
    <x v="13"/>
    <x v="0"/>
    <s v="Yes"/>
    <n v="1"/>
  </r>
  <r>
    <n v="330"/>
    <d v="2024-07-20T00:00:00"/>
    <s v="Standard"/>
    <n v="399"/>
    <n v="14.3"/>
    <n v="3"/>
    <n v="5"/>
    <n v="3"/>
    <x v="2"/>
    <x v="0"/>
    <s v="Yes"/>
    <n v="1"/>
  </r>
  <r>
    <n v="331"/>
    <d v="2023-09-09T00:00:00"/>
    <s v="Premium"/>
    <n v="699"/>
    <n v="7.7"/>
    <n v="3"/>
    <n v="2"/>
    <n v="27"/>
    <x v="0"/>
    <x v="0"/>
    <s v="No"/>
    <n v="0"/>
  </r>
  <r>
    <n v="332"/>
    <d v="2024-10-19T00:00:00"/>
    <s v="Standard"/>
    <n v="399"/>
    <n v="16.5"/>
    <n v="5"/>
    <n v="2"/>
    <n v="36"/>
    <x v="14"/>
    <x v="0"/>
    <s v="No"/>
    <n v="0"/>
  </r>
  <r>
    <n v="333"/>
    <d v="2024-05-15T00:00:00"/>
    <s v="Premium"/>
    <n v="699"/>
    <n v="11.8"/>
    <n v="5"/>
    <n v="1"/>
    <n v="32"/>
    <x v="37"/>
    <x v="0"/>
    <s v="No"/>
    <n v="0"/>
  </r>
  <r>
    <n v="334"/>
    <d v="2023-03-18T00:00:00"/>
    <s v="Basic"/>
    <n v="199"/>
    <n v="24.8"/>
    <n v="0"/>
    <n v="4"/>
    <n v="35"/>
    <x v="36"/>
    <x v="0"/>
    <s v="No"/>
    <n v="0"/>
  </r>
  <r>
    <n v="335"/>
    <d v="2023-03-11T00:00:00"/>
    <s v="Premium"/>
    <n v="699"/>
    <n v="19.2"/>
    <n v="6"/>
    <n v="1"/>
    <n v="4"/>
    <x v="43"/>
    <x v="0"/>
    <s v="No"/>
    <n v="0"/>
  </r>
  <r>
    <n v="336"/>
    <d v="2024-10-15T00:00:00"/>
    <s v="Premium"/>
    <n v="699"/>
    <n v="0.7"/>
    <n v="8"/>
    <n v="3"/>
    <n v="10"/>
    <x v="57"/>
    <x v="0"/>
    <s v="Yes"/>
    <n v="1"/>
  </r>
  <r>
    <n v="337"/>
    <d v="2023-01-13T00:00:00"/>
    <s v="Premium"/>
    <n v="699"/>
    <n v="16.7"/>
    <n v="0"/>
    <n v="0"/>
    <n v="31"/>
    <x v="28"/>
    <x v="0"/>
    <s v="No"/>
    <n v="0"/>
  </r>
  <r>
    <n v="338"/>
    <d v="2024-12-15T00:00:00"/>
    <s v="Basic"/>
    <n v="199"/>
    <n v="18.2"/>
    <n v="8"/>
    <n v="2"/>
    <n v="34"/>
    <x v="1"/>
    <x v="0"/>
    <s v="No"/>
    <n v="0"/>
  </r>
  <r>
    <n v="339"/>
    <d v="2023-06-02T00:00:00"/>
    <s v="Premium"/>
    <n v="699"/>
    <n v="20.3"/>
    <n v="2"/>
    <n v="0"/>
    <n v="28"/>
    <x v="13"/>
    <x v="0"/>
    <s v="Yes"/>
    <n v="1"/>
  </r>
  <r>
    <n v="340"/>
    <d v="2023-03-22T00:00:00"/>
    <s v="Basic"/>
    <n v="199"/>
    <n v="15.7"/>
    <n v="4"/>
    <n v="2"/>
    <n v="13"/>
    <x v="35"/>
    <x v="0"/>
    <s v="No"/>
    <n v="0"/>
  </r>
  <r>
    <n v="341"/>
    <d v="2023-03-24T00:00:00"/>
    <s v="Standard"/>
    <n v="399"/>
    <n v="11.7"/>
    <n v="3"/>
    <n v="5"/>
    <n v="26"/>
    <x v="0"/>
    <x v="0"/>
    <s v="Yes"/>
    <n v="1"/>
  </r>
  <r>
    <n v="342"/>
    <d v="2024-10-14T00:00:00"/>
    <s v="Premium"/>
    <n v="699"/>
    <n v="2.8"/>
    <n v="6"/>
    <n v="3"/>
    <n v="3"/>
    <x v="4"/>
    <x v="0"/>
    <s v="Yes"/>
    <n v="1"/>
  </r>
  <r>
    <n v="343"/>
    <d v="2023-04-08T00:00:00"/>
    <s v="Basic"/>
    <n v="199"/>
    <n v="2.5"/>
    <n v="6"/>
    <n v="5"/>
    <n v="11"/>
    <x v="50"/>
    <x v="0"/>
    <s v="Yes"/>
    <n v="1"/>
  </r>
  <r>
    <n v="344"/>
    <d v="2024-12-01T00:00:00"/>
    <s v="Premium"/>
    <n v="699"/>
    <n v="6.1"/>
    <n v="7"/>
    <n v="2"/>
    <n v="3"/>
    <x v="36"/>
    <x v="0"/>
    <s v="No"/>
    <n v="0"/>
  </r>
  <r>
    <n v="345"/>
    <d v="2023-01-17T00:00:00"/>
    <s v="Standard"/>
    <n v="399"/>
    <n v="14.3"/>
    <n v="0"/>
    <n v="1"/>
    <n v="35"/>
    <x v="7"/>
    <x v="0"/>
    <s v="No"/>
    <n v="0"/>
  </r>
  <r>
    <n v="346"/>
    <d v="2023-09-04T00:00:00"/>
    <s v="Basic"/>
    <n v="199"/>
    <n v="18.899999999999999"/>
    <n v="6"/>
    <n v="0"/>
    <n v="10"/>
    <x v="18"/>
    <x v="0"/>
    <s v="Yes"/>
    <n v="1"/>
  </r>
  <r>
    <n v="347"/>
    <d v="2023-05-24T00:00:00"/>
    <s v="Premium"/>
    <n v="699"/>
    <n v="17.100000000000001"/>
    <n v="8"/>
    <n v="2"/>
    <n v="25"/>
    <x v="55"/>
    <x v="0"/>
    <s v="No"/>
    <n v="0"/>
  </r>
  <r>
    <n v="348"/>
    <d v="2023-03-19T00:00:00"/>
    <s v="Premium"/>
    <n v="699"/>
    <n v="12.8"/>
    <n v="5"/>
    <n v="0"/>
    <n v="6"/>
    <x v="20"/>
    <x v="0"/>
    <s v="No"/>
    <n v="0"/>
  </r>
  <r>
    <n v="349"/>
    <d v="2024-04-06T00:00:00"/>
    <s v="Standard"/>
    <n v="399"/>
    <n v="24.2"/>
    <n v="5"/>
    <n v="0"/>
    <n v="26"/>
    <x v="30"/>
    <x v="0"/>
    <s v="Yes"/>
    <n v="1"/>
  </r>
  <r>
    <n v="350"/>
    <d v="2024-11-07T00:00:00"/>
    <s v="Standard"/>
    <n v="399"/>
    <n v="9.1999999999999993"/>
    <n v="6"/>
    <n v="3"/>
    <n v="15"/>
    <x v="48"/>
    <x v="0"/>
    <s v="No"/>
    <n v="0"/>
  </r>
  <r>
    <n v="351"/>
    <d v="2023-10-02T00:00:00"/>
    <s v="Standard"/>
    <n v="399"/>
    <n v="19.399999999999999"/>
    <n v="4"/>
    <n v="1"/>
    <n v="6"/>
    <x v="60"/>
    <x v="0"/>
    <s v="Yes"/>
    <n v="1"/>
  </r>
  <r>
    <n v="352"/>
    <d v="2023-04-20T00:00:00"/>
    <s v="Basic"/>
    <n v="199"/>
    <n v="17.899999999999999"/>
    <n v="2"/>
    <n v="5"/>
    <n v="25"/>
    <x v="55"/>
    <x v="0"/>
    <s v="Yes"/>
    <n v="1"/>
  </r>
  <r>
    <n v="353"/>
    <d v="2023-05-16T00:00:00"/>
    <s v="Basic"/>
    <n v="199"/>
    <n v="23.6"/>
    <n v="7"/>
    <n v="2"/>
    <n v="1"/>
    <x v="14"/>
    <x v="0"/>
    <s v="Yes"/>
    <n v="1"/>
  </r>
  <r>
    <n v="354"/>
    <d v="2023-01-27T00:00:00"/>
    <s v="Basic"/>
    <n v="199"/>
    <n v="11.1"/>
    <n v="8"/>
    <n v="4"/>
    <n v="12"/>
    <x v="56"/>
    <x v="0"/>
    <s v="Yes"/>
    <n v="1"/>
  </r>
  <r>
    <n v="355"/>
    <d v="2024-02-02T00:00:00"/>
    <s v="Basic"/>
    <n v="199"/>
    <n v="14.1"/>
    <n v="5"/>
    <n v="3"/>
    <n v="23"/>
    <x v="44"/>
    <x v="0"/>
    <s v="Yes"/>
    <n v="1"/>
  </r>
  <r>
    <n v="356"/>
    <d v="2024-01-25T00:00:00"/>
    <s v="Basic"/>
    <n v="199"/>
    <n v="22.7"/>
    <n v="3"/>
    <n v="4"/>
    <n v="36"/>
    <x v="52"/>
    <x v="0"/>
    <s v="Yes"/>
    <n v="1"/>
  </r>
  <r>
    <n v="357"/>
    <d v="2024-03-21T00:00:00"/>
    <s v="Basic"/>
    <n v="199"/>
    <n v="7.1"/>
    <n v="4"/>
    <n v="3"/>
    <n v="9"/>
    <x v="2"/>
    <x v="0"/>
    <s v="Yes"/>
    <n v="1"/>
  </r>
  <r>
    <n v="358"/>
    <d v="2024-10-02T00:00:00"/>
    <s v="Standard"/>
    <n v="399"/>
    <n v="7.8"/>
    <n v="1"/>
    <n v="2"/>
    <n v="27"/>
    <x v="31"/>
    <x v="0"/>
    <s v="No"/>
    <n v="0"/>
  </r>
  <r>
    <n v="359"/>
    <d v="2023-12-07T00:00:00"/>
    <s v="Standard"/>
    <n v="399"/>
    <n v="11.7"/>
    <n v="2"/>
    <n v="2"/>
    <n v="13"/>
    <x v="44"/>
    <x v="0"/>
    <s v="No"/>
    <n v="0"/>
  </r>
  <r>
    <n v="360"/>
    <d v="2024-10-28T00:00:00"/>
    <s v="Premium"/>
    <n v="699"/>
    <n v="20.2"/>
    <n v="5"/>
    <n v="3"/>
    <n v="25"/>
    <x v="29"/>
    <x v="0"/>
    <s v="Yes"/>
    <n v="1"/>
  </r>
  <r>
    <n v="361"/>
    <d v="2024-02-12T00:00:00"/>
    <s v="Premium"/>
    <n v="699"/>
    <n v="7.9"/>
    <n v="3"/>
    <n v="3"/>
    <n v="9"/>
    <x v="27"/>
    <x v="0"/>
    <s v="Yes"/>
    <n v="1"/>
  </r>
  <r>
    <n v="362"/>
    <d v="2024-01-21T00:00:00"/>
    <s v="Standard"/>
    <n v="399"/>
    <n v="18.5"/>
    <n v="7"/>
    <n v="4"/>
    <n v="19"/>
    <x v="50"/>
    <x v="0"/>
    <s v="Yes"/>
    <n v="1"/>
  </r>
  <r>
    <n v="363"/>
    <d v="2024-07-17T00:00:00"/>
    <s v="Standard"/>
    <n v="399"/>
    <n v="9.4"/>
    <n v="3"/>
    <n v="4"/>
    <n v="26"/>
    <x v="28"/>
    <x v="0"/>
    <s v="Yes"/>
    <n v="1"/>
  </r>
  <r>
    <n v="364"/>
    <d v="2024-12-10T00:00:00"/>
    <s v="Basic"/>
    <n v="199"/>
    <n v="23.6"/>
    <n v="3"/>
    <n v="3"/>
    <n v="30"/>
    <x v="34"/>
    <x v="0"/>
    <s v="Yes"/>
    <n v="1"/>
  </r>
  <r>
    <n v="365"/>
    <d v="2024-11-05T00:00:00"/>
    <s v="Basic"/>
    <n v="199"/>
    <n v="17"/>
    <n v="2"/>
    <n v="5"/>
    <n v="27"/>
    <x v="18"/>
    <x v="0"/>
    <s v="Yes"/>
    <n v="1"/>
  </r>
  <r>
    <n v="366"/>
    <d v="2024-02-15T00:00:00"/>
    <s v="Basic"/>
    <n v="199"/>
    <n v="19.8"/>
    <n v="1"/>
    <n v="3"/>
    <n v="28"/>
    <x v="3"/>
    <x v="0"/>
    <s v="Yes"/>
    <n v="1"/>
  </r>
  <r>
    <n v="367"/>
    <d v="2024-01-04T00:00:00"/>
    <s v="Premium"/>
    <n v="699"/>
    <n v="23.1"/>
    <n v="6"/>
    <n v="4"/>
    <n v="33"/>
    <x v="36"/>
    <x v="0"/>
    <s v="No"/>
    <n v="0"/>
  </r>
  <r>
    <n v="368"/>
    <d v="2024-11-11T00:00:00"/>
    <s v="Premium"/>
    <n v="699"/>
    <n v="15"/>
    <n v="1"/>
    <n v="0"/>
    <n v="35"/>
    <x v="58"/>
    <x v="0"/>
    <s v="Yes"/>
    <n v="1"/>
  </r>
  <r>
    <n v="369"/>
    <d v="2024-02-14T00:00:00"/>
    <s v="Standard"/>
    <n v="399"/>
    <n v="16.399999999999999"/>
    <n v="0"/>
    <n v="4"/>
    <n v="11"/>
    <x v="8"/>
    <x v="0"/>
    <s v="No"/>
    <n v="0"/>
  </r>
  <r>
    <n v="370"/>
    <d v="2024-06-15T00:00:00"/>
    <s v="Standard"/>
    <n v="399"/>
    <n v="3.1"/>
    <n v="1"/>
    <n v="2"/>
    <n v="28"/>
    <x v="0"/>
    <x v="0"/>
    <s v="Yes"/>
    <n v="1"/>
  </r>
  <r>
    <n v="371"/>
    <d v="2024-12-08T00:00:00"/>
    <s v="Premium"/>
    <n v="699"/>
    <n v="11.4"/>
    <n v="6"/>
    <n v="3"/>
    <n v="15"/>
    <x v="58"/>
    <x v="0"/>
    <s v="Yes"/>
    <n v="1"/>
  </r>
  <r>
    <n v="372"/>
    <d v="2023-03-29T00:00:00"/>
    <s v="Premium"/>
    <n v="699"/>
    <n v="9"/>
    <n v="0"/>
    <n v="3"/>
    <n v="10"/>
    <x v="20"/>
    <x v="0"/>
    <s v="Yes"/>
    <n v="1"/>
  </r>
  <r>
    <n v="373"/>
    <d v="2024-05-09T00:00:00"/>
    <s v="Basic"/>
    <n v="199"/>
    <n v="9"/>
    <n v="5"/>
    <n v="3"/>
    <n v="10"/>
    <x v="50"/>
    <x v="0"/>
    <s v="Yes"/>
    <n v="1"/>
  </r>
  <r>
    <n v="374"/>
    <d v="2024-12-28T00:00:00"/>
    <s v="Standard"/>
    <n v="399"/>
    <n v="2.9"/>
    <n v="7"/>
    <n v="2"/>
    <n v="31"/>
    <x v="10"/>
    <x v="0"/>
    <s v="Yes"/>
    <n v="1"/>
  </r>
  <r>
    <n v="375"/>
    <d v="2023-09-07T00:00:00"/>
    <s v="Basic"/>
    <n v="199"/>
    <n v="21.3"/>
    <n v="1"/>
    <n v="5"/>
    <n v="2"/>
    <x v="34"/>
    <x v="0"/>
    <s v="Yes"/>
    <n v="1"/>
  </r>
  <r>
    <n v="376"/>
    <d v="2023-08-26T00:00:00"/>
    <s v="Premium"/>
    <n v="699"/>
    <n v="14"/>
    <n v="5"/>
    <n v="4"/>
    <n v="12"/>
    <x v="25"/>
    <x v="0"/>
    <s v="No"/>
    <n v="0"/>
  </r>
  <r>
    <n v="377"/>
    <d v="2023-07-22T00:00:00"/>
    <s v="Standard"/>
    <n v="399"/>
    <n v="5.0999999999999996"/>
    <n v="6"/>
    <n v="3"/>
    <n v="12"/>
    <x v="1"/>
    <x v="0"/>
    <s v="No"/>
    <n v="0"/>
  </r>
  <r>
    <n v="378"/>
    <d v="2023-03-06T00:00:00"/>
    <s v="Standard"/>
    <n v="399"/>
    <n v="10"/>
    <n v="3"/>
    <n v="1"/>
    <n v="28"/>
    <x v="35"/>
    <x v="0"/>
    <s v="No"/>
    <n v="0"/>
  </r>
  <r>
    <n v="379"/>
    <d v="2024-04-13T00:00:00"/>
    <s v="Premium"/>
    <n v="699"/>
    <n v="20.100000000000001"/>
    <n v="8"/>
    <n v="1"/>
    <n v="7"/>
    <x v="57"/>
    <x v="0"/>
    <s v="Yes"/>
    <n v="1"/>
  </r>
  <r>
    <n v="380"/>
    <d v="2024-02-02T00:00:00"/>
    <s v="Basic"/>
    <n v="199"/>
    <n v="16.899999999999999"/>
    <n v="7"/>
    <n v="4"/>
    <n v="17"/>
    <x v="30"/>
    <x v="0"/>
    <s v="Yes"/>
    <n v="1"/>
  </r>
  <r>
    <n v="381"/>
    <d v="2023-06-26T00:00:00"/>
    <s v="Premium"/>
    <n v="699"/>
    <n v="14.9"/>
    <n v="5"/>
    <n v="2"/>
    <n v="26"/>
    <x v="39"/>
    <x v="0"/>
    <s v="Yes"/>
    <n v="1"/>
  </r>
  <r>
    <n v="382"/>
    <d v="2023-09-02T00:00:00"/>
    <s v="Premium"/>
    <n v="699"/>
    <n v="23"/>
    <n v="1"/>
    <n v="5"/>
    <n v="20"/>
    <x v="37"/>
    <x v="0"/>
    <s v="Yes"/>
    <n v="1"/>
  </r>
  <r>
    <n v="383"/>
    <d v="2023-05-22T00:00:00"/>
    <s v="Standard"/>
    <n v="399"/>
    <n v="5"/>
    <n v="2"/>
    <n v="4"/>
    <n v="8"/>
    <x v="55"/>
    <x v="0"/>
    <s v="Yes"/>
    <n v="1"/>
  </r>
  <r>
    <n v="384"/>
    <d v="2024-10-22T00:00:00"/>
    <s v="Premium"/>
    <n v="699"/>
    <n v="10.9"/>
    <n v="7"/>
    <n v="5"/>
    <n v="25"/>
    <x v="28"/>
    <x v="0"/>
    <s v="Yes"/>
    <n v="1"/>
  </r>
  <r>
    <n v="385"/>
    <d v="2024-04-06T00:00:00"/>
    <s v="Basic"/>
    <n v="199"/>
    <n v="4.5999999999999996"/>
    <n v="4"/>
    <n v="1"/>
    <n v="36"/>
    <x v="48"/>
    <x v="0"/>
    <s v="Yes"/>
    <n v="1"/>
  </r>
  <r>
    <n v="386"/>
    <d v="2024-01-29T00:00:00"/>
    <s v="Premium"/>
    <n v="699"/>
    <n v="21.7"/>
    <n v="0"/>
    <n v="3"/>
    <n v="4"/>
    <x v="37"/>
    <x v="0"/>
    <s v="Yes"/>
    <n v="1"/>
  </r>
  <r>
    <n v="387"/>
    <d v="2024-03-30T00:00:00"/>
    <s v="Premium"/>
    <n v="699"/>
    <n v="16.5"/>
    <n v="6"/>
    <n v="5"/>
    <n v="33"/>
    <x v="9"/>
    <x v="0"/>
    <s v="Yes"/>
    <n v="1"/>
  </r>
  <r>
    <n v="388"/>
    <d v="2023-08-19T00:00:00"/>
    <s v="Standard"/>
    <n v="399"/>
    <n v="2.5"/>
    <n v="0"/>
    <n v="1"/>
    <n v="11"/>
    <x v="12"/>
    <x v="0"/>
    <s v="Yes"/>
    <n v="1"/>
  </r>
  <r>
    <n v="389"/>
    <d v="2024-05-22T00:00:00"/>
    <s v="Premium"/>
    <n v="699"/>
    <n v="4.5999999999999996"/>
    <n v="7"/>
    <n v="4"/>
    <n v="19"/>
    <x v="49"/>
    <x v="0"/>
    <s v="Yes"/>
    <n v="1"/>
  </r>
  <r>
    <n v="390"/>
    <d v="2024-01-11T00:00:00"/>
    <s v="Premium"/>
    <n v="699"/>
    <n v="3.3"/>
    <n v="1"/>
    <n v="2"/>
    <n v="33"/>
    <x v="58"/>
    <x v="0"/>
    <s v="Yes"/>
    <n v="1"/>
  </r>
  <r>
    <n v="391"/>
    <d v="2023-04-15T00:00:00"/>
    <s v="Premium"/>
    <n v="699"/>
    <n v="19.100000000000001"/>
    <n v="7"/>
    <n v="4"/>
    <n v="3"/>
    <x v="42"/>
    <x v="0"/>
    <s v="No"/>
    <n v="0"/>
  </r>
  <r>
    <n v="392"/>
    <d v="2023-03-31T00:00:00"/>
    <s v="Premium"/>
    <n v="699"/>
    <n v="7.8"/>
    <n v="0"/>
    <n v="3"/>
    <n v="16"/>
    <x v="31"/>
    <x v="0"/>
    <s v="Yes"/>
    <n v="1"/>
  </r>
  <r>
    <n v="393"/>
    <d v="2024-12-06T00:00:00"/>
    <s v="Standard"/>
    <n v="399"/>
    <n v="19.5"/>
    <n v="3"/>
    <n v="1"/>
    <n v="8"/>
    <x v="34"/>
    <x v="0"/>
    <s v="No"/>
    <n v="0"/>
  </r>
  <r>
    <n v="394"/>
    <d v="2023-03-02T00:00:00"/>
    <s v="Standard"/>
    <n v="399"/>
    <n v="4.5999999999999996"/>
    <n v="2"/>
    <n v="1"/>
    <n v="28"/>
    <x v="47"/>
    <x v="0"/>
    <s v="Yes"/>
    <n v="1"/>
  </r>
  <r>
    <n v="395"/>
    <d v="2023-10-27T00:00:00"/>
    <s v="Premium"/>
    <n v="699"/>
    <n v="13.5"/>
    <n v="8"/>
    <n v="1"/>
    <n v="23"/>
    <x v="27"/>
    <x v="0"/>
    <s v="No"/>
    <n v="0"/>
  </r>
  <r>
    <n v="396"/>
    <d v="2024-02-26T00:00:00"/>
    <s v="Standard"/>
    <n v="399"/>
    <n v="23.8"/>
    <n v="8"/>
    <n v="5"/>
    <n v="18"/>
    <x v="47"/>
    <x v="0"/>
    <s v="Yes"/>
    <n v="1"/>
  </r>
  <r>
    <n v="397"/>
    <d v="2023-05-30T00:00:00"/>
    <s v="Basic"/>
    <n v="199"/>
    <n v="21.7"/>
    <n v="2"/>
    <n v="5"/>
    <n v="18"/>
    <x v="22"/>
    <x v="0"/>
    <s v="Yes"/>
    <n v="1"/>
  </r>
  <r>
    <n v="398"/>
    <d v="2023-10-03T00:00:00"/>
    <s v="Premium"/>
    <n v="699"/>
    <n v="20.8"/>
    <n v="6"/>
    <n v="3"/>
    <n v="21"/>
    <x v="2"/>
    <x v="0"/>
    <s v="No"/>
    <n v="0"/>
  </r>
  <r>
    <n v="399"/>
    <d v="2023-04-06T00:00:00"/>
    <s v="Premium"/>
    <n v="699"/>
    <n v="9.6999999999999993"/>
    <n v="1"/>
    <n v="5"/>
    <n v="27"/>
    <x v="50"/>
    <x v="0"/>
    <s v="No"/>
    <n v="0"/>
  </r>
  <r>
    <n v="400"/>
    <d v="2024-08-18T00:00:00"/>
    <s v="Standard"/>
    <n v="399"/>
    <n v="18.899999999999999"/>
    <n v="5"/>
    <n v="3"/>
    <n v="33"/>
    <x v="32"/>
    <x v="0"/>
    <s v="Yes"/>
    <n v="1"/>
  </r>
  <r>
    <n v="401"/>
    <d v="2023-03-06T00:00:00"/>
    <s v="Basic"/>
    <n v="199"/>
    <n v="18.399999999999999"/>
    <n v="7"/>
    <n v="5"/>
    <n v="6"/>
    <x v="5"/>
    <x v="0"/>
    <s v="Yes"/>
    <n v="1"/>
  </r>
  <r>
    <n v="402"/>
    <d v="2023-10-18T00:00:00"/>
    <s v="Premium"/>
    <n v="699"/>
    <n v="5.8"/>
    <n v="6"/>
    <n v="1"/>
    <n v="26"/>
    <x v="9"/>
    <x v="0"/>
    <s v="Yes"/>
    <n v="1"/>
  </r>
  <r>
    <n v="403"/>
    <d v="2023-02-19T00:00:00"/>
    <s v="Standard"/>
    <n v="399"/>
    <n v="14.7"/>
    <n v="7"/>
    <n v="2"/>
    <n v="36"/>
    <x v="24"/>
    <x v="0"/>
    <s v="Yes"/>
    <n v="1"/>
  </r>
  <r>
    <n v="404"/>
    <d v="2023-06-11T00:00:00"/>
    <s v="Basic"/>
    <n v="199"/>
    <n v="15.8"/>
    <n v="7"/>
    <n v="0"/>
    <n v="7"/>
    <x v="19"/>
    <x v="0"/>
    <s v="No"/>
    <n v="0"/>
  </r>
  <r>
    <n v="405"/>
    <d v="2024-10-27T00:00:00"/>
    <s v="Standard"/>
    <n v="399"/>
    <n v="0.5"/>
    <n v="6"/>
    <n v="1"/>
    <n v="30"/>
    <x v="46"/>
    <x v="0"/>
    <s v="No"/>
    <n v="0"/>
  </r>
  <r>
    <n v="406"/>
    <d v="2023-03-26T00:00:00"/>
    <s v="Standard"/>
    <n v="399"/>
    <n v="21.9"/>
    <n v="4"/>
    <n v="0"/>
    <n v="11"/>
    <x v="8"/>
    <x v="0"/>
    <s v="Yes"/>
    <n v="1"/>
  </r>
  <r>
    <n v="407"/>
    <d v="2024-03-15T00:00:00"/>
    <s v="Standard"/>
    <n v="399"/>
    <n v="1.8"/>
    <n v="4"/>
    <n v="5"/>
    <n v="11"/>
    <x v="46"/>
    <x v="0"/>
    <s v="Yes"/>
    <n v="1"/>
  </r>
  <r>
    <n v="408"/>
    <d v="2024-08-30T00:00:00"/>
    <s v="Premium"/>
    <n v="699"/>
    <n v="17.7"/>
    <n v="0"/>
    <n v="1"/>
    <n v="6"/>
    <x v="53"/>
    <x v="0"/>
    <s v="Yes"/>
    <n v="1"/>
  </r>
  <r>
    <n v="409"/>
    <d v="2023-05-04T00:00:00"/>
    <s v="Basic"/>
    <n v="199"/>
    <n v="17.2"/>
    <n v="0"/>
    <n v="0"/>
    <n v="34"/>
    <x v="46"/>
    <x v="0"/>
    <s v="Yes"/>
    <n v="1"/>
  </r>
  <r>
    <n v="410"/>
    <d v="2023-04-15T00:00:00"/>
    <s v="Standard"/>
    <n v="399"/>
    <n v="12.2"/>
    <n v="3"/>
    <n v="3"/>
    <n v="9"/>
    <x v="23"/>
    <x v="0"/>
    <s v="No"/>
    <n v="0"/>
  </r>
  <r>
    <n v="411"/>
    <d v="2023-05-17T00:00:00"/>
    <s v="Basic"/>
    <n v="199"/>
    <n v="9.5"/>
    <n v="4"/>
    <n v="1"/>
    <n v="21"/>
    <x v="55"/>
    <x v="0"/>
    <s v="No"/>
    <n v="0"/>
  </r>
  <r>
    <n v="412"/>
    <d v="2023-12-26T00:00:00"/>
    <s v="Premium"/>
    <n v="699"/>
    <n v="2.2000000000000002"/>
    <n v="0"/>
    <n v="4"/>
    <n v="10"/>
    <x v="8"/>
    <x v="0"/>
    <s v="Yes"/>
    <n v="1"/>
  </r>
  <r>
    <n v="413"/>
    <d v="2023-08-11T00:00:00"/>
    <s v="Premium"/>
    <n v="699"/>
    <n v="15.9"/>
    <n v="2"/>
    <n v="3"/>
    <n v="14"/>
    <x v="41"/>
    <x v="0"/>
    <s v="No"/>
    <n v="0"/>
  </r>
  <r>
    <n v="414"/>
    <d v="2024-03-15T00:00:00"/>
    <s v="Basic"/>
    <n v="199"/>
    <n v="3.9"/>
    <n v="1"/>
    <n v="4"/>
    <n v="7"/>
    <x v="16"/>
    <x v="0"/>
    <s v="Yes"/>
    <n v="1"/>
  </r>
  <r>
    <n v="415"/>
    <d v="2024-09-14T00:00:00"/>
    <s v="Standard"/>
    <n v="399"/>
    <n v="6.6"/>
    <n v="1"/>
    <n v="1"/>
    <n v="9"/>
    <x v="4"/>
    <x v="0"/>
    <s v="No"/>
    <n v="0"/>
  </r>
  <r>
    <n v="416"/>
    <d v="2023-07-13T00:00:00"/>
    <s v="Standard"/>
    <n v="399"/>
    <n v="21.3"/>
    <n v="4"/>
    <n v="1"/>
    <n v="2"/>
    <x v="52"/>
    <x v="0"/>
    <s v="No"/>
    <n v="0"/>
  </r>
  <r>
    <n v="417"/>
    <d v="2023-09-04T00:00:00"/>
    <s v="Premium"/>
    <n v="699"/>
    <n v="7.7"/>
    <n v="0"/>
    <n v="1"/>
    <n v="26"/>
    <x v="9"/>
    <x v="0"/>
    <s v="No"/>
    <n v="0"/>
  </r>
  <r>
    <n v="418"/>
    <d v="2024-02-01T00:00:00"/>
    <s v="Standard"/>
    <n v="399"/>
    <n v="13.4"/>
    <n v="0"/>
    <n v="2"/>
    <n v="5"/>
    <x v="7"/>
    <x v="0"/>
    <s v="Yes"/>
    <n v="1"/>
  </r>
  <r>
    <n v="419"/>
    <d v="2024-08-24T00:00:00"/>
    <s v="Premium"/>
    <n v="699"/>
    <n v="9.5"/>
    <n v="2"/>
    <n v="3"/>
    <n v="27"/>
    <x v="58"/>
    <x v="0"/>
    <s v="Yes"/>
    <n v="1"/>
  </r>
  <r>
    <n v="420"/>
    <d v="2024-06-02T00:00:00"/>
    <s v="Basic"/>
    <n v="199"/>
    <n v="6.9"/>
    <n v="0"/>
    <n v="0"/>
    <n v="1"/>
    <x v="32"/>
    <x v="0"/>
    <s v="No"/>
    <n v="0"/>
  </r>
  <r>
    <n v="421"/>
    <d v="2024-07-03T00:00:00"/>
    <s v="Standard"/>
    <n v="399"/>
    <n v="19.3"/>
    <n v="6"/>
    <n v="5"/>
    <n v="33"/>
    <x v="40"/>
    <x v="0"/>
    <s v="Yes"/>
    <n v="1"/>
  </r>
  <r>
    <n v="422"/>
    <d v="2023-06-09T00:00:00"/>
    <s v="Premium"/>
    <n v="699"/>
    <n v="7.3"/>
    <n v="4"/>
    <n v="0"/>
    <n v="10"/>
    <x v="56"/>
    <x v="0"/>
    <s v="No"/>
    <n v="0"/>
  </r>
  <r>
    <n v="423"/>
    <d v="2023-09-02T00:00:00"/>
    <s v="Premium"/>
    <n v="699"/>
    <n v="10.1"/>
    <n v="1"/>
    <n v="2"/>
    <n v="21"/>
    <x v="46"/>
    <x v="0"/>
    <s v="Yes"/>
    <n v="1"/>
  </r>
  <r>
    <n v="424"/>
    <d v="2023-02-26T00:00:00"/>
    <s v="Basic"/>
    <n v="199"/>
    <n v="2.6"/>
    <n v="6"/>
    <n v="0"/>
    <n v="16"/>
    <x v="6"/>
    <x v="0"/>
    <s v="Yes"/>
    <n v="1"/>
  </r>
  <r>
    <n v="425"/>
    <d v="2023-12-22T00:00:00"/>
    <s v="Standard"/>
    <n v="399"/>
    <n v="3.4"/>
    <n v="2"/>
    <n v="5"/>
    <n v="12"/>
    <x v="44"/>
    <x v="0"/>
    <s v="Yes"/>
    <n v="1"/>
  </r>
  <r>
    <n v="426"/>
    <d v="2023-10-03T00:00:00"/>
    <s v="Premium"/>
    <n v="699"/>
    <n v="19.7"/>
    <n v="4"/>
    <n v="1"/>
    <n v="34"/>
    <x v="57"/>
    <x v="0"/>
    <s v="Yes"/>
    <n v="1"/>
  </r>
  <r>
    <n v="427"/>
    <d v="2024-06-20T00:00:00"/>
    <s v="Premium"/>
    <n v="699"/>
    <n v="19.399999999999999"/>
    <n v="0"/>
    <n v="2"/>
    <n v="8"/>
    <x v="34"/>
    <x v="0"/>
    <s v="Yes"/>
    <n v="1"/>
  </r>
  <r>
    <n v="428"/>
    <d v="2023-02-26T00:00:00"/>
    <s v="Basic"/>
    <n v="199"/>
    <n v="18"/>
    <n v="1"/>
    <n v="3"/>
    <n v="17"/>
    <x v="6"/>
    <x v="0"/>
    <s v="Yes"/>
    <n v="1"/>
  </r>
  <r>
    <n v="429"/>
    <d v="2023-04-29T00:00:00"/>
    <s v="Standard"/>
    <n v="399"/>
    <n v="9.5"/>
    <n v="4"/>
    <n v="0"/>
    <n v="11"/>
    <x v="24"/>
    <x v="0"/>
    <s v="No"/>
    <n v="0"/>
  </r>
  <r>
    <n v="430"/>
    <d v="2024-01-28T00:00:00"/>
    <s v="Basic"/>
    <n v="199"/>
    <n v="0.6"/>
    <n v="0"/>
    <n v="1"/>
    <n v="33"/>
    <x v="36"/>
    <x v="0"/>
    <s v="No"/>
    <n v="0"/>
  </r>
  <r>
    <n v="431"/>
    <d v="2024-11-02T00:00:00"/>
    <s v="Basic"/>
    <n v="199"/>
    <n v="23.3"/>
    <n v="0"/>
    <n v="4"/>
    <n v="12"/>
    <x v="34"/>
    <x v="0"/>
    <s v="No"/>
    <n v="0"/>
  </r>
  <r>
    <n v="432"/>
    <d v="2023-03-21T00:00:00"/>
    <s v="Standard"/>
    <n v="399"/>
    <n v="8.4"/>
    <n v="6"/>
    <n v="5"/>
    <n v="15"/>
    <x v="27"/>
    <x v="0"/>
    <s v="Yes"/>
    <n v="1"/>
  </r>
  <r>
    <n v="433"/>
    <d v="2023-02-17T00:00:00"/>
    <s v="Premium"/>
    <n v="699"/>
    <n v="3.4"/>
    <n v="0"/>
    <n v="1"/>
    <n v="24"/>
    <x v="0"/>
    <x v="0"/>
    <s v="No"/>
    <n v="0"/>
  </r>
  <r>
    <n v="434"/>
    <d v="2024-04-12T00:00:00"/>
    <s v="Standard"/>
    <n v="399"/>
    <n v="22"/>
    <n v="4"/>
    <n v="2"/>
    <n v="5"/>
    <x v="27"/>
    <x v="0"/>
    <s v="Yes"/>
    <n v="1"/>
  </r>
  <r>
    <n v="435"/>
    <d v="2024-01-13T00:00:00"/>
    <s v="Basic"/>
    <n v="199"/>
    <n v="5.4"/>
    <n v="4"/>
    <n v="5"/>
    <n v="24"/>
    <x v="41"/>
    <x v="0"/>
    <s v="Yes"/>
    <n v="1"/>
  </r>
  <r>
    <n v="436"/>
    <d v="2023-09-09T00:00:00"/>
    <s v="Premium"/>
    <n v="699"/>
    <n v="24.9"/>
    <n v="3"/>
    <n v="5"/>
    <n v="32"/>
    <x v="24"/>
    <x v="0"/>
    <s v="Yes"/>
    <n v="1"/>
  </r>
  <r>
    <n v="437"/>
    <d v="2024-12-11T00:00:00"/>
    <s v="Basic"/>
    <n v="199"/>
    <n v="23.3"/>
    <n v="0"/>
    <n v="1"/>
    <n v="1"/>
    <x v="28"/>
    <x v="0"/>
    <s v="Yes"/>
    <n v="1"/>
  </r>
  <r>
    <n v="438"/>
    <d v="2023-07-30T00:00:00"/>
    <s v="Basic"/>
    <n v="199"/>
    <n v="0.5"/>
    <n v="6"/>
    <n v="5"/>
    <n v="22"/>
    <x v="16"/>
    <x v="0"/>
    <s v="Yes"/>
    <n v="1"/>
  </r>
  <r>
    <n v="439"/>
    <d v="2023-02-14T00:00:00"/>
    <s v="Premium"/>
    <n v="699"/>
    <n v="10.8"/>
    <n v="0"/>
    <n v="1"/>
    <n v="16"/>
    <x v="60"/>
    <x v="0"/>
    <s v="Yes"/>
    <n v="1"/>
  </r>
  <r>
    <n v="440"/>
    <d v="2023-04-08T00:00:00"/>
    <s v="Basic"/>
    <n v="199"/>
    <n v="10.6"/>
    <n v="5"/>
    <n v="3"/>
    <n v="34"/>
    <x v="49"/>
    <x v="0"/>
    <s v="Yes"/>
    <n v="1"/>
  </r>
  <r>
    <n v="441"/>
    <d v="2024-03-21T00:00:00"/>
    <s v="Premium"/>
    <n v="699"/>
    <n v="16.100000000000001"/>
    <n v="6"/>
    <n v="0"/>
    <n v="9"/>
    <x v="54"/>
    <x v="0"/>
    <s v="No"/>
    <n v="0"/>
  </r>
  <r>
    <n v="442"/>
    <d v="2024-12-18T00:00:00"/>
    <s v="Premium"/>
    <n v="699"/>
    <n v="6.3"/>
    <n v="4"/>
    <n v="2"/>
    <n v="9"/>
    <x v="7"/>
    <x v="0"/>
    <s v="No"/>
    <n v="0"/>
  </r>
  <r>
    <n v="443"/>
    <d v="2023-05-20T00:00:00"/>
    <s v="Premium"/>
    <n v="699"/>
    <n v="8.3000000000000007"/>
    <n v="4"/>
    <n v="1"/>
    <n v="21"/>
    <x v="10"/>
    <x v="0"/>
    <s v="No"/>
    <n v="0"/>
  </r>
  <r>
    <n v="444"/>
    <d v="2023-05-04T00:00:00"/>
    <s v="Premium"/>
    <n v="699"/>
    <n v="4.3"/>
    <n v="2"/>
    <n v="3"/>
    <n v="7"/>
    <x v="6"/>
    <x v="0"/>
    <s v="Yes"/>
    <n v="1"/>
  </r>
  <r>
    <n v="445"/>
    <d v="2023-05-03T00:00:00"/>
    <s v="Premium"/>
    <n v="699"/>
    <n v="24.1"/>
    <n v="3"/>
    <n v="3"/>
    <n v="23"/>
    <x v="18"/>
    <x v="0"/>
    <s v="No"/>
    <n v="0"/>
  </r>
  <r>
    <n v="446"/>
    <d v="2023-08-09T00:00:00"/>
    <s v="Basic"/>
    <n v="199"/>
    <n v="20.3"/>
    <n v="4"/>
    <n v="5"/>
    <n v="11"/>
    <x v="46"/>
    <x v="0"/>
    <s v="Yes"/>
    <n v="1"/>
  </r>
  <r>
    <n v="447"/>
    <d v="2024-11-24T00:00:00"/>
    <s v="Standard"/>
    <n v="399"/>
    <n v="2.7"/>
    <n v="3"/>
    <n v="2"/>
    <n v="10"/>
    <x v="40"/>
    <x v="0"/>
    <s v="Yes"/>
    <n v="1"/>
  </r>
  <r>
    <n v="448"/>
    <d v="2024-04-08T00:00:00"/>
    <s v="Standard"/>
    <n v="399"/>
    <n v="20.6"/>
    <n v="2"/>
    <n v="0"/>
    <n v="17"/>
    <x v="32"/>
    <x v="0"/>
    <s v="No"/>
    <n v="0"/>
  </r>
  <r>
    <n v="449"/>
    <d v="2023-05-05T00:00:00"/>
    <s v="Premium"/>
    <n v="699"/>
    <n v="6.6"/>
    <n v="7"/>
    <n v="0"/>
    <n v="36"/>
    <x v="34"/>
    <x v="0"/>
    <s v="No"/>
    <n v="0"/>
  </r>
  <r>
    <n v="450"/>
    <d v="2024-01-17T00:00:00"/>
    <s v="Basic"/>
    <n v="199"/>
    <n v="20.8"/>
    <n v="3"/>
    <n v="1"/>
    <n v="4"/>
    <x v="21"/>
    <x v="0"/>
    <s v="No"/>
    <n v="0"/>
  </r>
  <r>
    <n v="451"/>
    <d v="2023-07-22T00:00:00"/>
    <s v="Premium"/>
    <n v="699"/>
    <n v="14.8"/>
    <n v="4"/>
    <n v="0"/>
    <n v="6"/>
    <x v="1"/>
    <x v="0"/>
    <s v="No"/>
    <n v="0"/>
  </r>
  <r>
    <n v="452"/>
    <d v="2024-04-17T00:00:00"/>
    <s v="Premium"/>
    <n v="699"/>
    <n v="20.3"/>
    <n v="1"/>
    <n v="2"/>
    <n v="29"/>
    <x v="19"/>
    <x v="0"/>
    <s v="Yes"/>
    <n v="1"/>
  </r>
  <r>
    <n v="453"/>
    <d v="2024-01-27T00:00:00"/>
    <s v="Basic"/>
    <n v="199"/>
    <n v="23.1"/>
    <n v="6"/>
    <n v="5"/>
    <n v="11"/>
    <x v="40"/>
    <x v="0"/>
    <s v="Yes"/>
    <n v="1"/>
  </r>
  <r>
    <n v="454"/>
    <d v="2023-06-02T00:00:00"/>
    <s v="Premium"/>
    <n v="699"/>
    <n v="4.7"/>
    <n v="3"/>
    <n v="1"/>
    <n v="28"/>
    <x v="35"/>
    <x v="0"/>
    <s v="Yes"/>
    <n v="1"/>
  </r>
  <r>
    <n v="455"/>
    <d v="2023-03-04T00:00:00"/>
    <s v="Basic"/>
    <n v="199"/>
    <n v="16.399999999999999"/>
    <n v="7"/>
    <n v="3"/>
    <n v="16"/>
    <x v="15"/>
    <x v="0"/>
    <s v="Yes"/>
    <n v="1"/>
  </r>
  <r>
    <n v="456"/>
    <d v="2024-06-22T00:00:00"/>
    <s v="Basic"/>
    <n v="199"/>
    <n v="9.9"/>
    <n v="6"/>
    <n v="1"/>
    <n v="18"/>
    <x v="8"/>
    <x v="0"/>
    <s v="No"/>
    <n v="0"/>
  </r>
  <r>
    <n v="457"/>
    <d v="2024-05-11T00:00:00"/>
    <s v="Basic"/>
    <n v="199"/>
    <n v="20"/>
    <n v="6"/>
    <n v="5"/>
    <n v="35"/>
    <x v="59"/>
    <x v="0"/>
    <s v="Yes"/>
    <n v="1"/>
  </r>
  <r>
    <n v="458"/>
    <d v="2023-08-13T00:00:00"/>
    <s v="Standard"/>
    <n v="399"/>
    <n v="8.4"/>
    <n v="4"/>
    <n v="1"/>
    <n v="33"/>
    <x v="1"/>
    <x v="0"/>
    <s v="No"/>
    <n v="0"/>
  </r>
  <r>
    <n v="459"/>
    <d v="2023-08-27T00:00:00"/>
    <s v="Basic"/>
    <n v="199"/>
    <n v="1.9"/>
    <n v="7"/>
    <n v="4"/>
    <n v="18"/>
    <x v="59"/>
    <x v="0"/>
    <s v="Yes"/>
    <n v="1"/>
  </r>
  <r>
    <n v="460"/>
    <d v="2023-02-27T00:00:00"/>
    <s v="Basic"/>
    <n v="199"/>
    <n v="6.6"/>
    <n v="3"/>
    <n v="2"/>
    <n v="7"/>
    <x v="28"/>
    <x v="0"/>
    <s v="No"/>
    <n v="0"/>
  </r>
  <r>
    <n v="461"/>
    <d v="2024-12-15T00:00:00"/>
    <s v="Basic"/>
    <n v="199"/>
    <n v="9.1999999999999993"/>
    <n v="2"/>
    <n v="1"/>
    <n v="25"/>
    <x v="33"/>
    <x v="0"/>
    <s v="No"/>
    <n v="0"/>
  </r>
  <r>
    <n v="462"/>
    <d v="2023-07-12T00:00:00"/>
    <s v="Standard"/>
    <n v="399"/>
    <n v="17.7"/>
    <n v="5"/>
    <n v="4"/>
    <n v="2"/>
    <x v="45"/>
    <x v="0"/>
    <s v="Yes"/>
    <n v="1"/>
  </r>
  <r>
    <n v="463"/>
    <d v="2024-09-08T00:00:00"/>
    <s v="Standard"/>
    <n v="399"/>
    <n v="8.1"/>
    <n v="7"/>
    <n v="0"/>
    <n v="35"/>
    <x v="23"/>
    <x v="0"/>
    <s v="Yes"/>
    <n v="1"/>
  </r>
  <r>
    <n v="464"/>
    <d v="2023-05-14T00:00:00"/>
    <s v="Basic"/>
    <n v="199"/>
    <n v="13.4"/>
    <n v="0"/>
    <n v="2"/>
    <n v="2"/>
    <x v="13"/>
    <x v="0"/>
    <s v="No"/>
    <n v="0"/>
  </r>
  <r>
    <n v="465"/>
    <d v="2024-12-22T00:00:00"/>
    <s v="Standard"/>
    <n v="399"/>
    <n v="23"/>
    <n v="5"/>
    <n v="0"/>
    <n v="12"/>
    <x v="1"/>
    <x v="0"/>
    <s v="Yes"/>
    <n v="1"/>
  </r>
  <r>
    <n v="466"/>
    <d v="2024-11-09T00:00:00"/>
    <s v="Basic"/>
    <n v="199"/>
    <n v="21.2"/>
    <n v="5"/>
    <n v="0"/>
    <n v="8"/>
    <x v="57"/>
    <x v="0"/>
    <s v="No"/>
    <n v="0"/>
  </r>
  <r>
    <n v="467"/>
    <d v="2024-03-23T00:00:00"/>
    <s v="Standard"/>
    <n v="399"/>
    <n v="8.6999999999999993"/>
    <n v="5"/>
    <n v="1"/>
    <n v="7"/>
    <x v="17"/>
    <x v="0"/>
    <s v="No"/>
    <n v="0"/>
  </r>
  <r>
    <n v="468"/>
    <d v="2024-09-20T00:00:00"/>
    <s v="Premium"/>
    <n v="699"/>
    <n v="16.399999999999999"/>
    <n v="2"/>
    <n v="5"/>
    <n v="32"/>
    <x v="4"/>
    <x v="0"/>
    <s v="No"/>
    <n v="0"/>
  </r>
  <r>
    <n v="469"/>
    <d v="2023-10-29T00:00:00"/>
    <s v="Standard"/>
    <n v="399"/>
    <n v="16.8"/>
    <n v="2"/>
    <n v="3"/>
    <n v="15"/>
    <x v="18"/>
    <x v="0"/>
    <s v="No"/>
    <n v="0"/>
  </r>
  <r>
    <n v="470"/>
    <d v="2023-11-22T00:00:00"/>
    <s v="Basic"/>
    <n v="199"/>
    <n v="18.399999999999999"/>
    <n v="6"/>
    <n v="4"/>
    <n v="12"/>
    <x v="36"/>
    <x v="0"/>
    <s v="Yes"/>
    <n v="1"/>
  </r>
  <r>
    <n v="471"/>
    <d v="2023-03-21T00:00:00"/>
    <s v="Premium"/>
    <n v="699"/>
    <n v="16.2"/>
    <n v="1"/>
    <n v="3"/>
    <n v="15"/>
    <x v="2"/>
    <x v="0"/>
    <s v="Yes"/>
    <n v="1"/>
  </r>
  <r>
    <n v="472"/>
    <d v="2024-12-26T00:00:00"/>
    <s v="Basic"/>
    <n v="199"/>
    <n v="24.6"/>
    <n v="2"/>
    <n v="5"/>
    <n v="23"/>
    <x v="15"/>
    <x v="0"/>
    <s v="No"/>
    <n v="0"/>
  </r>
  <r>
    <n v="473"/>
    <d v="2023-12-25T00:00:00"/>
    <s v="Premium"/>
    <n v="699"/>
    <n v="11.4"/>
    <n v="4"/>
    <n v="1"/>
    <n v="22"/>
    <x v="33"/>
    <x v="0"/>
    <s v="No"/>
    <n v="0"/>
  </r>
  <r>
    <n v="474"/>
    <d v="2023-06-20T00:00:00"/>
    <s v="Standard"/>
    <n v="399"/>
    <n v="18.2"/>
    <n v="0"/>
    <n v="3"/>
    <n v="7"/>
    <x v="38"/>
    <x v="0"/>
    <s v="No"/>
    <n v="0"/>
  </r>
  <r>
    <n v="475"/>
    <d v="2024-05-05T00:00:00"/>
    <s v="Standard"/>
    <n v="399"/>
    <n v="22.1"/>
    <n v="5"/>
    <n v="4"/>
    <n v="32"/>
    <x v="55"/>
    <x v="0"/>
    <s v="Yes"/>
    <n v="1"/>
  </r>
  <r>
    <n v="476"/>
    <d v="2023-09-25T00:00:00"/>
    <s v="Premium"/>
    <n v="699"/>
    <n v="4.5"/>
    <n v="1"/>
    <n v="0"/>
    <n v="15"/>
    <x v="12"/>
    <x v="0"/>
    <s v="Yes"/>
    <n v="1"/>
  </r>
  <r>
    <n v="477"/>
    <d v="2023-04-06T00:00:00"/>
    <s v="Basic"/>
    <n v="199"/>
    <n v="8.9"/>
    <n v="6"/>
    <n v="1"/>
    <n v="5"/>
    <x v="16"/>
    <x v="0"/>
    <s v="Yes"/>
    <n v="1"/>
  </r>
  <r>
    <n v="478"/>
    <d v="2024-03-20T00:00:00"/>
    <s v="Standard"/>
    <n v="399"/>
    <n v="17.8"/>
    <n v="6"/>
    <n v="5"/>
    <n v="31"/>
    <x v="17"/>
    <x v="0"/>
    <s v="No"/>
    <n v="0"/>
  </r>
  <r>
    <n v="479"/>
    <d v="2024-07-07T00:00:00"/>
    <s v="Basic"/>
    <n v="199"/>
    <n v="3"/>
    <n v="3"/>
    <n v="1"/>
    <n v="4"/>
    <x v="51"/>
    <x v="0"/>
    <s v="No"/>
    <n v="0"/>
  </r>
  <r>
    <n v="480"/>
    <d v="2024-05-17T00:00:00"/>
    <s v="Standard"/>
    <n v="399"/>
    <n v="7.8"/>
    <n v="1"/>
    <n v="0"/>
    <n v="19"/>
    <x v="40"/>
    <x v="0"/>
    <s v="No"/>
    <n v="0"/>
  </r>
  <r>
    <n v="481"/>
    <d v="2024-10-02T00:00:00"/>
    <s v="Basic"/>
    <n v="199"/>
    <n v="9.3000000000000007"/>
    <n v="6"/>
    <n v="0"/>
    <n v="4"/>
    <x v="12"/>
    <x v="0"/>
    <s v="No"/>
    <n v="0"/>
  </r>
  <r>
    <n v="482"/>
    <d v="2023-03-25T00:00:00"/>
    <s v="Premium"/>
    <n v="699"/>
    <n v="5.4"/>
    <n v="0"/>
    <n v="1"/>
    <n v="31"/>
    <x v="17"/>
    <x v="0"/>
    <s v="No"/>
    <n v="0"/>
  </r>
  <r>
    <n v="483"/>
    <d v="2023-09-29T00:00:00"/>
    <s v="Standard"/>
    <n v="399"/>
    <n v="8.1"/>
    <n v="6"/>
    <n v="3"/>
    <n v="8"/>
    <x v="9"/>
    <x v="0"/>
    <s v="No"/>
    <n v="0"/>
  </r>
  <r>
    <n v="484"/>
    <d v="2023-02-15T00:00:00"/>
    <s v="Basic"/>
    <n v="199"/>
    <n v="10"/>
    <n v="5"/>
    <n v="3"/>
    <n v="35"/>
    <x v="57"/>
    <x v="0"/>
    <s v="Yes"/>
    <n v="1"/>
  </r>
  <r>
    <n v="485"/>
    <d v="2024-12-14T00:00:00"/>
    <s v="Standard"/>
    <n v="399"/>
    <n v="11.9"/>
    <n v="3"/>
    <n v="2"/>
    <n v="29"/>
    <x v="45"/>
    <x v="0"/>
    <s v="Yes"/>
    <n v="1"/>
  </r>
  <r>
    <n v="486"/>
    <d v="2024-08-26T00:00:00"/>
    <s v="Premium"/>
    <n v="699"/>
    <n v="2.6"/>
    <n v="5"/>
    <n v="4"/>
    <n v="7"/>
    <x v="51"/>
    <x v="0"/>
    <s v="Yes"/>
    <n v="1"/>
  </r>
  <r>
    <n v="487"/>
    <d v="2024-12-04T00:00:00"/>
    <s v="Basic"/>
    <n v="199"/>
    <n v="2"/>
    <n v="6"/>
    <n v="4"/>
    <n v="36"/>
    <x v="51"/>
    <x v="0"/>
    <s v="Yes"/>
    <n v="1"/>
  </r>
  <r>
    <n v="488"/>
    <d v="2023-02-05T00:00:00"/>
    <s v="Standard"/>
    <n v="399"/>
    <n v="12.2"/>
    <n v="1"/>
    <n v="3"/>
    <n v="16"/>
    <x v="24"/>
    <x v="0"/>
    <s v="No"/>
    <n v="0"/>
  </r>
  <r>
    <n v="489"/>
    <d v="2023-06-27T00:00:00"/>
    <s v="Premium"/>
    <n v="699"/>
    <n v="20.100000000000001"/>
    <n v="2"/>
    <n v="0"/>
    <n v="34"/>
    <x v="32"/>
    <x v="0"/>
    <s v="No"/>
    <n v="0"/>
  </r>
  <r>
    <n v="490"/>
    <d v="2024-11-30T00:00:00"/>
    <s v="Basic"/>
    <n v="199"/>
    <n v="20.3"/>
    <n v="2"/>
    <n v="0"/>
    <n v="14"/>
    <x v="25"/>
    <x v="0"/>
    <s v="Yes"/>
    <n v="1"/>
  </r>
  <r>
    <n v="491"/>
    <d v="2023-03-10T00:00:00"/>
    <s v="Standard"/>
    <n v="399"/>
    <n v="24.9"/>
    <n v="2"/>
    <n v="4"/>
    <n v="13"/>
    <x v="31"/>
    <x v="0"/>
    <s v="Yes"/>
    <n v="1"/>
  </r>
  <r>
    <n v="492"/>
    <d v="2024-04-14T00:00:00"/>
    <s v="Basic"/>
    <n v="199"/>
    <n v="14.1"/>
    <n v="8"/>
    <n v="2"/>
    <n v="25"/>
    <x v="39"/>
    <x v="0"/>
    <s v="Yes"/>
    <n v="1"/>
  </r>
  <r>
    <n v="493"/>
    <d v="2024-08-25T00:00:00"/>
    <s v="Basic"/>
    <n v="199"/>
    <n v="19.7"/>
    <n v="1"/>
    <n v="3"/>
    <n v="34"/>
    <x v="2"/>
    <x v="0"/>
    <s v="Yes"/>
    <n v="1"/>
  </r>
  <r>
    <n v="494"/>
    <d v="2023-12-19T00:00:00"/>
    <s v="Premium"/>
    <n v="699"/>
    <n v="23.2"/>
    <n v="1"/>
    <n v="2"/>
    <n v="7"/>
    <x v="22"/>
    <x v="0"/>
    <s v="Yes"/>
    <n v="1"/>
  </r>
  <r>
    <n v="495"/>
    <d v="2023-06-26T00:00:00"/>
    <s v="Standard"/>
    <n v="399"/>
    <n v="9.9"/>
    <n v="7"/>
    <n v="4"/>
    <n v="17"/>
    <x v="3"/>
    <x v="0"/>
    <s v="Yes"/>
    <n v="1"/>
  </r>
  <r>
    <n v="496"/>
    <d v="2023-12-06T00:00:00"/>
    <s v="Standard"/>
    <n v="399"/>
    <n v="4"/>
    <n v="6"/>
    <n v="0"/>
    <n v="26"/>
    <x v="40"/>
    <x v="0"/>
    <s v="No"/>
    <n v="0"/>
  </r>
  <r>
    <n v="497"/>
    <d v="2023-12-12T00:00:00"/>
    <s v="Premium"/>
    <n v="699"/>
    <n v="1.7"/>
    <n v="7"/>
    <n v="2"/>
    <n v="16"/>
    <x v="24"/>
    <x v="0"/>
    <s v="Yes"/>
    <n v="1"/>
  </r>
  <r>
    <n v="498"/>
    <d v="2023-08-22T00:00:00"/>
    <s v="Standard"/>
    <n v="399"/>
    <n v="7.4"/>
    <n v="7"/>
    <n v="5"/>
    <n v="20"/>
    <x v="11"/>
    <x v="0"/>
    <s v="Yes"/>
    <n v="1"/>
  </r>
  <r>
    <n v="499"/>
    <d v="2024-09-11T00:00:00"/>
    <s v="Basic"/>
    <n v="199"/>
    <n v="24.4"/>
    <n v="7"/>
    <n v="2"/>
    <n v="20"/>
    <x v="35"/>
    <x v="0"/>
    <s v="No"/>
    <n v="0"/>
  </r>
  <r>
    <n v="500"/>
    <d v="2024-06-12T00:00:00"/>
    <s v="Premium"/>
    <n v="699"/>
    <n v="5.0999999999999996"/>
    <n v="3"/>
    <n v="3"/>
    <n v="6"/>
    <x v="49"/>
    <x v="0"/>
    <s v="Yes"/>
    <n v="1"/>
  </r>
  <r>
    <n v="501"/>
    <d v="2024-02-18T00:00:00"/>
    <s v="Standard"/>
    <n v="399"/>
    <n v="13.1"/>
    <n v="2"/>
    <n v="0"/>
    <n v="4"/>
    <x v="18"/>
    <x v="0"/>
    <s v="No"/>
    <n v="0"/>
  </r>
  <r>
    <n v="502"/>
    <d v="2023-07-25T00:00:00"/>
    <s v="Basic"/>
    <n v="199"/>
    <n v="22"/>
    <n v="0"/>
    <n v="1"/>
    <n v="34"/>
    <x v="21"/>
    <x v="0"/>
    <s v="No"/>
    <n v="0"/>
  </r>
  <r>
    <n v="503"/>
    <d v="2024-01-13T00:00:00"/>
    <s v="Basic"/>
    <n v="199"/>
    <n v="1.3"/>
    <n v="0"/>
    <n v="2"/>
    <n v="16"/>
    <x v="60"/>
    <x v="0"/>
    <s v="Yes"/>
    <n v="1"/>
  </r>
  <r>
    <n v="504"/>
    <d v="2024-05-15T00:00:00"/>
    <s v="Standard"/>
    <n v="399"/>
    <n v="10.199999999999999"/>
    <n v="1"/>
    <n v="5"/>
    <n v="33"/>
    <x v="1"/>
    <x v="0"/>
    <s v="Yes"/>
    <n v="1"/>
  </r>
  <r>
    <n v="505"/>
    <d v="2023-06-17T00:00:00"/>
    <s v="Premium"/>
    <n v="699"/>
    <n v="4.9000000000000004"/>
    <n v="7"/>
    <n v="4"/>
    <n v="29"/>
    <x v="4"/>
    <x v="0"/>
    <s v="Yes"/>
    <n v="1"/>
  </r>
  <r>
    <n v="506"/>
    <d v="2023-08-08T00:00:00"/>
    <s v="Standard"/>
    <n v="399"/>
    <n v="7.5"/>
    <n v="6"/>
    <n v="0"/>
    <n v="6"/>
    <x v="17"/>
    <x v="0"/>
    <s v="No"/>
    <n v="0"/>
  </r>
  <r>
    <n v="507"/>
    <d v="2024-11-29T00:00:00"/>
    <s v="Basic"/>
    <n v="199"/>
    <n v="17.100000000000001"/>
    <n v="4"/>
    <n v="5"/>
    <n v="15"/>
    <x v="51"/>
    <x v="0"/>
    <s v="Yes"/>
    <n v="1"/>
  </r>
  <r>
    <n v="508"/>
    <d v="2023-09-16T00:00:00"/>
    <s v="Basic"/>
    <n v="199"/>
    <n v="22.8"/>
    <n v="2"/>
    <n v="4"/>
    <n v="31"/>
    <x v="34"/>
    <x v="0"/>
    <s v="Yes"/>
    <n v="1"/>
  </r>
  <r>
    <n v="509"/>
    <d v="2023-12-24T00:00:00"/>
    <s v="Premium"/>
    <n v="699"/>
    <n v="18"/>
    <n v="4"/>
    <n v="3"/>
    <n v="20"/>
    <x v="24"/>
    <x v="0"/>
    <s v="Yes"/>
    <n v="1"/>
  </r>
  <r>
    <n v="510"/>
    <d v="2024-02-11T00:00:00"/>
    <s v="Standard"/>
    <n v="399"/>
    <n v="5.8"/>
    <n v="4"/>
    <n v="5"/>
    <n v="17"/>
    <x v="52"/>
    <x v="0"/>
    <s v="No"/>
    <n v="0"/>
  </r>
  <r>
    <n v="511"/>
    <d v="2023-10-17T00:00:00"/>
    <s v="Premium"/>
    <n v="699"/>
    <n v="0.7"/>
    <n v="5"/>
    <n v="4"/>
    <n v="7"/>
    <x v="8"/>
    <x v="0"/>
    <s v="Yes"/>
    <n v="1"/>
  </r>
  <r>
    <n v="512"/>
    <d v="2023-10-11T00:00:00"/>
    <s v="Standard"/>
    <n v="399"/>
    <n v="12.3"/>
    <n v="5"/>
    <n v="2"/>
    <n v="7"/>
    <x v="30"/>
    <x v="0"/>
    <s v="Yes"/>
    <n v="1"/>
  </r>
  <r>
    <n v="513"/>
    <d v="2024-09-06T00:00:00"/>
    <s v="Standard"/>
    <n v="399"/>
    <n v="5.0999999999999996"/>
    <n v="8"/>
    <n v="1"/>
    <n v="20"/>
    <x v="24"/>
    <x v="0"/>
    <s v="Yes"/>
    <n v="1"/>
  </r>
  <r>
    <n v="514"/>
    <d v="2023-09-23T00:00:00"/>
    <s v="Standard"/>
    <n v="399"/>
    <n v="17.2"/>
    <n v="0"/>
    <n v="5"/>
    <n v="21"/>
    <x v="9"/>
    <x v="0"/>
    <s v="No"/>
    <n v="0"/>
  </r>
  <r>
    <n v="515"/>
    <d v="2023-07-14T00:00:00"/>
    <s v="Standard"/>
    <n v="399"/>
    <n v="10"/>
    <n v="0"/>
    <n v="4"/>
    <n v="26"/>
    <x v="60"/>
    <x v="0"/>
    <s v="No"/>
    <n v="0"/>
  </r>
  <r>
    <n v="516"/>
    <d v="2023-06-24T00:00:00"/>
    <s v="Standard"/>
    <n v="399"/>
    <n v="17.3"/>
    <n v="7"/>
    <n v="5"/>
    <n v="15"/>
    <x v="59"/>
    <x v="0"/>
    <s v="Yes"/>
    <n v="1"/>
  </r>
  <r>
    <n v="517"/>
    <d v="2024-07-26T00:00:00"/>
    <s v="Premium"/>
    <n v="699"/>
    <n v="4.9000000000000004"/>
    <n v="1"/>
    <n v="3"/>
    <n v="36"/>
    <x v="37"/>
    <x v="0"/>
    <s v="No"/>
    <n v="0"/>
  </r>
  <r>
    <n v="518"/>
    <d v="2023-11-11T00:00:00"/>
    <s v="Basic"/>
    <n v="199"/>
    <n v="16.5"/>
    <n v="3"/>
    <n v="2"/>
    <n v="22"/>
    <x v="0"/>
    <x v="0"/>
    <s v="No"/>
    <n v="0"/>
  </r>
  <r>
    <n v="519"/>
    <d v="2023-02-24T00:00:00"/>
    <s v="Standard"/>
    <n v="399"/>
    <n v="9.6"/>
    <n v="4"/>
    <n v="3"/>
    <n v="22"/>
    <x v="39"/>
    <x v="0"/>
    <s v="Yes"/>
    <n v="1"/>
  </r>
  <r>
    <n v="520"/>
    <d v="2024-01-26T00:00:00"/>
    <s v="Premium"/>
    <n v="699"/>
    <n v="12.1"/>
    <n v="3"/>
    <n v="4"/>
    <n v="5"/>
    <x v="19"/>
    <x v="0"/>
    <s v="No"/>
    <n v="0"/>
  </r>
  <r>
    <n v="521"/>
    <d v="2024-08-06T00:00:00"/>
    <s v="Premium"/>
    <n v="699"/>
    <n v="10.6"/>
    <n v="2"/>
    <n v="1"/>
    <n v="20"/>
    <x v="21"/>
    <x v="0"/>
    <s v="No"/>
    <n v="0"/>
  </r>
  <r>
    <n v="522"/>
    <d v="2023-07-01T00:00:00"/>
    <s v="Standard"/>
    <n v="399"/>
    <n v="8.3000000000000007"/>
    <n v="2"/>
    <n v="0"/>
    <n v="10"/>
    <x v="9"/>
    <x v="0"/>
    <s v="Yes"/>
    <n v="1"/>
  </r>
  <r>
    <n v="523"/>
    <d v="2024-08-13T00:00:00"/>
    <s v="Standard"/>
    <n v="399"/>
    <n v="0.6"/>
    <n v="4"/>
    <n v="1"/>
    <n v="4"/>
    <x v="14"/>
    <x v="0"/>
    <s v="No"/>
    <n v="0"/>
  </r>
  <r>
    <n v="524"/>
    <d v="2024-03-15T00:00:00"/>
    <s v="Basic"/>
    <n v="199"/>
    <n v="19.7"/>
    <n v="1"/>
    <n v="1"/>
    <n v="32"/>
    <x v="41"/>
    <x v="0"/>
    <s v="No"/>
    <n v="0"/>
  </r>
  <r>
    <n v="525"/>
    <d v="2024-01-18T00:00:00"/>
    <s v="Standard"/>
    <n v="399"/>
    <n v="24.2"/>
    <n v="6"/>
    <n v="0"/>
    <n v="28"/>
    <x v="36"/>
    <x v="0"/>
    <s v="No"/>
    <n v="0"/>
  </r>
  <r>
    <n v="526"/>
    <d v="2024-10-03T00:00:00"/>
    <s v="Basic"/>
    <n v="199"/>
    <n v="19"/>
    <n v="8"/>
    <n v="1"/>
    <n v="21"/>
    <x v="1"/>
    <x v="0"/>
    <s v="No"/>
    <n v="0"/>
  </r>
  <r>
    <n v="527"/>
    <d v="2024-05-30T00:00:00"/>
    <s v="Premium"/>
    <n v="699"/>
    <n v="6"/>
    <n v="5"/>
    <n v="2"/>
    <n v="16"/>
    <x v="37"/>
    <x v="0"/>
    <s v="Yes"/>
    <n v="1"/>
  </r>
  <r>
    <n v="528"/>
    <d v="2024-06-16T00:00:00"/>
    <s v="Premium"/>
    <n v="699"/>
    <n v="4.5999999999999996"/>
    <n v="0"/>
    <n v="2"/>
    <n v="20"/>
    <x v="32"/>
    <x v="0"/>
    <s v="Yes"/>
    <n v="1"/>
  </r>
  <r>
    <n v="529"/>
    <d v="2023-07-12T00:00:00"/>
    <s v="Premium"/>
    <n v="699"/>
    <n v="8.8000000000000007"/>
    <n v="2"/>
    <n v="2"/>
    <n v="34"/>
    <x v="24"/>
    <x v="0"/>
    <s v="Yes"/>
    <n v="1"/>
  </r>
  <r>
    <n v="530"/>
    <d v="2023-01-23T00:00:00"/>
    <s v="Basic"/>
    <n v="199"/>
    <n v="1"/>
    <n v="3"/>
    <n v="5"/>
    <n v="26"/>
    <x v="37"/>
    <x v="0"/>
    <s v="Yes"/>
    <n v="1"/>
  </r>
  <r>
    <n v="531"/>
    <d v="2024-01-20T00:00:00"/>
    <s v="Premium"/>
    <n v="699"/>
    <n v="4.5999999999999996"/>
    <n v="5"/>
    <n v="5"/>
    <n v="33"/>
    <x v="8"/>
    <x v="0"/>
    <s v="Yes"/>
    <n v="1"/>
  </r>
  <r>
    <n v="532"/>
    <d v="2024-10-31T00:00:00"/>
    <s v="Premium"/>
    <n v="699"/>
    <n v="19.399999999999999"/>
    <n v="0"/>
    <n v="4"/>
    <n v="17"/>
    <x v="26"/>
    <x v="0"/>
    <s v="No"/>
    <n v="0"/>
  </r>
  <r>
    <n v="533"/>
    <d v="2023-09-16T00:00:00"/>
    <s v="Basic"/>
    <n v="199"/>
    <n v="17.399999999999999"/>
    <n v="6"/>
    <n v="3"/>
    <n v="4"/>
    <x v="55"/>
    <x v="0"/>
    <s v="Yes"/>
    <n v="1"/>
  </r>
  <r>
    <n v="534"/>
    <d v="2024-11-09T00:00:00"/>
    <s v="Standard"/>
    <n v="399"/>
    <n v="5.5"/>
    <n v="0"/>
    <n v="2"/>
    <n v="10"/>
    <x v="51"/>
    <x v="0"/>
    <s v="No"/>
    <n v="0"/>
  </r>
  <r>
    <n v="535"/>
    <d v="2024-06-07T00:00:00"/>
    <s v="Premium"/>
    <n v="699"/>
    <n v="15.8"/>
    <n v="2"/>
    <n v="3"/>
    <n v="18"/>
    <x v="43"/>
    <x v="0"/>
    <s v="No"/>
    <n v="0"/>
  </r>
  <r>
    <n v="536"/>
    <d v="2023-09-27T00:00:00"/>
    <s v="Premium"/>
    <n v="699"/>
    <n v="7.4"/>
    <n v="1"/>
    <n v="3"/>
    <n v="8"/>
    <x v="21"/>
    <x v="0"/>
    <s v="No"/>
    <n v="0"/>
  </r>
  <r>
    <n v="537"/>
    <d v="2024-05-23T00:00:00"/>
    <s v="Premium"/>
    <n v="699"/>
    <n v="9.3000000000000007"/>
    <n v="6"/>
    <n v="2"/>
    <n v="13"/>
    <x v="17"/>
    <x v="0"/>
    <s v="Yes"/>
    <n v="1"/>
  </r>
  <r>
    <n v="538"/>
    <d v="2023-04-24T00:00:00"/>
    <s v="Basic"/>
    <n v="199"/>
    <n v="8.6"/>
    <n v="0"/>
    <n v="0"/>
    <n v="31"/>
    <x v="5"/>
    <x v="0"/>
    <s v="Yes"/>
    <n v="1"/>
  </r>
  <r>
    <n v="539"/>
    <d v="2023-04-14T00:00:00"/>
    <s v="Premium"/>
    <n v="699"/>
    <n v="4.2"/>
    <n v="1"/>
    <n v="4"/>
    <n v="32"/>
    <x v="10"/>
    <x v="0"/>
    <s v="No"/>
    <n v="0"/>
  </r>
  <r>
    <n v="540"/>
    <d v="2023-06-28T00:00:00"/>
    <s v="Standard"/>
    <n v="399"/>
    <n v="11.7"/>
    <n v="4"/>
    <n v="2"/>
    <n v="15"/>
    <x v="6"/>
    <x v="0"/>
    <s v="Yes"/>
    <n v="1"/>
  </r>
  <r>
    <n v="541"/>
    <d v="2023-02-16T00:00:00"/>
    <s v="Basic"/>
    <n v="199"/>
    <n v="9.3000000000000007"/>
    <n v="5"/>
    <n v="3"/>
    <n v="19"/>
    <x v="49"/>
    <x v="0"/>
    <s v="Yes"/>
    <n v="1"/>
  </r>
  <r>
    <n v="542"/>
    <d v="2024-09-28T00:00:00"/>
    <s v="Basic"/>
    <n v="199"/>
    <n v="16.8"/>
    <n v="2"/>
    <n v="2"/>
    <n v="9"/>
    <x v="59"/>
    <x v="0"/>
    <s v="No"/>
    <n v="0"/>
  </r>
  <r>
    <n v="543"/>
    <d v="2024-04-12T00:00:00"/>
    <s v="Standard"/>
    <n v="399"/>
    <n v="9.6"/>
    <n v="5"/>
    <n v="1"/>
    <n v="6"/>
    <x v="19"/>
    <x v="0"/>
    <s v="No"/>
    <n v="0"/>
  </r>
  <r>
    <n v="544"/>
    <d v="2023-06-20T00:00:00"/>
    <s v="Standard"/>
    <n v="399"/>
    <n v="17.399999999999999"/>
    <n v="7"/>
    <n v="3"/>
    <n v="25"/>
    <x v="8"/>
    <x v="0"/>
    <s v="No"/>
    <n v="0"/>
  </r>
  <r>
    <n v="545"/>
    <d v="2024-08-27T00:00:00"/>
    <s v="Basic"/>
    <n v="199"/>
    <n v="17.600000000000001"/>
    <n v="0"/>
    <n v="1"/>
    <n v="9"/>
    <x v="20"/>
    <x v="0"/>
    <s v="No"/>
    <n v="0"/>
  </r>
  <r>
    <n v="546"/>
    <d v="2024-12-01T00:00:00"/>
    <s v="Standard"/>
    <n v="399"/>
    <n v="4.9000000000000004"/>
    <n v="6"/>
    <n v="2"/>
    <n v="29"/>
    <x v="41"/>
    <x v="0"/>
    <s v="Yes"/>
    <n v="1"/>
  </r>
  <r>
    <n v="547"/>
    <d v="2023-02-17T00:00:00"/>
    <s v="Premium"/>
    <n v="699"/>
    <n v="12.3"/>
    <n v="7"/>
    <n v="0"/>
    <n v="9"/>
    <x v="15"/>
    <x v="0"/>
    <s v="Yes"/>
    <n v="1"/>
  </r>
  <r>
    <n v="548"/>
    <d v="2024-08-13T00:00:00"/>
    <s v="Basic"/>
    <n v="199"/>
    <n v="16.5"/>
    <n v="0"/>
    <n v="5"/>
    <n v="17"/>
    <x v="22"/>
    <x v="0"/>
    <s v="No"/>
    <n v="0"/>
  </r>
  <r>
    <n v="549"/>
    <d v="2024-09-25T00:00:00"/>
    <s v="Premium"/>
    <n v="699"/>
    <n v="24.5"/>
    <n v="5"/>
    <n v="4"/>
    <n v="15"/>
    <x v="52"/>
    <x v="0"/>
    <s v="Yes"/>
    <n v="1"/>
  </r>
  <r>
    <n v="550"/>
    <d v="2024-10-18T00:00:00"/>
    <s v="Basic"/>
    <n v="199"/>
    <n v="16.7"/>
    <n v="3"/>
    <n v="3"/>
    <n v="28"/>
    <x v="59"/>
    <x v="0"/>
    <s v="No"/>
    <n v="0"/>
  </r>
  <r>
    <n v="551"/>
    <d v="2023-06-10T00:00:00"/>
    <s v="Standard"/>
    <n v="399"/>
    <n v="21.1"/>
    <n v="8"/>
    <n v="4"/>
    <n v="10"/>
    <x v="26"/>
    <x v="0"/>
    <s v="Yes"/>
    <n v="1"/>
  </r>
  <r>
    <n v="552"/>
    <d v="2023-09-04T00:00:00"/>
    <s v="Premium"/>
    <n v="699"/>
    <n v="21.4"/>
    <n v="2"/>
    <n v="0"/>
    <n v="31"/>
    <x v="14"/>
    <x v="0"/>
    <s v="No"/>
    <n v="0"/>
  </r>
  <r>
    <n v="553"/>
    <d v="2023-08-29T00:00:00"/>
    <s v="Standard"/>
    <n v="399"/>
    <n v="1.7"/>
    <n v="3"/>
    <n v="4"/>
    <n v="18"/>
    <x v="8"/>
    <x v="0"/>
    <s v="Yes"/>
    <n v="1"/>
  </r>
  <r>
    <n v="554"/>
    <d v="2023-11-20T00:00:00"/>
    <s v="Basic"/>
    <n v="199"/>
    <n v="11.4"/>
    <n v="7"/>
    <n v="0"/>
    <n v="30"/>
    <x v="39"/>
    <x v="0"/>
    <s v="Yes"/>
    <n v="1"/>
  </r>
  <r>
    <n v="555"/>
    <d v="2024-07-24T00:00:00"/>
    <s v="Basic"/>
    <n v="199"/>
    <n v="18.8"/>
    <n v="0"/>
    <n v="0"/>
    <n v="32"/>
    <x v="40"/>
    <x v="0"/>
    <s v="No"/>
    <n v="0"/>
  </r>
  <r>
    <n v="556"/>
    <d v="2024-11-18T00:00:00"/>
    <s v="Premium"/>
    <n v="699"/>
    <n v="20.7"/>
    <n v="4"/>
    <n v="4"/>
    <n v="1"/>
    <x v="4"/>
    <x v="0"/>
    <s v="Yes"/>
    <n v="1"/>
  </r>
  <r>
    <n v="557"/>
    <d v="2024-07-27T00:00:00"/>
    <s v="Standard"/>
    <n v="399"/>
    <n v="9.4"/>
    <n v="0"/>
    <n v="1"/>
    <n v="22"/>
    <x v="39"/>
    <x v="0"/>
    <s v="No"/>
    <n v="0"/>
  </r>
  <r>
    <n v="558"/>
    <d v="2024-11-05T00:00:00"/>
    <s v="Premium"/>
    <n v="699"/>
    <n v="18.100000000000001"/>
    <n v="5"/>
    <n v="5"/>
    <n v="31"/>
    <x v="38"/>
    <x v="0"/>
    <s v="Yes"/>
    <n v="1"/>
  </r>
  <r>
    <n v="559"/>
    <d v="2023-04-19T00:00:00"/>
    <s v="Basic"/>
    <n v="199"/>
    <n v="8.9"/>
    <n v="4"/>
    <n v="4"/>
    <n v="1"/>
    <x v="52"/>
    <x v="0"/>
    <s v="Yes"/>
    <n v="1"/>
  </r>
  <r>
    <n v="560"/>
    <d v="2023-07-12T00:00:00"/>
    <s v="Basic"/>
    <n v="199"/>
    <n v="12.6"/>
    <n v="6"/>
    <n v="0"/>
    <n v="11"/>
    <x v="31"/>
    <x v="0"/>
    <s v="No"/>
    <n v="0"/>
  </r>
  <r>
    <n v="561"/>
    <d v="2024-02-29T00:00:00"/>
    <s v="Basic"/>
    <n v="199"/>
    <n v="5.8"/>
    <n v="3"/>
    <n v="5"/>
    <n v="26"/>
    <x v="29"/>
    <x v="0"/>
    <s v="Yes"/>
    <n v="1"/>
  </r>
  <r>
    <n v="562"/>
    <d v="2024-05-31T00:00:00"/>
    <s v="Basic"/>
    <n v="199"/>
    <n v="19.399999999999999"/>
    <n v="7"/>
    <n v="3"/>
    <n v="8"/>
    <x v="5"/>
    <x v="0"/>
    <s v="Yes"/>
    <n v="1"/>
  </r>
  <r>
    <n v="563"/>
    <d v="2024-08-22T00:00:00"/>
    <s v="Basic"/>
    <n v="199"/>
    <n v="0.6"/>
    <n v="0"/>
    <n v="4"/>
    <n v="32"/>
    <x v="7"/>
    <x v="0"/>
    <s v="Yes"/>
    <n v="1"/>
  </r>
  <r>
    <n v="564"/>
    <d v="2023-05-12T00:00:00"/>
    <s v="Standard"/>
    <n v="399"/>
    <n v="19.600000000000001"/>
    <n v="2"/>
    <n v="5"/>
    <n v="33"/>
    <x v="54"/>
    <x v="0"/>
    <s v="Yes"/>
    <n v="1"/>
  </r>
  <r>
    <n v="565"/>
    <d v="2024-09-15T00:00:00"/>
    <s v="Basic"/>
    <n v="199"/>
    <n v="16.600000000000001"/>
    <n v="5"/>
    <n v="4"/>
    <n v="25"/>
    <x v="15"/>
    <x v="0"/>
    <s v="Yes"/>
    <n v="1"/>
  </r>
  <r>
    <n v="566"/>
    <d v="2023-05-22T00:00:00"/>
    <s v="Premium"/>
    <n v="699"/>
    <n v="7.2"/>
    <n v="5"/>
    <n v="2"/>
    <n v="16"/>
    <x v="38"/>
    <x v="0"/>
    <s v="No"/>
    <n v="0"/>
  </r>
  <r>
    <n v="567"/>
    <d v="2024-07-20T00:00:00"/>
    <s v="Standard"/>
    <n v="399"/>
    <n v="7.8"/>
    <n v="8"/>
    <n v="2"/>
    <n v="33"/>
    <x v="60"/>
    <x v="0"/>
    <s v="Yes"/>
    <n v="1"/>
  </r>
  <r>
    <n v="568"/>
    <d v="2023-05-16T00:00:00"/>
    <s v="Premium"/>
    <n v="699"/>
    <n v="5.4"/>
    <n v="4"/>
    <n v="5"/>
    <n v="14"/>
    <x v="59"/>
    <x v="0"/>
    <s v="No"/>
    <n v="0"/>
  </r>
  <r>
    <n v="569"/>
    <d v="2024-07-29T00:00:00"/>
    <s v="Premium"/>
    <n v="699"/>
    <n v="12.8"/>
    <n v="5"/>
    <n v="5"/>
    <n v="12"/>
    <x v="19"/>
    <x v="0"/>
    <s v="No"/>
    <n v="0"/>
  </r>
  <r>
    <n v="570"/>
    <d v="2023-01-14T00:00:00"/>
    <s v="Standard"/>
    <n v="399"/>
    <n v="17"/>
    <n v="8"/>
    <n v="2"/>
    <n v="27"/>
    <x v="15"/>
    <x v="0"/>
    <s v="No"/>
    <n v="0"/>
  </r>
  <r>
    <n v="571"/>
    <d v="2023-10-01T00:00:00"/>
    <s v="Premium"/>
    <n v="699"/>
    <n v="1.1000000000000001"/>
    <n v="2"/>
    <n v="0"/>
    <n v="7"/>
    <x v="5"/>
    <x v="0"/>
    <s v="Yes"/>
    <n v="1"/>
  </r>
  <r>
    <n v="572"/>
    <d v="2023-07-28T00:00:00"/>
    <s v="Basic"/>
    <n v="199"/>
    <n v="17.2"/>
    <n v="2"/>
    <n v="0"/>
    <n v="19"/>
    <x v="46"/>
    <x v="0"/>
    <s v="No"/>
    <n v="0"/>
  </r>
  <r>
    <n v="573"/>
    <d v="2024-07-29T00:00:00"/>
    <s v="Premium"/>
    <n v="699"/>
    <n v="9.3000000000000007"/>
    <n v="7"/>
    <n v="0"/>
    <n v="3"/>
    <x v="41"/>
    <x v="0"/>
    <s v="No"/>
    <n v="0"/>
  </r>
  <r>
    <n v="574"/>
    <d v="2023-02-18T00:00:00"/>
    <s v="Basic"/>
    <n v="199"/>
    <n v="10"/>
    <n v="8"/>
    <n v="5"/>
    <n v="36"/>
    <x v="12"/>
    <x v="0"/>
    <s v="No"/>
    <n v="0"/>
  </r>
  <r>
    <n v="575"/>
    <d v="2023-09-15T00:00:00"/>
    <s v="Standard"/>
    <n v="399"/>
    <n v="10.7"/>
    <n v="5"/>
    <n v="4"/>
    <n v="25"/>
    <x v="26"/>
    <x v="0"/>
    <s v="Yes"/>
    <n v="1"/>
  </r>
  <r>
    <n v="576"/>
    <d v="2023-07-21T00:00:00"/>
    <s v="Basic"/>
    <n v="199"/>
    <n v="20.8"/>
    <n v="5"/>
    <n v="4"/>
    <n v="29"/>
    <x v="28"/>
    <x v="0"/>
    <s v="Yes"/>
    <n v="1"/>
  </r>
  <r>
    <n v="577"/>
    <d v="2023-06-27T00:00:00"/>
    <s v="Premium"/>
    <n v="699"/>
    <n v="7.7"/>
    <n v="2"/>
    <n v="5"/>
    <n v="13"/>
    <x v="10"/>
    <x v="0"/>
    <s v="Yes"/>
    <n v="1"/>
  </r>
  <r>
    <n v="578"/>
    <d v="2023-05-14T00:00:00"/>
    <s v="Premium"/>
    <n v="699"/>
    <n v="3.4"/>
    <n v="0"/>
    <n v="3"/>
    <n v="33"/>
    <x v="35"/>
    <x v="0"/>
    <s v="Yes"/>
    <n v="1"/>
  </r>
  <r>
    <n v="579"/>
    <d v="2023-06-07T00:00:00"/>
    <s v="Basic"/>
    <n v="199"/>
    <n v="0.6"/>
    <n v="7"/>
    <n v="5"/>
    <n v="17"/>
    <x v="7"/>
    <x v="0"/>
    <s v="Yes"/>
    <n v="1"/>
  </r>
  <r>
    <n v="580"/>
    <d v="2024-01-02T00:00:00"/>
    <s v="Standard"/>
    <n v="399"/>
    <n v="19.5"/>
    <n v="4"/>
    <n v="3"/>
    <n v="4"/>
    <x v="50"/>
    <x v="0"/>
    <s v="Yes"/>
    <n v="1"/>
  </r>
  <r>
    <n v="581"/>
    <d v="2023-06-13T00:00:00"/>
    <s v="Basic"/>
    <n v="199"/>
    <n v="13.4"/>
    <n v="2"/>
    <n v="4"/>
    <n v="21"/>
    <x v="10"/>
    <x v="0"/>
    <s v="No"/>
    <n v="0"/>
  </r>
  <r>
    <n v="582"/>
    <d v="2024-11-10T00:00:00"/>
    <s v="Standard"/>
    <n v="399"/>
    <n v="13.7"/>
    <n v="1"/>
    <n v="2"/>
    <n v="35"/>
    <x v="0"/>
    <x v="0"/>
    <s v="No"/>
    <n v="0"/>
  </r>
  <r>
    <n v="583"/>
    <d v="2024-07-28T00:00:00"/>
    <s v="Standard"/>
    <n v="399"/>
    <n v="9.3000000000000007"/>
    <n v="3"/>
    <n v="4"/>
    <n v="22"/>
    <x v="52"/>
    <x v="0"/>
    <s v="Yes"/>
    <n v="1"/>
  </r>
  <r>
    <n v="584"/>
    <d v="2024-09-20T00:00:00"/>
    <s v="Premium"/>
    <n v="699"/>
    <n v="3.3"/>
    <n v="5"/>
    <n v="3"/>
    <n v="1"/>
    <x v="33"/>
    <x v="0"/>
    <s v="No"/>
    <n v="0"/>
  </r>
  <r>
    <n v="585"/>
    <d v="2023-04-27T00:00:00"/>
    <s v="Premium"/>
    <n v="699"/>
    <n v="24"/>
    <n v="5"/>
    <n v="3"/>
    <n v="16"/>
    <x v="13"/>
    <x v="0"/>
    <s v="No"/>
    <n v="0"/>
  </r>
  <r>
    <n v="586"/>
    <d v="2024-01-19T00:00:00"/>
    <s v="Standard"/>
    <n v="399"/>
    <n v="13.7"/>
    <n v="4"/>
    <n v="0"/>
    <n v="17"/>
    <x v="13"/>
    <x v="0"/>
    <s v="No"/>
    <n v="0"/>
  </r>
  <r>
    <n v="587"/>
    <d v="2023-11-25T00:00:00"/>
    <s v="Premium"/>
    <n v="699"/>
    <n v="11.4"/>
    <n v="0"/>
    <n v="2"/>
    <n v="33"/>
    <x v="24"/>
    <x v="0"/>
    <s v="No"/>
    <n v="0"/>
  </r>
  <r>
    <n v="588"/>
    <d v="2023-03-09T00:00:00"/>
    <s v="Premium"/>
    <n v="699"/>
    <n v="23.7"/>
    <n v="2"/>
    <n v="4"/>
    <n v="6"/>
    <x v="28"/>
    <x v="0"/>
    <s v="Yes"/>
    <n v="1"/>
  </r>
  <r>
    <n v="589"/>
    <d v="2024-12-20T00:00:00"/>
    <s v="Basic"/>
    <n v="199"/>
    <n v="21.7"/>
    <n v="6"/>
    <n v="0"/>
    <n v="14"/>
    <x v="42"/>
    <x v="0"/>
    <s v="No"/>
    <n v="0"/>
  </r>
  <r>
    <n v="590"/>
    <d v="2024-04-15T00:00:00"/>
    <s v="Premium"/>
    <n v="699"/>
    <n v="16.3"/>
    <n v="1"/>
    <n v="5"/>
    <n v="28"/>
    <x v="11"/>
    <x v="0"/>
    <s v="Yes"/>
    <n v="1"/>
  </r>
  <r>
    <n v="591"/>
    <d v="2024-07-25T00:00:00"/>
    <s v="Premium"/>
    <n v="699"/>
    <n v="1.4"/>
    <n v="1"/>
    <n v="0"/>
    <n v="22"/>
    <x v="48"/>
    <x v="0"/>
    <s v="No"/>
    <n v="0"/>
  </r>
  <r>
    <n v="592"/>
    <d v="2024-03-19T00:00:00"/>
    <s v="Basic"/>
    <n v="199"/>
    <n v="22.8"/>
    <n v="6"/>
    <n v="3"/>
    <n v="15"/>
    <x v="38"/>
    <x v="0"/>
    <s v="Yes"/>
    <n v="1"/>
  </r>
  <r>
    <n v="593"/>
    <d v="2024-09-25T00:00:00"/>
    <s v="Standard"/>
    <n v="399"/>
    <n v="10"/>
    <n v="1"/>
    <n v="4"/>
    <n v="2"/>
    <x v="44"/>
    <x v="0"/>
    <s v="No"/>
    <n v="0"/>
  </r>
  <r>
    <n v="594"/>
    <d v="2023-10-24T00:00:00"/>
    <s v="Basic"/>
    <n v="199"/>
    <n v="17.7"/>
    <n v="1"/>
    <n v="2"/>
    <n v="3"/>
    <x v="7"/>
    <x v="0"/>
    <s v="Yes"/>
    <n v="1"/>
  </r>
  <r>
    <n v="595"/>
    <d v="2024-11-07T00:00:00"/>
    <s v="Premium"/>
    <n v="699"/>
    <n v="15.4"/>
    <n v="4"/>
    <n v="3"/>
    <n v="20"/>
    <x v="55"/>
    <x v="0"/>
    <s v="Yes"/>
    <n v="1"/>
  </r>
  <r>
    <n v="596"/>
    <d v="2024-07-12T00:00:00"/>
    <s v="Basic"/>
    <n v="199"/>
    <n v="4.3"/>
    <n v="3"/>
    <n v="1"/>
    <n v="31"/>
    <x v="49"/>
    <x v="0"/>
    <s v="Yes"/>
    <n v="1"/>
  </r>
  <r>
    <n v="597"/>
    <d v="2023-05-25T00:00:00"/>
    <s v="Standard"/>
    <n v="399"/>
    <n v="7.8"/>
    <n v="5"/>
    <n v="0"/>
    <n v="10"/>
    <x v="4"/>
    <x v="0"/>
    <s v="No"/>
    <n v="0"/>
  </r>
  <r>
    <n v="598"/>
    <d v="2023-11-09T00:00:00"/>
    <s v="Basic"/>
    <n v="199"/>
    <n v="0.6"/>
    <n v="6"/>
    <n v="4"/>
    <n v="3"/>
    <x v="4"/>
    <x v="0"/>
    <s v="Yes"/>
    <n v="1"/>
  </r>
  <r>
    <n v="599"/>
    <d v="2024-09-23T00:00:00"/>
    <s v="Basic"/>
    <n v="199"/>
    <n v="5.7"/>
    <n v="8"/>
    <n v="1"/>
    <n v="23"/>
    <x v="17"/>
    <x v="0"/>
    <s v="Yes"/>
    <n v="1"/>
  </r>
  <r>
    <n v="600"/>
    <d v="2023-03-16T00:00:00"/>
    <s v="Standard"/>
    <n v="399"/>
    <n v="3.3"/>
    <n v="0"/>
    <n v="4"/>
    <n v="13"/>
    <x v="6"/>
    <x v="0"/>
    <s v="Yes"/>
    <n v="1"/>
  </r>
  <r>
    <n v="601"/>
    <d v="2023-12-05T00:00:00"/>
    <s v="Standard"/>
    <n v="399"/>
    <n v="6.6"/>
    <n v="3"/>
    <n v="5"/>
    <n v="5"/>
    <x v="54"/>
    <x v="0"/>
    <s v="Yes"/>
    <n v="1"/>
  </r>
  <r>
    <n v="602"/>
    <d v="2023-07-18T00:00:00"/>
    <s v="Standard"/>
    <n v="399"/>
    <n v="16.899999999999999"/>
    <n v="3"/>
    <n v="0"/>
    <n v="9"/>
    <x v="12"/>
    <x v="0"/>
    <s v="No"/>
    <n v="0"/>
  </r>
  <r>
    <n v="603"/>
    <d v="2024-08-03T00:00:00"/>
    <s v="Standard"/>
    <n v="399"/>
    <n v="11.5"/>
    <n v="4"/>
    <n v="5"/>
    <n v="32"/>
    <x v="54"/>
    <x v="0"/>
    <s v="Yes"/>
    <n v="1"/>
  </r>
  <r>
    <n v="604"/>
    <d v="2023-08-15T00:00:00"/>
    <s v="Standard"/>
    <n v="399"/>
    <n v="24"/>
    <n v="2"/>
    <n v="0"/>
    <n v="21"/>
    <x v="27"/>
    <x v="0"/>
    <s v="No"/>
    <n v="0"/>
  </r>
  <r>
    <n v="605"/>
    <d v="2024-05-06T00:00:00"/>
    <s v="Premium"/>
    <n v="699"/>
    <n v="7.3"/>
    <n v="5"/>
    <n v="1"/>
    <n v="28"/>
    <x v="11"/>
    <x v="0"/>
    <s v="No"/>
    <n v="0"/>
  </r>
  <r>
    <n v="606"/>
    <d v="2024-10-23T00:00:00"/>
    <s v="Standard"/>
    <n v="399"/>
    <n v="9.3000000000000007"/>
    <n v="4"/>
    <n v="3"/>
    <n v="29"/>
    <x v="4"/>
    <x v="0"/>
    <s v="Yes"/>
    <n v="1"/>
  </r>
  <r>
    <n v="607"/>
    <d v="2024-10-03T00:00:00"/>
    <s v="Premium"/>
    <n v="699"/>
    <n v="21.1"/>
    <n v="2"/>
    <n v="4"/>
    <n v="6"/>
    <x v="21"/>
    <x v="0"/>
    <s v="Yes"/>
    <n v="1"/>
  </r>
  <r>
    <n v="608"/>
    <d v="2024-08-15T00:00:00"/>
    <s v="Basic"/>
    <n v="199"/>
    <n v="22.4"/>
    <n v="8"/>
    <n v="5"/>
    <n v="5"/>
    <x v="1"/>
    <x v="0"/>
    <s v="No"/>
    <n v="0"/>
  </r>
  <r>
    <n v="609"/>
    <d v="2024-07-06T00:00:00"/>
    <s v="Standard"/>
    <n v="399"/>
    <n v="22.7"/>
    <n v="8"/>
    <n v="2"/>
    <n v="14"/>
    <x v="28"/>
    <x v="0"/>
    <s v="No"/>
    <n v="0"/>
  </r>
  <r>
    <n v="610"/>
    <d v="2023-05-18T00:00:00"/>
    <s v="Standard"/>
    <n v="399"/>
    <n v="9.5"/>
    <n v="3"/>
    <n v="4"/>
    <n v="10"/>
    <x v="16"/>
    <x v="0"/>
    <s v="No"/>
    <n v="0"/>
  </r>
  <r>
    <n v="611"/>
    <d v="2023-09-02T00:00:00"/>
    <s v="Standard"/>
    <n v="399"/>
    <n v="13"/>
    <n v="6"/>
    <n v="2"/>
    <n v="33"/>
    <x v="56"/>
    <x v="0"/>
    <s v="Yes"/>
    <n v="1"/>
  </r>
  <r>
    <n v="612"/>
    <d v="2024-08-02T00:00:00"/>
    <s v="Premium"/>
    <n v="699"/>
    <n v="19.100000000000001"/>
    <n v="2"/>
    <n v="3"/>
    <n v="11"/>
    <x v="17"/>
    <x v="0"/>
    <s v="Yes"/>
    <n v="1"/>
  </r>
  <r>
    <n v="613"/>
    <d v="2024-05-14T00:00:00"/>
    <s v="Premium"/>
    <n v="699"/>
    <n v="18.5"/>
    <n v="7"/>
    <n v="2"/>
    <n v="10"/>
    <x v="36"/>
    <x v="0"/>
    <s v="Yes"/>
    <n v="1"/>
  </r>
  <r>
    <n v="614"/>
    <d v="2024-01-05T00:00:00"/>
    <s v="Basic"/>
    <n v="199"/>
    <n v="7"/>
    <n v="3"/>
    <n v="0"/>
    <n v="5"/>
    <x v="5"/>
    <x v="0"/>
    <s v="Yes"/>
    <n v="1"/>
  </r>
  <r>
    <n v="615"/>
    <d v="2024-12-21T00:00:00"/>
    <s v="Standard"/>
    <n v="399"/>
    <n v="23"/>
    <n v="0"/>
    <n v="0"/>
    <n v="31"/>
    <x v="8"/>
    <x v="0"/>
    <s v="Yes"/>
    <n v="1"/>
  </r>
  <r>
    <n v="616"/>
    <d v="2024-01-21T00:00:00"/>
    <s v="Premium"/>
    <n v="699"/>
    <n v="21"/>
    <n v="4"/>
    <n v="4"/>
    <n v="18"/>
    <x v="28"/>
    <x v="0"/>
    <s v="Yes"/>
    <n v="1"/>
  </r>
  <r>
    <n v="617"/>
    <d v="2023-08-17T00:00:00"/>
    <s v="Premium"/>
    <n v="699"/>
    <n v="9.4"/>
    <n v="1"/>
    <n v="4"/>
    <n v="25"/>
    <x v="31"/>
    <x v="0"/>
    <s v="No"/>
    <n v="0"/>
  </r>
  <r>
    <n v="618"/>
    <d v="2024-09-10T00:00:00"/>
    <s v="Premium"/>
    <n v="699"/>
    <n v="9.1"/>
    <n v="5"/>
    <n v="3"/>
    <n v="26"/>
    <x v="50"/>
    <x v="0"/>
    <s v="Yes"/>
    <n v="1"/>
  </r>
  <r>
    <n v="619"/>
    <d v="2024-10-20T00:00:00"/>
    <s v="Basic"/>
    <n v="199"/>
    <n v="22.1"/>
    <n v="7"/>
    <n v="1"/>
    <n v="33"/>
    <x v="0"/>
    <x v="0"/>
    <s v="Yes"/>
    <n v="1"/>
  </r>
  <r>
    <n v="620"/>
    <d v="2023-05-02T00:00:00"/>
    <s v="Standard"/>
    <n v="399"/>
    <n v="4.2"/>
    <n v="2"/>
    <n v="2"/>
    <n v="14"/>
    <x v="3"/>
    <x v="0"/>
    <s v="Yes"/>
    <n v="1"/>
  </r>
  <r>
    <n v="621"/>
    <d v="2024-05-05T00:00:00"/>
    <s v="Premium"/>
    <n v="699"/>
    <n v="10.7"/>
    <n v="5"/>
    <n v="5"/>
    <n v="15"/>
    <x v="19"/>
    <x v="0"/>
    <s v="Yes"/>
    <n v="1"/>
  </r>
  <r>
    <n v="622"/>
    <d v="2024-08-10T00:00:00"/>
    <s v="Standard"/>
    <n v="399"/>
    <n v="15"/>
    <n v="6"/>
    <n v="0"/>
    <n v="14"/>
    <x v="33"/>
    <x v="0"/>
    <s v="Yes"/>
    <n v="1"/>
  </r>
  <r>
    <n v="623"/>
    <d v="2023-02-27T00:00:00"/>
    <s v="Premium"/>
    <n v="699"/>
    <n v="3.8"/>
    <n v="8"/>
    <n v="0"/>
    <n v="11"/>
    <x v="24"/>
    <x v="0"/>
    <s v="Yes"/>
    <n v="1"/>
  </r>
  <r>
    <n v="624"/>
    <d v="2024-10-14T00:00:00"/>
    <s v="Basic"/>
    <n v="199"/>
    <n v="23.1"/>
    <n v="8"/>
    <n v="3"/>
    <n v="17"/>
    <x v="3"/>
    <x v="0"/>
    <s v="No"/>
    <n v="0"/>
  </r>
  <r>
    <n v="625"/>
    <d v="2024-05-08T00:00:00"/>
    <s v="Basic"/>
    <n v="199"/>
    <n v="23.7"/>
    <n v="3"/>
    <n v="3"/>
    <n v="19"/>
    <x v="3"/>
    <x v="0"/>
    <s v="No"/>
    <n v="0"/>
  </r>
  <r>
    <n v="626"/>
    <d v="2024-09-30T00:00:00"/>
    <s v="Basic"/>
    <n v="199"/>
    <n v="20.8"/>
    <n v="2"/>
    <n v="4"/>
    <n v="15"/>
    <x v="47"/>
    <x v="0"/>
    <s v="No"/>
    <n v="0"/>
  </r>
  <r>
    <n v="627"/>
    <d v="2023-08-24T00:00:00"/>
    <s v="Premium"/>
    <n v="699"/>
    <n v="7"/>
    <n v="5"/>
    <n v="3"/>
    <n v="33"/>
    <x v="3"/>
    <x v="0"/>
    <s v="Yes"/>
    <n v="1"/>
  </r>
  <r>
    <n v="628"/>
    <d v="2024-05-31T00:00:00"/>
    <s v="Standard"/>
    <n v="399"/>
    <n v="3.7"/>
    <n v="0"/>
    <n v="1"/>
    <n v="25"/>
    <x v="52"/>
    <x v="0"/>
    <s v="No"/>
    <n v="0"/>
  </r>
  <r>
    <n v="629"/>
    <d v="2024-09-06T00:00:00"/>
    <s v="Premium"/>
    <n v="699"/>
    <n v="20.7"/>
    <n v="1"/>
    <n v="1"/>
    <n v="27"/>
    <x v="53"/>
    <x v="0"/>
    <s v="No"/>
    <n v="0"/>
  </r>
  <r>
    <n v="630"/>
    <d v="2024-09-09T00:00:00"/>
    <s v="Basic"/>
    <n v="199"/>
    <n v="12.8"/>
    <n v="1"/>
    <n v="0"/>
    <n v="35"/>
    <x v="53"/>
    <x v="0"/>
    <s v="No"/>
    <n v="0"/>
  </r>
  <r>
    <n v="631"/>
    <d v="2023-02-14T00:00:00"/>
    <s v="Premium"/>
    <n v="699"/>
    <n v="22.5"/>
    <n v="6"/>
    <n v="4"/>
    <n v="1"/>
    <x v="51"/>
    <x v="0"/>
    <s v="Yes"/>
    <n v="1"/>
  </r>
  <r>
    <n v="632"/>
    <d v="2024-12-14T00:00:00"/>
    <s v="Premium"/>
    <n v="699"/>
    <n v="11"/>
    <n v="7"/>
    <n v="3"/>
    <n v="34"/>
    <x v="59"/>
    <x v="0"/>
    <s v="Yes"/>
    <n v="1"/>
  </r>
  <r>
    <n v="633"/>
    <d v="2023-03-27T00:00:00"/>
    <s v="Premium"/>
    <n v="699"/>
    <n v="10.9"/>
    <n v="4"/>
    <n v="3"/>
    <n v="7"/>
    <x v="58"/>
    <x v="0"/>
    <s v="Yes"/>
    <n v="1"/>
  </r>
  <r>
    <n v="634"/>
    <d v="2023-01-08T00:00:00"/>
    <s v="Standard"/>
    <n v="399"/>
    <n v="10.5"/>
    <n v="3"/>
    <n v="0"/>
    <n v="35"/>
    <x v="60"/>
    <x v="0"/>
    <s v="No"/>
    <n v="0"/>
  </r>
  <r>
    <n v="635"/>
    <d v="2023-11-20T00:00:00"/>
    <s v="Premium"/>
    <n v="699"/>
    <n v="3.4"/>
    <n v="0"/>
    <n v="3"/>
    <n v="34"/>
    <x v="8"/>
    <x v="0"/>
    <s v="Yes"/>
    <n v="1"/>
  </r>
  <r>
    <n v="636"/>
    <d v="2024-07-02T00:00:00"/>
    <s v="Standard"/>
    <n v="399"/>
    <n v="3.1"/>
    <n v="6"/>
    <n v="5"/>
    <n v="24"/>
    <x v="54"/>
    <x v="0"/>
    <s v="Yes"/>
    <n v="1"/>
  </r>
  <r>
    <n v="637"/>
    <d v="2024-07-24T00:00:00"/>
    <s v="Standard"/>
    <n v="399"/>
    <n v="15.5"/>
    <n v="6"/>
    <n v="1"/>
    <n v="24"/>
    <x v="51"/>
    <x v="0"/>
    <s v="No"/>
    <n v="0"/>
  </r>
  <r>
    <n v="638"/>
    <d v="2024-08-14T00:00:00"/>
    <s v="Standard"/>
    <n v="399"/>
    <n v="9.6"/>
    <n v="8"/>
    <n v="3"/>
    <n v="12"/>
    <x v="31"/>
    <x v="0"/>
    <s v="No"/>
    <n v="0"/>
  </r>
  <r>
    <n v="639"/>
    <d v="2024-12-17T00:00:00"/>
    <s v="Standard"/>
    <n v="399"/>
    <n v="18.5"/>
    <n v="1"/>
    <n v="5"/>
    <n v="26"/>
    <x v="0"/>
    <x v="0"/>
    <s v="No"/>
    <n v="0"/>
  </r>
  <r>
    <n v="640"/>
    <d v="2024-12-14T00:00:00"/>
    <s v="Basic"/>
    <n v="199"/>
    <n v="5.8"/>
    <n v="6"/>
    <n v="2"/>
    <n v="7"/>
    <x v="34"/>
    <x v="0"/>
    <s v="Yes"/>
    <n v="1"/>
  </r>
  <r>
    <n v="641"/>
    <d v="2024-09-06T00:00:00"/>
    <s v="Premium"/>
    <n v="699"/>
    <n v="4.4000000000000004"/>
    <n v="0"/>
    <n v="0"/>
    <n v="4"/>
    <x v="47"/>
    <x v="0"/>
    <s v="Yes"/>
    <n v="1"/>
  </r>
  <r>
    <n v="642"/>
    <d v="2024-01-29T00:00:00"/>
    <s v="Standard"/>
    <n v="399"/>
    <n v="2.1"/>
    <n v="3"/>
    <n v="2"/>
    <n v="6"/>
    <x v="23"/>
    <x v="0"/>
    <s v="No"/>
    <n v="0"/>
  </r>
  <r>
    <n v="643"/>
    <d v="2023-01-11T00:00:00"/>
    <s v="Standard"/>
    <n v="399"/>
    <n v="7.5"/>
    <n v="0"/>
    <n v="1"/>
    <n v="34"/>
    <x v="30"/>
    <x v="0"/>
    <s v="No"/>
    <n v="0"/>
  </r>
  <r>
    <n v="644"/>
    <d v="2023-08-26T00:00:00"/>
    <s v="Basic"/>
    <n v="199"/>
    <n v="7.5"/>
    <n v="0"/>
    <n v="4"/>
    <n v="34"/>
    <x v="56"/>
    <x v="0"/>
    <s v="Yes"/>
    <n v="1"/>
  </r>
  <r>
    <n v="645"/>
    <d v="2023-06-11T00:00:00"/>
    <s v="Premium"/>
    <n v="699"/>
    <n v="17"/>
    <n v="5"/>
    <n v="1"/>
    <n v="11"/>
    <x v="8"/>
    <x v="0"/>
    <s v="Yes"/>
    <n v="1"/>
  </r>
  <r>
    <n v="646"/>
    <d v="2023-07-25T00:00:00"/>
    <s v="Basic"/>
    <n v="199"/>
    <n v="19.600000000000001"/>
    <n v="5"/>
    <n v="5"/>
    <n v="18"/>
    <x v="40"/>
    <x v="0"/>
    <s v="Yes"/>
    <n v="1"/>
  </r>
  <r>
    <n v="647"/>
    <d v="2024-07-26T00:00:00"/>
    <s v="Premium"/>
    <n v="699"/>
    <n v="18.600000000000001"/>
    <n v="1"/>
    <n v="0"/>
    <n v="1"/>
    <x v="4"/>
    <x v="0"/>
    <s v="Yes"/>
    <n v="1"/>
  </r>
  <r>
    <n v="648"/>
    <d v="2024-04-10T00:00:00"/>
    <s v="Premium"/>
    <n v="699"/>
    <n v="9"/>
    <n v="4"/>
    <n v="1"/>
    <n v="23"/>
    <x v="3"/>
    <x v="0"/>
    <s v="No"/>
    <n v="0"/>
  </r>
  <r>
    <n v="649"/>
    <d v="2024-05-30T00:00:00"/>
    <s v="Standard"/>
    <n v="399"/>
    <n v="6.9"/>
    <n v="6"/>
    <n v="4"/>
    <n v="1"/>
    <x v="20"/>
    <x v="0"/>
    <s v="No"/>
    <n v="0"/>
  </r>
  <r>
    <n v="650"/>
    <d v="2024-08-11T00:00:00"/>
    <s v="Standard"/>
    <n v="399"/>
    <n v="23.7"/>
    <n v="8"/>
    <n v="2"/>
    <n v="22"/>
    <x v="15"/>
    <x v="0"/>
    <s v="Yes"/>
    <n v="1"/>
  </r>
  <r>
    <n v="651"/>
    <d v="2024-04-14T00:00:00"/>
    <s v="Standard"/>
    <n v="399"/>
    <n v="24.2"/>
    <n v="7"/>
    <n v="1"/>
    <n v="29"/>
    <x v="14"/>
    <x v="0"/>
    <s v="Yes"/>
    <n v="1"/>
  </r>
  <r>
    <n v="652"/>
    <d v="2024-01-27T00:00:00"/>
    <s v="Premium"/>
    <n v="699"/>
    <n v="22.5"/>
    <n v="0"/>
    <n v="3"/>
    <n v="30"/>
    <x v="19"/>
    <x v="0"/>
    <s v="Yes"/>
    <n v="1"/>
  </r>
  <r>
    <n v="653"/>
    <d v="2024-06-12T00:00:00"/>
    <s v="Premium"/>
    <n v="699"/>
    <n v="17.100000000000001"/>
    <n v="3"/>
    <n v="2"/>
    <n v="15"/>
    <x v="51"/>
    <x v="0"/>
    <s v="No"/>
    <n v="0"/>
  </r>
  <r>
    <n v="654"/>
    <d v="2024-11-20T00:00:00"/>
    <s v="Premium"/>
    <n v="699"/>
    <n v="17.7"/>
    <n v="4"/>
    <n v="1"/>
    <n v="1"/>
    <x v="12"/>
    <x v="0"/>
    <s v="Yes"/>
    <n v="1"/>
  </r>
  <r>
    <n v="655"/>
    <d v="2024-08-10T00:00:00"/>
    <s v="Premium"/>
    <n v="699"/>
    <n v="2.4"/>
    <n v="2"/>
    <n v="3"/>
    <n v="22"/>
    <x v="27"/>
    <x v="0"/>
    <s v="Yes"/>
    <n v="1"/>
  </r>
  <r>
    <n v="656"/>
    <d v="2023-09-05T00:00:00"/>
    <s v="Standard"/>
    <n v="399"/>
    <n v="23.7"/>
    <n v="3"/>
    <n v="3"/>
    <n v="12"/>
    <x v="49"/>
    <x v="0"/>
    <s v="Yes"/>
    <n v="1"/>
  </r>
  <r>
    <n v="657"/>
    <d v="2023-04-20T00:00:00"/>
    <s v="Standard"/>
    <n v="399"/>
    <n v="6.1"/>
    <n v="3"/>
    <n v="4"/>
    <n v="14"/>
    <x v="59"/>
    <x v="0"/>
    <s v="Yes"/>
    <n v="1"/>
  </r>
  <r>
    <n v="658"/>
    <d v="2024-07-08T00:00:00"/>
    <s v="Basic"/>
    <n v="199"/>
    <n v="17.100000000000001"/>
    <n v="7"/>
    <n v="4"/>
    <n v="6"/>
    <x v="44"/>
    <x v="0"/>
    <s v="No"/>
    <n v="0"/>
  </r>
  <r>
    <n v="659"/>
    <d v="2024-08-11T00:00:00"/>
    <s v="Basic"/>
    <n v="199"/>
    <n v="9.6"/>
    <n v="5"/>
    <n v="3"/>
    <n v="31"/>
    <x v="24"/>
    <x v="0"/>
    <s v="No"/>
    <n v="0"/>
  </r>
  <r>
    <n v="660"/>
    <d v="2024-08-13T00:00:00"/>
    <s v="Standard"/>
    <n v="399"/>
    <n v="5"/>
    <n v="8"/>
    <n v="2"/>
    <n v="32"/>
    <x v="40"/>
    <x v="0"/>
    <s v="Yes"/>
    <n v="1"/>
  </r>
  <r>
    <n v="661"/>
    <d v="2024-05-29T00:00:00"/>
    <s v="Basic"/>
    <n v="199"/>
    <n v="13.4"/>
    <n v="6"/>
    <n v="3"/>
    <n v="4"/>
    <x v="32"/>
    <x v="0"/>
    <s v="Yes"/>
    <n v="1"/>
  </r>
  <r>
    <n v="662"/>
    <d v="2024-04-16T00:00:00"/>
    <s v="Standard"/>
    <n v="399"/>
    <n v="21.6"/>
    <n v="2"/>
    <n v="3"/>
    <n v="26"/>
    <x v="19"/>
    <x v="0"/>
    <s v="No"/>
    <n v="0"/>
  </r>
  <r>
    <n v="663"/>
    <d v="2024-01-06T00:00:00"/>
    <s v="Standard"/>
    <n v="399"/>
    <n v="0.8"/>
    <n v="3"/>
    <n v="3"/>
    <n v="1"/>
    <x v="54"/>
    <x v="0"/>
    <s v="Yes"/>
    <n v="1"/>
  </r>
  <r>
    <n v="664"/>
    <d v="2024-09-19T00:00:00"/>
    <s v="Premium"/>
    <n v="699"/>
    <n v="5.0999999999999996"/>
    <n v="4"/>
    <n v="1"/>
    <n v="17"/>
    <x v="35"/>
    <x v="0"/>
    <s v="No"/>
    <n v="0"/>
  </r>
  <r>
    <n v="665"/>
    <d v="2024-01-17T00:00:00"/>
    <s v="Standard"/>
    <n v="399"/>
    <n v="5"/>
    <n v="6"/>
    <n v="1"/>
    <n v="24"/>
    <x v="51"/>
    <x v="0"/>
    <s v="No"/>
    <n v="0"/>
  </r>
  <r>
    <n v="666"/>
    <d v="2024-12-03T00:00:00"/>
    <s v="Standard"/>
    <n v="399"/>
    <n v="7.4"/>
    <n v="2"/>
    <n v="4"/>
    <n v="26"/>
    <x v="37"/>
    <x v="0"/>
    <s v="No"/>
    <n v="0"/>
  </r>
  <r>
    <n v="667"/>
    <d v="2023-07-20T00:00:00"/>
    <s v="Basic"/>
    <n v="199"/>
    <n v="18.2"/>
    <n v="3"/>
    <n v="4"/>
    <n v="7"/>
    <x v="25"/>
    <x v="0"/>
    <s v="No"/>
    <n v="0"/>
  </r>
  <r>
    <n v="668"/>
    <d v="2024-10-07T00:00:00"/>
    <s v="Basic"/>
    <n v="199"/>
    <n v="12.1"/>
    <n v="0"/>
    <n v="1"/>
    <n v="10"/>
    <x v="51"/>
    <x v="0"/>
    <s v="No"/>
    <n v="0"/>
  </r>
  <r>
    <n v="669"/>
    <d v="2024-08-04T00:00:00"/>
    <s v="Premium"/>
    <n v="699"/>
    <n v="18.2"/>
    <n v="7"/>
    <n v="2"/>
    <n v="35"/>
    <x v="31"/>
    <x v="0"/>
    <s v="No"/>
    <n v="0"/>
  </r>
  <r>
    <n v="670"/>
    <d v="2024-05-02T00:00:00"/>
    <s v="Basic"/>
    <n v="199"/>
    <n v="2.9"/>
    <n v="2"/>
    <n v="0"/>
    <n v="26"/>
    <x v="42"/>
    <x v="0"/>
    <s v="No"/>
    <n v="0"/>
  </r>
  <r>
    <n v="671"/>
    <d v="2024-07-24T00:00:00"/>
    <s v="Premium"/>
    <n v="699"/>
    <n v="11.5"/>
    <n v="5"/>
    <n v="2"/>
    <n v="7"/>
    <x v="57"/>
    <x v="0"/>
    <s v="Yes"/>
    <n v="1"/>
  </r>
  <r>
    <n v="672"/>
    <d v="2024-09-12T00:00:00"/>
    <s v="Standard"/>
    <n v="399"/>
    <n v="1"/>
    <n v="1"/>
    <n v="2"/>
    <n v="23"/>
    <x v="22"/>
    <x v="0"/>
    <s v="Yes"/>
    <n v="1"/>
  </r>
  <r>
    <n v="673"/>
    <d v="2024-05-14T00:00:00"/>
    <s v="Basic"/>
    <n v="199"/>
    <n v="4.8"/>
    <n v="4"/>
    <n v="2"/>
    <n v="35"/>
    <x v="27"/>
    <x v="0"/>
    <s v="Yes"/>
    <n v="1"/>
  </r>
  <r>
    <n v="674"/>
    <d v="2023-05-29T00:00:00"/>
    <s v="Premium"/>
    <n v="699"/>
    <n v="22.3"/>
    <n v="6"/>
    <n v="4"/>
    <n v="29"/>
    <x v="12"/>
    <x v="0"/>
    <s v="Yes"/>
    <n v="1"/>
  </r>
  <r>
    <n v="675"/>
    <d v="2023-08-22T00:00:00"/>
    <s v="Basic"/>
    <n v="199"/>
    <n v="10.8"/>
    <n v="6"/>
    <n v="0"/>
    <n v="22"/>
    <x v="23"/>
    <x v="0"/>
    <s v="Yes"/>
    <n v="1"/>
  </r>
  <r>
    <n v="676"/>
    <d v="2024-03-31T00:00:00"/>
    <s v="Standard"/>
    <n v="399"/>
    <n v="16.5"/>
    <n v="4"/>
    <n v="4"/>
    <n v="21"/>
    <x v="8"/>
    <x v="0"/>
    <s v="Yes"/>
    <n v="1"/>
  </r>
  <r>
    <n v="677"/>
    <d v="2023-05-09T00:00:00"/>
    <s v="Standard"/>
    <n v="399"/>
    <n v="24.2"/>
    <n v="6"/>
    <n v="1"/>
    <n v="34"/>
    <x v="48"/>
    <x v="0"/>
    <s v="No"/>
    <n v="0"/>
  </r>
  <r>
    <n v="678"/>
    <d v="2023-04-08T00:00:00"/>
    <s v="Premium"/>
    <n v="699"/>
    <n v="16.7"/>
    <n v="1"/>
    <n v="1"/>
    <n v="16"/>
    <x v="17"/>
    <x v="0"/>
    <s v="No"/>
    <n v="0"/>
  </r>
  <r>
    <n v="679"/>
    <d v="2023-03-27T00:00:00"/>
    <s v="Basic"/>
    <n v="199"/>
    <n v="13.9"/>
    <n v="0"/>
    <n v="3"/>
    <n v="31"/>
    <x v="52"/>
    <x v="0"/>
    <s v="No"/>
    <n v="0"/>
  </r>
  <r>
    <n v="680"/>
    <d v="2023-11-13T00:00:00"/>
    <s v="Basic"/>
    <n v="199"/>
    <n v="15.6"/>
    <n v="1"/>
    <n v="5"/>
    <n v="17"/>
    <x v="7"/>
    <x v="0"/>
    <s v="No"/>
    <n v="0"/>
  </r>
  <r>
    <n v="681"/>
    <d v="2023-06-24T00:00:00"/>
    <s v="Basic"/>
    <n v="199"/>
    <n v="18.600000000000001"/>
    <n v="7"/>
    <n v="5"/>
    <n v="16"/>
    <x v="37"/>
    <x v="0"/>
    <s v="Yes"/>
    <n v="1"/>
  </r>
  <r>
    <n v="682"/>
    <d v="2024-07-07T00:00:00"/>
    <s v="Basic"/>
    <n v="199"/>
    <n v="16.8"/>
    <n v="5"/>
    <n v="3"/>
    <n v="3"/>
    <x v="6"/>
    <x v="0"/>
    <s v="No"/>
    <n v="0"/>
  </r>
  <r>
    <n v="683"/>
    <d v="2024-10-08T00:00:00"/>
    <s v="Standard"/>
    <n v="399"/>
    <n v="11.4"/>
    <n v="8"/>
    <n v="1"/>
    <n v="36"/>
    <x v="54"/>
    <x v="0"/>
    <s v="No"/>
    <n v="0"/>
  </r>
  <r>
    <n v="684"/>
    <d v="2024-07-06T00:00:00"/>
    <s v="Premium"/>
    <n v="699"/>
    <n v="13.3"/>
    <n v="8"/>
    <n v="2"/>
    <n v="28"/>
    <x v="13"/>
    <x v="0"/>
    <s v="Yes"/>
    <n v="1"/>
  </r>
  <r>
    <n v="685"/>
    <d v="2023-01-11T00:00:00"/>
    <s v="Basic"/>
    <n v="199"/>
    <n v="11.3"/>
    <n v="5"/>
    <n v="3"/>
    <n v="6"/>
    <x v="31"/>
    <x v="0"/>
    <s v="Yes"/>
    <n v="1"/>
  </r>
  <r>
    <n v="686"/>
    <d v="2023-01-09T00:00:00"/>
    <s v="Basic"/>
    <n v="199"/>
    <n v="20.5"/>
    <n v="2"/>
    <n v="2"/>
    <n v="34"/>
    <x v="12"/>
    <x v="0"/>
    <s v="No"/>
    <n v="0"/>
  </r>
  <r>
    <n v="687"/>
    <d v="2023-10-27T00:00:00"/>
    <s v="Premium"/>
    <n v="699"/>
    <n v="23.7"/>
    <n v="7"/>
    <n v="2"/>
    <n v="32"/>
    <x v="44"/>
    <x v="0"/>
    <s v="No"/>
    <n v="0"/>
  </r>
  <r>
    <n v="688"/>
    <d v="2024-07-28T00:00:00"/>
    <s v="Premium"/>
    <n v="699"/>
    <n v="20"/>
    <n v="8"/>
    <n v="2"/>
    <n v="15"/>
    <x v="21"/>
    <x v="0"/>
    <s v="Yes"/>
    <n v="1"/>
  </r>
  <r>
    <n v="689"/>
    <d v="2024-03-08T00:00:00"/>
    <s v="Standard"/>
    <n v="399"/>
    <n v="6.6"/>
    <n v="6"/>
    <n v="3"/>
    <n v="26"/>
    <x v="0"/>
    <x v="0"/>
    <s v="Yes"/>
    <n v="1"/>
  </r>
  <r>
    <n v="690"/>
    <d v="2023-10-03T00:00:00"/>
    <s v="Premium"/>
    <n v="699"/>
    <n v="13.2"/>
    <n v="4"/>
    <n v="2"/>
    <n v="16"/>
    <x v="8"/>
    <x v="0"/>
    <s v="Yes"/>
    <n v="1"/>
  </r>
  <r>
    <n v="691"/>
    <d v="2024-04-11T00:00:00"/>
    <s v="Standard"/>
    <n v="399"/>
    <n v="21.4"/>
    <n v="2"/>
    <n v="1"/>
    <n v="13"/>
    <x v="12"/>
    <x v="0"/>
    <s v="No"/>
    <n v="0"/>
  </r>
  <r>
    <n v="692"/>
    <d v="2023-02-20T00:00:00"/>
    <s v="Premium"/>
    <n v="699"/>
    <n v="7.2"/>
    <n v="7"/>
    <n v="1"/>
    <n v="29"/>
    <x v="27"/>
    <x v="0"/>
    <s v="Yes"/>
    <n v="1"/>
  </r>
  <r>
    <n v="693"/>
    <d v="2024-03-24T00:00:00"/>
    <s v="Premium"/>
    <n v="699"/>
    <n v="5.0999999999999996"/>
    <n v="1"/>
    <n v="2"/>
    <n v="2"/>
    <x v="35"/>
    <x v="0"/>
    <s v="Yes"/>
    <n v="1"/>
  </r>
  <r>
    <n v="694"/>
    <d v="2024-03-06T00:00:00"/>
    <s v="Premium"/>
    <n v="699"/>
    <n v="6.2"/>
    <n v="2"/>
    <n v="0"/>
    <n v="1"/>
    <x v="9"/>
    <x v="0"/>
    <s v="Yes"/>
    <n v="1"/>
  </r>
  <r>
    <n v="695"/>
    <d v="2023-03-24T00:00:00"/>
    <s v="Standard"/>
    <n v="399"/>
    <n v="25"/>
    <n v="7"/>
    <n v="5"/>
    <n v="32"/>
    <x v="50"/>
    <x v="0"/>
    <s v="Yes"/>
    <n v="1"/>
  </r>
  <r>
    <n v="696"/>
    <d v="2023-07-16T00:00:00"/>
    <s v="Basic"/>
    <n v="199"/>
    <n v="7"/>
    <n v="6"/>
    <n v="0"/>
    <n v="4"/>
    <x v="28"/>
    <x v="0"/>
    <s v="Yes"/>
    <n v="1"/>
  </r>
  <r>
    <n v="697"/>
    <d v="2024-03-29T00:00:00"/>
    <s v="Standard"/>
    <n v="399"/>
    <n v="20.8"/>
    <n v="1"/>
    <n v="5"/>
    <n v="25"/>
    <x v="33"/>
    <x v="0"/>
    <s v="No"/>
    <n v="0"/>
  </r>
  <r>
    <n v="698"/>
    <d v="2024-04-29T00:00:00"/>
    <s v="Basic"/>
    <n v="199"/>
    <n v="5.4"/>
    <n v="1"/>
    <n v="4"/>
    <n v="3"/>
    <x v="5"/>
    <x v="0"/>
    <s v="No"/>
    <n v="0"/>
  </r>
  <r>
    <n v="699"/>
    <d v="2024-07-16T00:00:00"/>
    <s v="Standard"/>
    <n v="399"/>
    <n v="23.4"/>
    <n v="2"/>
    <n v="5"/>
    <n v="20"/>
    <x v="16"/>
    <x v="0"/>
    <s v="Yes"/>
    <n v="1"/>
  </r>
  <r>
    <n v="700"/>
    <d v="2024-11-13T00:00:00"/>
    <s v="Premium"/>
    <n v="699"/>
    <n v="6.7"/>
    <n v="4"/>
    <n v="1"/>
    <n v="8"/>
    <x v="57"/>
    <x v="0"/>
    <s v="No"/>
    <n v="0"/>
  </r>
  <r>
    <n v="701"/>
    <d v="2023-10-10T00:00:00"/>
    <s v="Basic"/>
    <n v="199"/>
    <n v="6.3"/>
    <n v="6"/>
    <n v="2"/>
    <n v="8"/>
    <x v="44"/>
    <x v="0"/>
    <s v="Yes"/>
    <n v="1"/>
  </r>
  <r>
    <n v="702"/>
    <d v="2024-12-08T00:00:00"/>
    <s v="Premium"/>
    <n v="699"/>
    <n v="10.199999999999999"/>
    <n v="3"/>
    <n v="0"/>
    <n v="8"/>
    <x v="36"/>
    <x v="0"/>
    <s v="No"/>
    <n v="0"/>
  </r>
  <r>
    <n v="703"/>
    <d v="2024-12-03T00:00:00"/>
    <s v="Standard"/>
    <n v="399"/>
    <n v="9.6"/>
    <n v="1"/>
    <n v="1"/>
    <n v="10"/>
    <x v="17"/>
    <x v="0"/>
    <s v="No"/>
    <n v="0"/>
  </r>
  <r>
    <n v="704"/>
    <d v="2024-12-19T00:00:00"/>
    <s v="Premium"/>
    <n v="699"/>
    <n v="23.3"/>
    <n v="0"/>
    <n v="0"/>
    <n v="22"/>
    <x v="59"/>
    <x v="0"/>
    <s v="No"/>
    <n v="0"/>
  </r>
  <r>
    <n v="705"/>
    <d v="2023-12-22T00:00:00"/>
    <s v="Premium"/>
    <n v="699"/>
    <n v="3.6"/>
    <n v="3"/>
    <n v="2"/>
    <n v="7"/>
    <x v="4"/>
    <x v="0"/>
    <s v="Yes"/>
    <n v="1"/>
  </r>
  <r>
    <n v="706"/>
    <d v="2023-02-10T00:00:00"/>
    <s v="Standard"/>
    <n v="399"/>
    <n v="1"/>
    <n v="6"/>
    <n v="2"/>
    <n v="13"/>
    <x v="16"/>
    <x v="0"/>
    <s v="Yes"/>
    <n v="1"/>
  </r>
  <r>
    <n v="707"/>
    <d v="2023-07-11T00:00:00"/>
    <s v="Standard"/>
    <n v="399"/>
    <n v="14.2"/>
    <n v="8"/>
    <n v="5"/>
    <n v="29"/>
    <x v="9"/>
    <x v="0"/>
    <s v="Yes"/>
    <n v="1"/>
  </r>
  <r>
    <n v="708"/>
    <d v="2024-07-21T00:00:00"/>
    <s v="Premium"/>
    <n v="699"/>
    <n v="8.4"/>
    <n v="7"/>
    <n v="2"/>
    <n v="23"/>
    <x v="22"/>
    <x v="0"/>
    <s v="No"/>
    <n v="0"/>
  </r>
  <r>
    <n v="709"/>
    <d v="2024-01-11T00:00:00"/>
    <s v="Basic"/>
    <n v="199"/>
    <n v="13.5"/>
    <n v="7"/>
    <n v="2"/>
    <n v="5"/>
    <x v="47"/>
    <x v="0"/>
    <s v="Yes"/>
    <n v="1"/>
  </r>
  <r>
    <n v="710"/>
    <d v="2023-01-20T00:00:00"/>
    <s v="Standard"/>
    <n v="399"/>
    <n v="19.5"/>
    <n v="8"/>
    <n v="3"/>
    <n v="1"/>
    <x v="16"/>
    <x v="0"/>
    <s v="Yes"/>
    <n v="1"/>
  </r>
  <r>
    <n v="711"/>
    <d v="2024-07-05T00:00:00"/>
    <s v="Premium"/>
    <n v="699"/>
    <n v="19.5"/>
    <n v="3"/>
    <n v="2"/>
    <n v="24"/>
    <x v="16"/>
    <x v="0"/>
    <s v="Yes"/>
    <n v="1"/>
  </r>
  <r>
    <n v="712"/>
    <d v="2023-11-27T00:00:00"/>
    <s v="Standard"/>
    <n v="399"/>
    <n v="13.3"/>
    <n v="7"/>
    <n v="4"/>
    <n v="13"/>
    <x v="2"/>
    <x v="0"/>
    <s v="No"/>
    <n v="0"/>
  </r>
  <r>
    <n v="713"/>
    <d v="2023-05-13T00:00:00"/>
    <s v="Standard"/>
    <n v="399"/>
    <n v="3.2"/>
    <n v="8"/>
    <n v="5"/>
    <n v="21"/>
    <x v="10"/>
    <x v="0"/>
    <s v="Yes"/>
    <n v="1"/>
  </r>
  <r>
    <n v="714"/>
    <d v="2024-10-19T00:00:00"/>
    <s v="Basic"/>
    <n v="199"/>
    <n v="5.5"/>
    <n v="7"/>
    <n v="1"/>
    <n v="3"/>
    <x v="20"/>
    <x v="0"/>
    <s v="Yes"/>
    <n v="1"/>
  </r>
  <r>
    <n v="715"/>
    <d v="2023-03-14T00:00:00"/>
    <s v="Standard"/>
    <n v="399"/>
    <n v="13.4"/>
    <n v="4"/>
    <n v="0"/>
    <n v="32"/>
    <x v="57"/>
    <x v="0"/>
    <s v="Yes"/>
    <n v="1"/>
  </r>
  <r>
    <n v="716"/>
    <d v="2024-01-05T00:00:00"/>
    <s v="Basic"/>
    <n v="199"/>
    <n v="16.600000000000001"/>
    <n v="1"/>
    <n v="3"/>
    <n v="14"/>
    <x v="34"/>
    <x v="0"/>
    <s v="No"/>
    <n v="0"/>
  </r>
  <r>
    <n v="717"/>
    <d v="2023-03-14T00:00:00"/>
    <s v="Premium"/>
    <n v="699"/>
    <n v="20.6"/>
    <n v="0"/>
    <n v="4"/>
    <n v="27"/>
    <x v="35"/>
    <x v="0"/>
    <s v="No"/>
    <n v="0"/>
  </r>
  <r>
    <n v="718"/>
    <d v="2024-06-28T00:00:00"/>
    <s v="Standard"/>
    <n v="399"/>
    <n v="23.6"/>
    <n v="8"/>
    <n v="0"/>
    <n v="5"/>
    <x v="20"/>
    <x v="0"/>
    <s v="No"/>
    <n v="0"/>
  </r>
  <r>
    <n v="719"/>
    <d v="2024-07-25T00:00:00"/>
    <s v="Standard"/>
    <n v="399"/>
    <n v="5.2"/>
    <n v="3"/>
    <n v="4"/>
    <n v="13"/>
    <x v="30"/>
    <x v="0"/>
    <s v="No"/>
    <n v="0"/>
  </r>
  <r>
    <n v="720"/>
    <d v="2024-04-14T00:00:00"/>
    <s v="Premium"/>
    <n v="699"/>
    <n v="10.7"/>
    <n v="1"/>
    <n v="5"/>
    <n v="36"/>
    <x v="45"/>
    <x v="0"/>
    <s v="Yes"/>
    <n v="1"/>
  </r>
  <r>
    <n v="721"/>
    <d v="2023-12-12T00:00:00"/>
    <s v="Premium"/>
    <n v="699"/>
    <n v="22.1"/>
    <n v="2"/>
    <n v="1"/>
    <n v="28"/>
    <x v="4"/>
    <x v="0"/>
    <s v="No"/>
    <n v="0"/>
  </r>
  <r>
    <n v="722"/>
    <d v="2023-11-29T00:00:00"/>
    <s v="Premium"/>
    <n v="699"/>
    <n v="13.6"/>
    <n v="7"/>
    <n v="2"/>
    <n v="11"/>
    <x v="24"/>
    <x v="0"/>
    <s v="Yes"/>
    <n v="1"/>
  </r>
  <r>
    <n v="723"/>
    <d v="2024-07-30T00:00:00"/>
    <s v="Standard"/>
    <n v="399"/>
    <n v="19.2"/>
    <n v="6"/>
    <n v="5"/>
    <n v="27"/>
    <x v="27"/>
    <x v="0"/>
    <s v="No"/>
    <n v="0"/>
  </r>
  <r>
    <n v="724"/>
    <d v="2024-04-08T00:00:00"/>
    <s v="Premium"/>
    <n v="699"/>
    <n v="9.6999999999999993"/>
    <n v="8"/>
    <n v="5"/>
    <n v="14"/>
    <x v="31"/>
    <x v="0"/>
    <s v="Yes"/>
    <n v="1"/>
  </r>
  <r>
    <n v="725"/>
    <d v="2023-05-19T00:00:00"/>
    <s v="Standard"/>
    <n v="399"/>
    <n v="0.5"/>
    <n v="0"/>
    <n v="2"/>
    <n v="26"/>
    <x v="3"/>
    <x v="0"/>
    <s v="Yes"/>
    <n v="1"/>
  </r>
  <r>
    <n v="726"/>
    <d v="2024-12-07T00:00:00"/>
    <s v="Standard"/>
    <n v="399"/>
    <n v="7.9"/>
    <n v="3"/>
    <n v="1"/>
    <n v="1"/>
    <x v="39"/>
    <x v="0"/>
    <s v="Yes"/>
    <n v="1"/>
  </r>
  <r>
    <n v="727"/>
    <d v="2023-06-09T00:00:00"/>
    <s v="Standard"/>
    <n v="399"/>
    <n v="13"/>
    <n v="2"/>
    <n v="0"/>
    <n v="36"/>
    <x v="36"/>
    <x v="0"/>
    <s v="No"/>
    <n v="0"/>
  </r>
  <r>
    <n v="728"/>
    <d v="2023-04-05T00:00:00"/>
    <s v="Basic"/>
    <n v="199"/>
    <n v="9.5"/>
    <n v="3"/>
    <n v="1"/>
    <n v="17"/>
    <x v="31"/>
    <x v="0"/>
    <s v="No"/>
    <n v="0"/>
  </r>
  <r>
    <n v="729"/>
    <d v="2024-05-09T00:00:00"/>
    <s v="Premium"/>
    <n v="699"/>
    <n v="14.4"/>
    <n v="3"/>
    <n v="5"/>
    <n v="26"/>
    <x v="10"/>
    <x v="0"/>
    <s v="No"/>
    <n v="0"/>
  </r>
  <r>
    <n v="730"/>
    <d v="2024-08-13T00:00:00"/>
    <s v="Basic"/>
    <n v="199"/>
    <n v="20.7"/>
    <n v="1"/>
    <n v="4"/>
    <n v="32"/>
    <x v="8"/>
    <x v="0"/>
    <s v="Yes"/>
    <n v="1"/>
  </r>
  <r>
    <n v="731"/>
    <d v="2024-03-02T00:00:00"/>
    <s v="Standard"/>
    <n v="399"/>
    <n v="19.600000000000001"/>
    <n v="5"/>
    <n v="2"/>
    <n v="6"/>
    <x v="15"/>
    <x v="0"/>
    <s v="No"/>
    <n v="0"/>
  </r>
  <r>
    <n v="732"/>
    <d v="2023-02-25T00:00:00"/>
    <s v="Basic"/>
    <n v="199"/>
    <n v="18.8"/>
    <n v="0"/>
    <n v="5"/>
    <n v="15"/>
    <x v="58"/>
    <x v="0"/>
    <s v="No"/>
    <n v="0"/>
  </r>
  <r>
    <n v="733"/>
    <d v="2024-12-15T00:00:00"/>
    <s v="Standard"/>
    <n v="399"/>
    <n v="1.5"/>
    <n v="8"/>
    <n v="4"/>
    <n v="34"/>
    <x v="2"/>
    <x v="0"/>
    <s v="Yes"/>
    <n v="1"/>
  </r>
  <r>
    <n v="734"/>
    <d v="2024-05-31T00:00:00"/>
    <s v="Basic"/>
    <n v="199"/>
    <n v="1.7"/>
    <n v="6"/>
    <n v="3"/>
    <n v="10"/>
    <x v="14"/>
    <x v="0"/>
    <s v="Yes"/>
    <n v="1"/>
  </r>
  <r>
    <n v="735"/>
    <d v="2024-05-02T00:00:00"/>
    <s v="Basic"/>
    <n v="199"/>
    <n v="11.1"/>
    <n v="6"/>
    <n v="1"/>
    <n v="15"/>
    <x v="37"/>
    <x v="0"/>
    <s v="No"/>
    <n v="0"/>
  </r>
  <r>
    <n v="736"/>
    <d v="2024-12-15T00:00:00"/>
    <s v="Premium"/>
    <n v="699"/>
    <n v="13.9"/>
    <n v="4"/>
    <n v="0"/>
    <n v="4"/>
    <x v="40"/>
    <x v="0"/>
    <s v="No"/>
    <n v="0"/>
  </r>
  <r>
    <n v="737"/>
    <d v="2023-07-20T00:00:00"/>
    <s v="Basic"/>
    <n v="199"/>
    <n v="12.3"/>
    <n v="3"/>
    <n v="3"/>
    <n v="9"/>
    <x v="40"/>
    <x v="0"/>
    <s v="No"/>
    <n v="0"/>
  </r>
  <r>
    <n v="738"/>
    <d v="2024-12-02T00:00:00"/>
    <s v="Premium"/>
    <n v="699"/>
    <n v="6.5"/>
    <n v="1"/>
    <n v="2"/>
    <n v="34"/>
    <x v="58"/>
    <x v="0"/>
    <s v="Yes"/>
    <n v="1"/>
  </r>
  <r>
    <n v="739"/>
    <d v="2023-11-25T00:00:00"/>
    <s v="Premium"/>
    <n v="699"/>
    <n v="3.3"/>
    <n v="6"/>
    <n v="3"/>
    <n v="6"/>
    <x v="57"/>
    <x v="0"/>
    <s v="Yes"/>
    <n v="1"/>
  </r>
  <r>
    <n v="740"/>
    <d v="2024-03-28T00:00:00"/>
    <s v="Standard"/>
    <n v="399"/>
    <n v="19.399999999999999"/>
    <n v="2"/>
    <n v="2"/>
    <n v="2"/>
    <x v="41"/>
    <x v="0"/>
    <s v="No"/>
    <n v="0"/>
  </r>
  <r>
    <n v="741"/>
    <d v="2023-03-29T00:00:00"/>
    <s v="Premium"/>
    <n v="699"/>
    <n v="11.3"/>
    <n v="3"/>
    <n v="1"/>
    <n v="10"/>
    <x v="11"/>
    <x v="0"/>
    <s v="No"/>
    <n v="0"/>
  </r>
  <r>
    <n v="742"/>
    <d v="2023-04-24T00:00:00"/>
    <s v="Basic"/>
    <n v="199"/>
    <n v="6.5"/>
    <n v="2"/>
    <n v="2"/>
    <n v="4"/>
    <x v="44"/>
    <x v="0"/>
    <s v="Yes"/>
    <n v="1"/>
  </r>
  <r>
    <n v="743"/>
    <d v="2023-07-28T00:00:00"/>
    <s v="Standard"/>
    <n v="399"/>
    <n v="12"/>
    <n v="5"/>
    <n v="1"/>
    <n v="29"/>
    <x v="49"/>
    <x v="0"/>
    <s v="No"/>
    <n v="0"/>
  </r>
  <r>
    <n v="744"/>
    <d v="2023-05-25T00:00:00"/>
    <s v="Premium"/>
    <n v="699"/>
    <n v="18.899999999999999"/>
    <n v="8"/>
    <n v="3"/>
    <n v="34"/>
    <x v="41"/>
    <x v="0"/>
    <s v="Yes"/>
    <n v="1"/>
  </r>
  <r>
    <n v="745"/>
    <d v="2023-10-18T00:00:00"/>
    <s v="Premium"/>
    <n v="699"/>
    <n v="9.6999999999999993"/>
    <n v="8"/>
    <n v="0"/>
    <n v="2"/>
    <x v="31"/>
    <x v="0"/>
    <s v="Yes"/>
    <n v="1"/>
  </r>
  <r>
    <n v="746"/>
    <d v="2024-11-09T00:00:00"/>
    <s v="Basic"/>
    <n v="199"/>
    <n v="1.8"/>
    <n v="0"/>
    <n v="0"/>
    <n v="18"/>
    <x v="55"/>
    <x v="0"/>
    <s v="No"/>
    <n v="0"/>
  </r>
  <r>
    <n v="747"/>
    <d v="2024-01-31T00:00:00"/>
    <s v="Premium"/>
    <n v="699"/>
    <n v="21.7"/>
    <n v="0"/>
    <n v="2"/>
    <n v="24"/>
    <x v="22"/>
    <x v="0"/>
    <s v="No"/>
    <n v="0"/>
  </r>
  <r>
    <n v="748"/>
    <d v="2024-06-28T00:00:00"/>
    <s v="Basic"/>
    <n v="199"/>
    <n v="13"/>
    <n v="1"/>
    <n v="2"/>
    <n v="25"/>
    <x v="9"/>
    <x v="0"/>
    <s v="No"/>
    <n v="0"/>
  </r>
  <r>
    <n v="749"/>
    <d v="2023-02-10T00:00:00"/>
    <s v="Basic"/>
    <n v="199"/>
    <n v="5.4"/>
    <n v="7"/>
    <n v="4"/>
    <n v="12"/>
    <x v="7"/>
    <x v="0"/>
    <s v="Yes"/>
    <n v="1"/>
  </r>
  <r>
    <n v="750"/>
    <d v="2023-12-22T00:00:00"/>
    <s v="Basic"/>
    <n v="199"/>
    <n v="8"/>
    <n v="7"/>
    <n v="3"/>
    <n v="34"/>
    <x v="49"/>
    <x v="0"/>
    <s v="Yes"/>
    <n v="1"/>
  </r>
  <r>
    <n v="751"/>
    <d v="2023-03-05T00:00:00"/>
    <s v="Premium"/>
    <n v="699"/>
    <n v="9.1999999999999993"/>
    <n v="4"/>
    <n v="1"/>
    <n v="23"/>
    <x v="56"/>
    <x v="0"/>
    <s v="Yes"/>
    <n v="1"/>
  </r>
  <r>
    <n v="752"/>
    <d v="2023-06-05T00:00:00"/>
    <s v="Premium"/>
    <n v="699"/>
    <n v="22"/>
    <n v="0"/>
    <n v="4"/>
    <n v="17"/>
    <x v="32"/>
    <x v="0"/>
    <s v="Yes"/>
    <n v="1"/>
  </r>
  <r>
    <n v="753"/>
    <d v="2024-11-25T00:00:00"/>
    <s v="Standard"/>
    <n v="399"/>
    <n v="16.600000000000001"/>
    <n v="1"/>
    <n v="5"/>
    <n v="26"/>
    <x v="55"/>
    <x v="0"/>
    <s v="Yes"/>
    <n v="1"/>
  </r>
  <r>
    <n v="754"/>
    <d v="2023-12-04T00:00:00"/>
    <s v="Premium"/>
    <n v="699"/>
    <n v="10.7"/>
    <n v="2"/>
    <n v="3"/>
    <n v="15"/>
    <x v="18"/>
    <x v="0"/>
    <s v="No"/>
    <n v="0"/>
  </r>
  <r>
    <n v="755"/>
    <d v="2023-07-27T00:00:00"/>
    <s v="Standard"/>
    <n v="399"/>
    <n v="3.7"/>
    <n v="2"/>
    <n v="4"/>
    <n v="35"/>
    <x v="28"/>
    <x v="0"/>
    <s v="Yes"/>
    <n v="1"/>
  </r>
  <r>
    <n v="756"/>
    <d v="2023-05-29T00:00:00"/>
    <s v="Basic"/>
    <n v="199"/>
    <n v="17.399999999999999"/>
    <n v="8"/>
    <n v="1"/>
    <n v="20"/>
    <x v="25"/>
    <x v="0"/>
    <s v="No"/>
    <n v="0"/>
  </r>
  <r>
    <n v="757"/>
    <d v="2023-07-08T00:00:00"/>
    <s v="Premium"/>
    <n v="699"/>
    <n v="8.3000000000000007"/>
    <n v="8"/>
    <n v="4"/>
    <n v="11"/>
    <x v="32"/>
    <x v="0"/>
    <s v="Yes"/>
    <n v="1"/>
  </r>
  <r>
    <n v="758"/>
    <d v="2024-10-14T00:00:00"/>
    <s v="Standard"/>
    <n v="399"/>
    <n v="18.3"/>
    <n v="5"/>
    <n v="3"/>
    <n v="10"/>
    <x v="51"/>
    <x v="0"/>
    <s v="Yes"/>
    <n v="1"/>
  </r>
  <r>
    <n v="759"/>
    <d v="2024-09-18T00:00:00"/>
    <s v="Premium"/>
    <n v="699"/>
    <n v="4.2"/>
    <n v="3"/>
    <n v="0"/>
    <n v="18"/>
    <x v="37"/>
    <x v="0"/>
    <s v="Yes"/>
    <n v="1"/>
  </r>
  <r>
    <n v="760"/>
    <d v="2023-01-27T00:00:00"/>
    <s v="Premium"/>
    <n v="699"/>
    <n v="15.3"/>
    <n v="3"/>
    <n v="4"/>
    <n v="18"/>
    <x v="0"/>
    <x v="0"/>
    <s v="Yes"/>
    <n v="1"/>
  </r>
  <r>
    <n v="761"/>
    <d v="2024-04-25T00:00:00"/>
    <s v="Standard"/>
    <n v="399"/>
    <n v="17.399999999999999"/>
    <n v="7"/>
    <n v="1"/>
    <n v="6"/>
    <x v="56"/>
    <x v="0"/>
    <s v="No"/>
    <n v="0"/>
  </r>
  <r>
    <n v="762"/>
    <d v="2023-07-17T00:00:00"/>
    <s v="Premium"/>
    <n v="699"/>
    <n v="5"/>
    <n v="6"/>
    <n v="3"/>
    <n v="24"/>
    <x v="53"/>
    <x v="0"/>
    <s v="Yes"/>
    <n v="1"/>
  </r>
  <r>
    <n v="763"/>
    <d v="2024-11-18T00:00:00"/>
    <s v="Basic"/>
    <n v="199"/>
    <n v="10.5"/>
    <n v="0"/>
    <n v="2"/>
    <n v="3"/>
    <x v="32"/>
    <x v="0"/>
    <s v="Yes"/>
    <n v="1"/>
  </r>
  <r>
    <n v="764"/>
    <d v="2024-04-13T00:00:00"/>
    <s v="Basic"/>
    <n v="199"/>
    <n v="2.1"/>
    <n v="7"/>
    <n v="4"/>
    <n v="14"/>
    <x v="9"/>
    <x v="0"/>
    <s v="Yes"/>
    <n v="1"/>
  </r>
  <r>
    <n v="765"/>
    <d v="2023-11-17T00:00:00"/>
    <s v="Basic"/>
    <n v="199"/>
    <n v="10.4"/>
    <n v="0"/>
    <n v="4"/>
    <n v="28"/>
    <x v="49"/>
    <x v="0"/>
    <s v="No"/>
    <n v="0"/>
  </r>
  <r>
    <n v="766"/>
    <d v="2023-02-13T00:00:00"/>
    <s v="Standard"/>
    <n v="399"/>
    <n v="13.4"/>
    <n v="0"/>
    <n v="4"/>
    <n v="35"/>
    <x v="20"/>
    <x v="0"/>
    <s v="No"/>
    <n v="0"/>
  </r>
  <r>
    <n v="767"/>
    <d v="2024-10-07T00:00:00"/>
    <s v="Basic"/>
    <n v="199"/>
    <n v="13.7"/>
    <n v="0"/>
    <n v="4"/>
    <n v="34"/>
    <x v="55"/>
    <x v="0"/>
    <s v="Yes"/>
    <n v="1"/>
  </r>
  <r>
    <n v="768"/>
    <d v="2024-04-17T00:00:00"/>
    <s v="Basic"/>
    <n v="199"/>
    <n v="7.6"/>
    <n v="6"/>
    <n v="2"/>
    <n v="13"/>
    <x v="58"/>
    <x v="0"/>
    <s v="No"/>
    <n v="0"/>
  </r>
  <r>
    <n v="769"/>
    <d v="2024-04-19T00:00:00"/>
    <s v="Basic"/>
    <n v="199"/>
    <n v="7.7"/>
    <n v="0"/>
    <n v="5"/>
    <n v="28"/>
    <x v="52"/>
    <x v="0"/>
    <s v="No"/>
    <n v="0"/>
  </r>
  <r>
    <n v="770"/>
    <d v="2024-12-13T00:00:00"/>
    <s v="Premium"/>
    <n v="699"/>
    <n v="2.7"/>
    <n v="8"/>
    <n v="0"/>
    <n v="29"/>
    <x v="48"/>
    <x v="0"/>
    <s v="No"/>
    <n v="0"/>
  </r>
  <r>
    <n v="771"/>
    <d v="2024-08-27T00:00:00"/>
    <s v="Premium"/>
    <n v="699"/>
    <n v="10.1"/>
    <n v="5"/>
    <n v="3"/>
    <n v="9"/>
    <x v="1"/>
    <x v="0"/>
    <s v="Yes"/>
    <n v="1"/>
  </r>
  <r>
    <n v="772"/>
    <d v="2024-12-29T00:00:00"/>
    <s v="Premium"/>
    <n v="699"/>
    <n v="22.1"/>
    <n v="1"/>
    <n v="2"/>
    <n v="13"/>
    <x v="27"/>
    <x v="0"/>
    <s v="No"/>
    <n v="0"/>
  </r>
  <r>
    <n v="773"/>
    <d v="2024-12-25T00:00:00"/>
    <s v="Basic"/>
    <n v="199"/>
    <n v="2.7"/>
    <n v="7"/>
    <n v="5"/>
    <n v="8"/>
    <x v="57"/>
    <x v="0"/>
    <s v="Yes"/>
    <n v="1"/>
  </r>
  <r>
    <n v="774"/>
    <d v="2023-06-24T00:00:00"/>
    <s v="Standard"/>
    <n v="399"/>
    <n v="15.5"/>
    <n v="2"/>
    <n v="3"/>
    <n v="33"/>
    <x v="4"/>
    <x v="0"/>
    <s v="Yes"/>
    <n v="1"/>
  </r>
  <r>
    <n v="775"/>
    <d v="2024-03-05T00:00:00"/>
    <s v="Standard"/>
    <n v="399"/>
    <n v="4.5"/>
    <n v="2"/>
    <n v="1"/>
    <n v="10"/>
    <x v="58"/>
    <x v="0"/>
    <s v="No"/>
    <n v="0"/>
  </r>
  <r>
    <n v="776"/>
    <d v="2023-05-15T00:00:00"/>
    <s v="Standard"/>
    <n v="399"/>
    <n v="18.399999999999999"/>
    <n v="7"/>
    <n v="2"/>
    <n v="20"/>
    <x v="30"/>
    <x v="0"/>
    <s v="Yes"/>
    <n v="1"/>
  </r>
  <r>
    <n v="777"/>
    <d v="2024-05-25T00:00:00"/>
    <s v="Basic"/>
    <n v="199"/>
    <n v="15.8"/>
    <n v="4"/>
    <n v="0"/>
    <n v="1"/>
    <x v="6"/>
    <x v="0"/>
    <s v="Yes"/>
    <n v="1"/>
  </r>
  <r>
    <n v="778"/>
    <d v="2024-05-02T00:00:00"/>
    <s v="Premium"/>
    <n v="699"/>
    <n v="15.4"/>
    <n v="7"/>
    <n v="1"/>
    <n v="1"/>
    <x v="42"/>
    <x v="0"/>
    <s v="No"/>
    <n v="0"/>
  </r>
  <r>
    <n v="779"/>
    <d v="2024-09-26T00:00:00"/>
    <s v="Standard"/>
    <n v="399"/>
    <n v="11.3"/>
    <n v="0"/>
    <n v="1"/>
    <n v="27"/>
    <x v="15"/>
    <x v="0"/>
    <s v="No"/>
    <n v="0"/>
  </r>
  <r>
    <n v="780"/>
    <d v="2024-10-30T00:00:00"/>
    <s v="Premium"/>
    <n v="699"/>
    <n v="20.6"/>
    <n v="3"/>
    <n v="0"/>
    <n v="36"/>
    <x v="48"/>
    <x v="0"/>
    <s v="No"/>
    <n v="0"/>
  </r>
  <r>
    <n v="781"/>
    <d v="2023-11-02T00:00:00"/>
    <s v="Standard"/>
    <n v="399"/>
    <n v="4.0999999999999996"/>
    <n v="0"/>
    <n v="5"/>
    <n v="3"/>
    <x v="45"/>
    <x v="0"/>
    <s v="Yes"/>
    <n v="1"/>
  </r>
  <r>
    <n v="782"/>
    <d v="2024-09-17T00:00:00"/>
    <s v="Standard"/>
    <n v="399"/>
    <n v="1.7"/>
    <n v="6"/>
    <n v="1"/>
    <n v="6"/>
    <x v="17"/>
    <x v="0"/>
    <s v="No"/>
    <n v="0"/>
  </r>
  <r>
    <n v="783"/>
    <d v="2023-02-06T00:00:00"/>
    <s v="Premium"/>
    <n v="699"/>
    <n v="4.8"/>
    <n v="7"/>
    <n v="5"/>
    <n v="36"/>
    <x v="54"/>
    <x v="0"/>
    <s v="Yes"/>
    <n v="1"/>
  </r>
  <r>
    <n v="784"/>
    <d v="2024-07-17T00:00:00"/>
    <s v="Basic"/>
    <n v="199"/>
    <n v="8.4"/>
    <n v="6"/>
    <n v="0"/>
    <n v="20"/>
    <x v="14"/>
    <x v="0"/>
    <s v="Yes"/>
    <n v="1"/>
  </r>
  <r>
    <n v="785"/>
    <d v="2024-06-23T00:00:00"/>
    <s v="Basic"/>
    <n v="199"/>
    <n v="12"/>
    <n v="1"/>
    <n v="5"/>
    <n v="19"/>
    <x v="22"/>
    <x v="0"/>
    <s v="Yes"/>
    <n v="1"/>
  </r>
  <r>
    <n v="786"/>
    <d v="2024-10-06T00:00:00"/>
    <s v="Standard"/>
    <n v="399"/>
    <n v="5.6"/>
    <n v="3"/>
    <n v="4"/>
    <n v="34"/>
    <x v="26"/>
    <x v="0"/>
    <s v="Yes"/>
    <n v="1"/>
  </r>
  <r>
    <n v="787"/>
    <d v="2023-09-23T00:00:00"/>
    <s v="Premium"/>
    <n v="699"/>
    <n v="12.3"/>
    <n v="4"/>
    <n v="3"/>
    <n v="6"/>
    <x v="3"/>
    <x v="0"/>
    <s v="No"/>
    <n v="0"/>
  </r>
  <r>
    <n v="788"/>
    <d v="2024-05-19T00:00:00"/>
    <s v="Premium"/>
    <n v="699"/>
    <n v="23.2"/>
    <n v="7"/>
    <n v="4"/>
    <n v="23"/>
    <x v="16"/>
    <x v="0"/>
    <s v="Yes"/>
    <n v="1"/>
  </r>
  <r>
    <n v="789"/>
    <d v="2024-10-02T00:00:00"/>
    <s v="Basic"/>
    <n v="199"/>
    <n v="17.899999999999999"/>
    <n v="3"/>
    <n v="0"/>
    <n v="15"/>
    <x v="19"/>
    <x v="0"/>
    <s v="Yes"/>
    <n v="1"/>
  </r>
  <r>
    <n v="790"/>
    <d v="2024-07-27T00:00:00"/>
    <s v="Basic"/>
    <n v="199"/>
    <n v="20.100000000000001"/>
    <n v="6"/>
    <n v="3"/>
    <n v="14"/>
    <x v="36"/>
    <x v="0"/>
    <s v="Yes"/>
    <n v="1"/>
  </r>
  <r>
    <n v="791"/>
    <d v="2023-03-11T00:00:00"/>
    <s v="Premium"/>
    <n v="699"/>
    <n v="0.8"/>
    <n v="3"/>
    <n v="5"/>
    <n v="14"/>
    <x v="12"/>
    <x v="0"/>
    <s v="Yes"/>
    <n v="1"/>
  </r>
  <r>
    <n v="792"/>
    <d v="2023-12-16T00:00:00"/>
    <s v="Standard"/>
    <n v="399"/>
    <n v="12.9"/>
    <n v="5"/>
    <n v="0"/>
    <n v="20"/>
    <x v="19"/>
    <x v="0"/>
    <s v="No"/>
    <n v="0"/>
  </r>
  <r>
    <n v="793"/>
    <d v="2024-11-19T00:00:00"/>
    <s v="Standard"/>
    <n v="399"/>
    <n v="20.9"/>
    <n v="3"/>
    <n v="2"/>
    <n v="2"/>
    <x v="43"/>
    <x v="0"/>
    <s v="Yes"/>
    <n v="1"/>
  </r>
  <r>
    <n v="794"/>
    <d v="2024-07-03T00:00:00"/>
    <s v="Standard"/>
    <n v="399"/>
    <n v="20"/>
    <n v="2"/>
    <n v="3"/>
    <n v="31"/>
    <x v="2"/>
    <x v="0"/>
    <s v="No"/>
    <n v="0"/>
  </r>
  <r>
    <n v="795"/>
    <d v="2023-11-03T00:00:00"/>
    <s v="Standard"/>
    <n v="399"/>
    <n v="19.7"/>
    <n v="6"/>
    <n v="5"/>
    <n v="30"/>
    <x v="26"/>
    <x v="0"/>
    <s v="No"/>
    <n v="0"/>
  </r>
  <r>
    <n v="796"/>
    <d v="2023-12-29T00:00:00"/>
    <s v="Premium"/>
    <n v="699"/>
    <n v="14.1"/>
    <n v="0"/>
    <n v="1"/>
    <n v="21"/>
    <x v="45"/>
    <x v="0"/>
    <s v="No"/>
    <n v="0"/>
  </r>
  <r>
    <n v="797"/>
    <d v="2023-06-19T00:00:00"/>
    <s v="Basic"/>
    <n v="199"/>
    <n v="7.4"/>
    <n v="0"/>
    <n v="2"/>
    <n v="10"/>
    <x v="55"/>
    <x v="0"/>
    <s v="No"/>
    <n v="0"/>
  </r>
  <r>
    <n v="798"/>
    <d v="2024-12-27T00:00:00"/>
    <s v="Premium"/>
    <n v="699"/>
    <n v="5.0999999999999996"/>
    <n v="1"/>
    <n v="2"/>
    <n v="25"/>
    <x v="60"/>
    <x v="0"/>
    <s v="No"/>
    <n v="0"/>
  </r>
  <r>
    <n v="799"/>
    <d v="2023-11-06T00:00:00"/>
    <s v="Basic"/>
    <n v="199"/>
    <n v="10.6"/>
    <n v="7"/>
    <n v="1"/>
    <n v="18"/>
    <x v="57"/>
    <x v="0"/>
    <s v="Yes"/>
    <n v="1"/>
  </r>
  <r>
    <n v="800"/>
    <d v="2023-07-26T00:00:00"/>
    <s v="Basic"/>
    <n v="199"/>
    <n v="7.9"/>
    <n v="1"/>
    <n v="2"/>
    <n v="34"/>
    <x v="50"/>
    <x v="0"/>
    <s v="Yes"/>
    <n v="1"/>
  </r>
  <r>
    <n v="801"/>
    <d v="2024-05-10T00:00:00"/>
    <s v="Basic"/>
    <n v="199"/>
    <n v="12.9"/>
    <n v="7"/>
    <n v="4"/>
    <n v="29"/>
    <x v="2"/>
    <x v="0"/>
    <s v="Yes"/>
    <n v="1"/>
  </r>
  <r>
    <n v="802"/>
    <d v="2024-06-12T00:00:00"/>
    <s v="Premium"/>
    <n v="699"/>
    <n v="8.1"/>
    <n v="5"/>
    <n v="1"/>
    <n v="34"/>
    <x v="58"/>
    <x v="0"/>
    <s v="No"/>
    <n v="0"/>
  </r>
  <r>
    <n v="803"/>
    <d v="2024-06-18T00:00:00"/>
    <s v="Premium"/>
    <n v="699"/>
    <n v="5.5"/>
    <n v="0"/>
    <n v="3"/>
    <n v="9"/>
    <x v="55"/>
    <x v="0"/>
    <s v="No"/>
    <n v="0"/>
  </r>
  <r>
    <n v="804"/>
    <d v="2023-03-31T00:00:00"/>
    <s v="Basic"/>
    <n v="199"/>
    <n v="8.1"/>
    <n v="0"/>
    <n v="5"/>
    <n v="1"/>
    <x v="39"/>
    <x v="0"/>
    <s v="Yes"/>
    <n v="1"/>
  </r>
  <r>
    <n v="805"/>
    <d v="2023-11-16T00:00:00"/>
    <s v="Standard"/>
    <n v="399"/>
    <n v="22.3"/>
    <n v="1"/>
    <n v="4"/>
    <n v="30"/>
    <x v="58"/>
    <x v="0"/>
    <s v="No"/>
    <n v="0"/>
  </r>
  <r>
    <n v="806"/>
    <d v="2023-10-11T00:00:00"/>
    <s v="Basic"/>
    <n v="199"/>
    <n v="16.2"/>
    <n v="3"/>
    <n v="2"/>
    <n v="20"/>
    <x v="21"/>
    <x v="0"/>
    <s v="Yes"/>
    <n v="1"/>
  </r>
  <r>
    <n v="807"/>
    <d v="2023-04-28T00:00:00"/>
    <s v="Premium"/>
    <n v="699"/>
    <n v="19.399999999999999"/>
    <n v="1"/>
    <n v="2"/>
    <n v="21"/>
    <x v="2"/>
    <x v="0"/>
    <s v="Yes"/>
    <n v="1"/>
  </r>
  <r>
    <n v="808"/>
    <d v="2023-10-05T00:00:00"/>
    <s v="Basic"/>
    <n v="199"/>
    <n v="13.1"/>
    <n v="3"/>
    <n v="4"/>
    <n v="36"/>
    <x v="59"/>
    <x v="0"/>
    <s v="Yes"/>
    <n v="1"/>
  </r>
  <r>
    <n v="809"/>
    <d v="2023-12-13T00:00:00"/>
    <s v="Basic"/>
    <n v="199"/>
    <n v="14.6"/>
    <n v="2"/>
    <n v="0"/>
    <n v="19"/>
    <x v="18"/>
    <x v="0"/>
    <s v="No"/>
    <n v="0"/>
  </r>
  <r>
    <n v="810"/>
    <d v="2023-04-19T00:00:00"/>
    <s v="Premium"/>
    <n v="699"/>
    <n v="1.7"/>
    <n v="0"/>
    <n v="3"/>
    <n v="29"/>
    <x v="24"/>
    <x v="0"/>
    <s v="Yes"/>
    <n v="1"/>
  </r>
  <r>
    <n v="811"/>
    <d v="2024-08-29T00:00:00"/>
    <s v="Standard"/>
    <n v="399"/>
    <n v="2.6"/>
    <n v="6"/>
    <n v="1"/>
    <n v="4"/>
    <x v="60"/>
    <x v="0"/>
    <s v="Yes"/>
    <n v="1"/>
  </r>
  <r>
    <n v="812"/>
    <d v="2024-11-17T00:00:00"/>
    <s v="Premium"/>
    <n v="699"/>
    <n v="15.6"/>
    <n v="4"/>
    <n v="2"/>
    <n v="29"/>
    <x v="47"/>
    <x v="0"/>
    <s v="Yes"/>
    <n v="1"/>
  </r>
  <r>
    <n v="813"/>
    <d v="2024-12-16T00:00:00"/>
    <s v="Premium"/>
    <n v="699"/>
    <n v="24.4"/>
    <n v="7"/>
    <n v="4"/>
    <n v="6"/>
    <x v="37"/>
    <x v="0"/>
    <s v="Yes"/>
    <n v="1"/>
  </r>
  <r>
    <n v="814"/>
    <d v="2023-05-28T00:00:00"/>
    <s v="Standard"/>
    <n v="399"/>
    <n v="11.7"/>
    <n v="7"/>
    <n v="3"/>
    <n v="7"/>
    <x v="0"/>
    <x v="0"/>
    <s v="No"/>
    <n v="0"/>
  </r>
  <r>
    <n v="815"/>
    <d v="2023-12-05T00:00:00"/>
    <s v="Premium"/>
    <n v="699"/>
    <n v="22.9"/>
    <n v="6"/>
    <n v="1"/>
    <n v="17"/>
    <x v="46"/>
    <x v="0"/>
    <s v="No"/>
    <n v="0"/>
  </r>
  <r>
    <n v="816"/>
    <d v="2024-04-17T00:00:00"/>
    <s v="Standard"/>
    <n v="399"/>
    <n v="12.4"/>
    <n v="1"/>
    <n v="3"/>
    <n v="30"/>
    <x v="19"/>
    <x v="0"/>
    <s v="No"/>
    <n v="0"/>
  </r>
  <r>
    <n v="817"/>
    <d v="2023-04-20T00:00:00"/>
    <s v="Basic"/>
    <n v="199"/>
    <n v="19.3"/>
    <n v="2"/>
    <n v="4"/>
    <n v="19"/>
    <x v="20"/>
    <x v="0"/>
    <s v="No"/>
    <n v="0"/>
  </r>
  <r>
    <n v="818"/>
    <d v="2024-02-28T00:00:00"/>
    <s v="Standard"/>
    <n v="399"/>
    <n v="16.399999999999999"/>
    <n v="4"/>
    <n v="4"/>
    <n v="36"/>
    <x v="6"/>
    <x v="0"/>
    <s v="Yes"/>
    <n v="1"/>
  </r>
  <r>
    <n v="819"/>
    <d v="2024-12-11T00:00:00"/>
    <s v="Basic"/>
    <n v="199"/>
    <n v="13.9"/>
    <n v="7"/>
    <n v="3"/>
    <n v="16"/>
    <x v="10"/>
    <x v="0"/>
    <s v="Yes"/>
    <n v="1"/>
  </r>
  <r>
    <n v="820"/>
    <d v="2024-12-11T00:00:00"/>
    <s v="Premium"/>
    <n v="699"/>
    <n v="19.7"/>
    <n v="6"/>
    <n v="4"/>
    <n v="28"/>
    <x v="50"/>
    <x v="0"/>
    <s v="Yes"/>
    <n v="1"/>
  </r>
  <r>
    <n v="821"/>
    <d v="2024-05-13T00:00:00"/>
    <s v="Basic"/>
    <n v="199"/>
    <n v="16.7"/>
    <n v="1"/>
    <n v="5"/>
    <n v="12"/>
    <x v="7"/>
    <x v="0"/>
    <s v="No"/>
    <n v="0"/>
  </r>
  <r>
    <n v="822"/>
    <d v="2024-02-20T00:00:00"/>
    <s v="Basic"/>
    <n v="199"/>
    <n v="8.5"/>
    <n v="1"/>
    <n v="3"/>
    <n v="30"/>
    <x v="48"/>
    <x v="0"/>
    <s v="Yes"/>
    <n v="1"/>
  </r>
  <r>
    <n v="823"/>
    <d v="2023-03-04T00:00:00"/>
    <s v="Basic"/>
    <n v="199"/>
    <n v="17.3"/>
    <n v="6"/>
    <n v="2"/>
    <n v="7"/>
    <x v="9"/>
    <x v="0"/>
    <s v="Yes"/>
    <n v="1"/>
  </r>
  <r>
    <n v="824"/>
    <d v="2024-06-28T00:00:00"/>
    <s v="Basic"/>
    <n v="199"/>
    <n v="20.5"/>
    <n v="0"/>
    <n v="1"/>
    <n v="14"/>
    <x v="5"/>
    <x v="0"/>
    <s v="Yes"/>
    <n v="1"/>
  </r>
  <r>
    <n v="825"/>
    <d v="2023-11-21T00:00:00"/>
    <s v="Standard"/>
    <n v="399"/>
    <n v="15.6"/>
    <n v="7"/>
    <n v="1"/>
    <n v="25"/>
    <x v="42"/>
    <x v="0"/>
    <s v="No"/>
    <n v="0"/>
  </r>
  <r>
    <n v="826"/>
    <d v="2023-04-02T00:00:00"/>
    <s v="Standard"/>
    <n v="399"/>
    <n v="23"/>
    <n v="6"/>
    <n v="5"/>
    <n v="20"/>
    <x v="13"/>
    <x v="0"/>
    <s v="Yes"/>
    <n v="1"/>
  </r>
  <r>
    <n v="827"/>
    <d v="2023-10-29T00:00:00"/>
    <s v="Premium"/>
    <n v="699"/>
    <n v="15.5"/>
    <n v="8"/>
    <n v="3"/>
    <n v="1"/>
    <x v="39"/>
    <x v="0"/>
    <s v="Yes"/>
    <n v="1"/>
  </r>
  <r>
    <n v="828"/>
    <d v="2024-01-03T00:00:00"/>
    <s v="Basic"/>
    <n v="199"/>
    <n v="22.6"/>
    <n v="0"/>
    <n v="0"/>
    <n v="24"/>
    <x v="60"/>
    <x v="0"/>
    <s v="No"/>
    <n v="0"/>
  </r>
  <r>
    <n v="829"/>
    <d v="2024-10-02T00:00:00"/>
    <s v="Basic"/>
    <n v="199"/>
    <n v="21.7"/>
    <n v="3"/>
    <n v="3"/>
    <n v="19"/>
    <x v="46"/>
    <x v="0"/>
    <s v="Yes"/>
    <n v="1"/>
  </r>
  <r>
    <n v="830"/>
    <d v="2024-05-01T00:00:00"/>
    <s v="Standard"/>
    <n v="399"/>
    <n v="10.4"/>
    <n v="6"/>
    <n v="4"/>
    <n v="25"/>
    <x v="42"/>
    <x v="0"/>
    <s v="No"/>
    <n v="0"/>
  </r>
  <r>
    <n v="831"/>
    <d v="2024-11-17T00:00:00"/>
    <s v="Basic"/>
    <n v="199"/>
    <n v="14.1"/>
    <n v="5"/>
    <n v="3"/>
    <n v="13"/>
    <x v="2"/>
    <x v="0"/>
    <s v="Yes"/>
    <n v="1"/>
  </r>
  <r>
    <n v="832"/>
    <d v="2024-11-04T00:00:00"/>
    <s v="Basic"/>
    <n v="199"/>
    <n v="0.8"/>
    <n v="0"/>
    <n v="1"/>
    <n v="9"/>
    <x v="16"/>
    <x v="0"/>
    <s v="No"/>
    <n v="0"/>
  </r>
  <r>
    <n v="833"/>
    <d v="2024-09-10T00:00:00"/>
    <s v="Standard"/>
    <n v="399"/>
    <n v="2.6"/>
    <n v="6"/>
    <n v="3"/>
    <n v="9"/>
    <x v="24"/>
    <x v="0"/>
    <s v="Yes"/>
    <n v="1"/>
  </r>
  <r>
    <n v="834"/>
    <d v="2023-12-30T00:00:00"/>
    <s v="Standard"/>
    <n v="399"/>
    <n v="11.6"/>
    <n v="6"/>
    <n v="4"/>
    <n v="12"/>
    <x v="47"/>
    <x v="0"/>
    <s v="Yes"/>
    <n v="1"/>
  </r>
  <r>
    <n v="835"/>
    <d v="2023-08-31T00:00:00"/>
    <s v="Basic"/>
    <n v="199"/>
    <n v="10.9"/>
    <n v="0"/>
    <n v="4"/>
    <n v="12"/>
    <x v="9"/>
    <x v="0"/>
    <s v="No"/>
    <n v="0"/>
  </r>
  <r>
    <n v="836"/>
    <d v="2023-02-08T00:00:00"/>
    <s v="Premium"/>
    <n v="699"/>
    <n v="7.1"/>
    <n v="8"/>
    <n v="4"/>
    <n v="33"/>
    <x v="57"/>
    <x v="0"/>
    <s v="Yes"/>
    <n v="1"/>
  </r>
  <r>
    <n v="837"/>
    <d v="2023-03-23T00:00:00"/>
    <s v="Premium"/>
    <n v="699"/>
    <n v="17.8"/>
    <n v="1"/>
    <n v="4"/>
    <n v="31"/>
    <x v="53"/>
    <x v="0"/>
    <s v="No"/>
    <n v="0"/>
  </r>
  <r>
    <n v="838"/>
    <d v="2024-09-16T00:00:00"/>
    <s v="Basic"/>
    <n v="199"/>
    <n v="24.6"/>
    <n v="4"/>
    <n v="3"/>
    <n v="34"/>
    <x v="52"/>
    <x v="0"/>
    <s v="Yes"/>
    <n v="1"/>
  </r>
  <r>
    <n v="839"/>
    <d v="2024-08-16T00:00:00"/>
    <s v="Basic"/>
    <n v="199"/>
    <n v="12.1"/>
    <n v="1"/>
    <n v="5"/>
    <n v="16"/>
    <x v="30"/>
    <x v="0"/>
    <s v="Yes"/>
    <n v="1"/>
  </r>
  <r>
    <n v="840"/>
    <d v="2024-04-25T00:00:00"/>
    <s v="Standard"/>
    <n v="399"/>
    <n v="22.6"/>
    <n v="8"/>
    <n v="0"/>
    <n v="4"/>
    <x v="53"/>
    <x v="0"/>
    <s v="Yes"/>
    <n v="1"/>
  </r>
  <r>
    <n v="841"/>
    <d v="2024-09-03T00:00:00"/>
    <s v="Premium"/>
    <n v="699"/>
    <n v="10.8"/>
    <n v="4"/>
    <n v="2"/>
    <n v="22"/>
    <x v="17"/>
    <x v="0"/>
    <s v="Yes"/>
    <n v="1"/>
  </r>
  <r>
    <n v="842"/>
    <d v="2023-06-23T00:00:00"/>
    <s v="Premium"/>
    <n v="699"/>
    <n v="18.3"/>
    <n v="4"/>
    <n v="0"/>
    <n v="20"/>
    <x v="30"/>
    <x v="0"/>
    <s v="Yes"/>
    <n v="1"/>
  </r>
  <r>
    <n v="843"/>
    <d v="2024-05-11T00:00:00"/>
    <s v="Premium"/>
    <n v="699"/>
    <n v="16.600000000000001"/>
    <n v="4"/>
    <n v="5"/>
    <n v="4"/>
    <x v="41"/>
    <x v="0"/>
    <s v="Yes"/>
    <n v="1"/>
  </r>
  <r>
    <n v="844"/>
    <d v="2023-10-09T00:00:00"/>
    <s v="Basic"/>
    <n v="199"/>
    <n v="12.9"/>
    <n v="4"/>
    <n v="2"/>
    <n v="9"/>
    <x v="37"/>
    <x v="0"/>
    <s v="No"/>
    <n v="0"/>
  </r>
  <r>
    <n v="845"/>
    <d v="2024-04-02T00:00:00"/>
    <s v="Standard"/>
    <n v="399"/>
    <n v="18.7"/>
    <n v="2"/>
    <n v="4"/>
    <n v="1"/>
    <x v="49"/>
    <x v="0"/>
    <s v="Yes"/>
    <n v="1"/>
  </r>
  <r>
    <n v="846"/>
    <d v="2023-02-03T00:00:00"/>
    <s v="Standard"/>
    <n v="399"/>
    <n v="6.9"/>
    <n v="3"/>
    <n v="3"/>
    <n v="12"/>
    <x v="48"/>
    <x v="0"/>
    <s v="No"/>
    <n v="0"/>
  </r>
  <r>
    <n v="847"/>
    <d v="2024-01-28T00:00:00"/>
    <s v="Standard"/>
    <n v="399"/>
    <n v="24.2"/>
    <n v="2"/>
    <n v="3"/>
    <n v="6"/>
    <x v="14"/>
    <x v="0"/>
    <s v="No"/>
    <n v="0"/>
  </r>
  <r>
    <n v="848"/>
    <d v="2023-12-20T00:00:00"/>
    <s v="Basic"/>
    <n v="199"/>
    <n v="18.3"/>
    <n v="2"/>
    <n v="1"/>
    <n v="29"/>
    <x v="45"/>
    <x v="0"/>
    <s v="No"/>
    <n v="0"/>
  </r>
  <r>
    <n v="849"/>
    <d v="2024-05-02T00:00:00"/>
    <s v="Basic"/>
    <n v="199"/>
    <n v="19"/>
    <n v="1"/>
    <n v="0"/>
    <n v="17"/>
    <x v="17"/>
    <x v="0"/>
    <s v="No"/>
    <n v="0"/>
  </r>
  <r>
    <n v="850"/>
    <d v="2024-02-04T00:00:00"/>
    <s v="Standard"/>
    <n v="399"/>
    <n v="18.8"/>
    <n v="8"/>
    <n v="1"/>
    <n v="31"/>
    <x v="55"/>
    <x v="0"/>
    <s v="No"/>
    <n v="0"/>
  </r>
  <r>
    <n v="851"/>
    <d v="2024-04-04T00:00:00"/>
    <s v="Standard"/>
    <n v="399"/>
    <n v="4.0999999999999996"/>
    <n v="6"/>
    <n v="0"/>
    <n v="17"/>
    <x v="12"/>
    <x v="0"/>
    <s v="No"/>
    <n v="0"/>
  </r>
  <r>
    <n v="852"/>
    <d v="2023-12-29T00:00:00"/>
    <s v="Standard"/>
    <n v="399"/>
    <n v="24.1"/>
    <n v="0"/>
    <n v="0"/>
    <n v="21"/>
    <x v="13"/>
    <x v="0"/>
    <s v="No"/>
    <n v="0"/>
  </r>
  <r>
    <n v="853"/>
    <d v="2024-02-05T00:00:00"/>
    <s v="Standard"/>
    <n v="399"/>
    <n v="8.6999999999999993"/>
    <n v="4"/>
    <n v="0"/>
    <n v="18"/>
    <x v="31"/>
    <x v="0"/>
    <s v="No"/>
    <n v="0"/>
  </r>
  <r>
    <n v="854"/>
    <d v="2023-07-04T00:00:00"/>
    <s v="Standard"/>
    <n v="399"/>
    <n v="18.5"/>
    <n v="3"/>
    <n v="4"/>
    <n v="16"/>
    <x v="29"/>
    <x v="0"/>
    <s v="No"/>
    <n v="0"/>
  </r>
  <r>
    <n v="855"/>
    <d v="2024-06-21T00:00:00"/>
    <s v="Standard"/>
    <n v="399"/>
    <n v="0.8"/>
    <n v="0"/>
    <n v="0"/>
    <n v="36"/>
    <x v="44"/>
    <x v="0"/>
    <s v="No"/>
    <n v="0"/>
  </r>
  <r>
    <n v="856"/>
    <d v="2024-09-26T00:00:00"/>
    <s v="Basic"/>
    <n v="199"/>
    <n v="9.1"/>
    <n v="4"/>
    <n v="2"/>
    <n v="29"/>
    <x v="21"/>
    <x v="0"/>
    <s v="Yes"/>
    <n v="1"/>
  </r>
  <r>
    <n v="857"/>
    <d v="2023-05-03T00:00:00"/>
    <s v="Basic"/>
    <n v="199"/>
    <n v="23.5"/>
    <n v="3"/>
    <n v="4"/>
    <n v="4"/>
    <x v="30"/>
    <x v="0"/>
    <s v="Yes"/>
    <n v="1"/>
  </r>
  <r>
    <n v="858"/>
    <d v="2023-10-29T00:00:00"/>
    <s v="Basic"/>
    <n v="199"/>
    <n v="9.6999999999999993"/>
    <n v="2"/>
    <n v="0"/>
    <n v="9"/>
    <x v="46"/>
    <x v="0"/>
    <s v="Yes"/>
    <n v="1"/>
  </r>
  <r>
    <n v="859"/>
    <d v="2023-11-28T00:00:00"/>
    <s v="Standard"/>
    <n v="399"/>
    <n v="16.2"/>
    <n v="4"/>
    <n v="3"/>
    <n v="5"/>
    <x v="46"/>
    <x v="0"/>
    <s v="No"/>
    <n v="0"/>
  </r>
  <r>
    <n v="860"/>
    <d v="2023-03-03T00:00:00"/>
    <s v="Standard"/>
    <n v="399"/>
    <n v="19.600000000000001"/>
    <n v="4"/>
    <n v="0"/>
    <n v="11"/>
    <x v="55"/>
    <x v="0"/>
    <s v="Yes"/>
    <n v="1"/>
  </r>
  <r>
    <n v="861"/>
    <d v="2024-02-07T00:00:00"/>
    <s v="Standard"/>
    <n v="399"/>
    <n v="4.9000000000000004"/>
    <n v="1"/>
    <n v="3"/>
    <n v="17"/>
    <x v="7"/>
    <x v="0"/>
    <s v="Yes"/>
    <n v="1"/>
  </r>
  <r>
    <n v="862"/>
    <d v="2023-04-19T00:00:00"/>
    <s v="Basic"/>
    <n v="199"/>
    <n v="3.2"/>
    <n v="8"/>
    <n v="3"/>
    <n v="32"/>
    <x v="42"/>
    <x v="0"/>
    <s v="Yes"/>
    <n v="1"/>
  </r>
  <r>
    <n v="863"/>
    <d v="2024-04-01T00:00:00"/>
    <s v="Standard"/>
    <n v="399"/>
    <n v="3"/>
    <n v="1"/>
    <n v="0"/>
    <n v="17"/>
    <x v="45"/>
    <x v="0"/>
    <s v="No"/>
    <n v="0"/>
  </r>
  <r>
    <n v="864"/>
    <d v="2023-06-05T00:00:00"/>
    <s v="Basic"/>
    <n v="199"/>
    <n v="4.0999999999999996"/>
    <n v="0"/>
    <n v="0"/>
    <n v="32"/>
    <x v="5"/>
    <x v="0"/>
    <s v="Yes"/>
    <n v="1"/>
  </r>
  <r>
    <n v="865"/>
    <d v="2024-05-17T00:00:00"/>
    <s v="Premium"/>
    <n v="699"/>
    <n v="22.7"/>
    <n v="0"/>
    <n v="4"/>
    <n v="22"/>
    <x v="60"/>
    <x v="0"/>
    <s v="No"/>
    <n v="0"/>
  </r>
  <r>
    <n v="866"/>
    <d v="2024-12-06T00:00:00"/>
    <s v="Standard"/>
    <n v="399"/>
    <n v="10.4"/>
    <n v="1"/>
    <n v="4"/>
    <n v="28"/>
    <x v="0"/>
    <x v="0"/>
    <s v="Yes"/>
    <n v="1"/>
  </r>
  <r>
    <n v="867"/>
    <d v="2023-02-26T00:00:00"/>
    <s v="Standard"/>
    <n v="399"/>
    <n v="14.4"/>
    <n v="5"/>
    <n v="2"/>
    <n v="8"/>
    <x v="11"/>
    <x v="0"/>
    <s v="Yes"/>
    <n v="1"/>
  </r>
  <r>
    <n v="868"/>
    <d v="2023-10-24T00:00:00"/>
    <s v="Premium"/>
    <n v="699"/>
    <n v="9.5"/>
    <n v="5"/>
    <n v="0"/>
    <n v="6"/>
    <x v="43"/>
    <x v="0"/>
    <s v="Yes"/>
    <n v="1"/>
  </r>
  <r>
    <n v="869"/>
    <d v="2024-12-13T00:00:00"/>
    <s v="Premium"/>
    <n v="699"/>
    <n v="4.8"/>
    <n v="0"/>
    <n v="3"/>
    <n v="13"/>
    <x v="5"/>
    <x v="0"/>
    <s v="Yes"/>
    <n v="1"/>
  </r>
  <r>
    <n v="870"/>
    <d v="2024-03-24T00:00:00"/>
    <s v="Standard"/>
    <n v="399"/>
    <n v="16"/>
    <n v="5"/>
    <n v="3"/>
    <n v="7"/>
    <x v="23"/>
    <x v="0"/>
    <s v="No"/>
    <n v="0"/>
  </r>
  <r>
    <n v="871"/>
    <d v="2023-09-02T00:00:00"/>
    <s v="Premium"/>
    <n v="699"/>
    <n v="3.9"/>
    <n v="3"/>
    <n v="0"/>
    <n v="13"/>
    <x v="16"/>
    <x v="0"/>
    <s v="No"/>
    <n v="0"/>
  </r>
  <r>
    <n v="872"/>
    <d v="2024-04-05T00:00:00"/>
    <s v="Standard"/>
    <n v="399"/>
    <n v="2"/>
    <n v="8"/>
    <n v="5"/>
    <n v="25"/>
    <x v="18"/>
    <x v="0"/>
    <s v="Yes"/>
    <n v="1"/>
  </r>
  <r>
    <n v="873"/>
    <d v="2023-08-05T00:00:00"/>
    <s v="Basic"/>
    <n v="199"/>
    <n v="8.8000000000000007"/>
    <n v="5"/>
    <n v="5"/>
    <n v="3"/>
    <x v="36"/>
    <x v="0"/>
    <s v="Yes"/>
    <n v="1"/>
  </r>
  <r>
    <n v="874"/>
    <d v="2023-03-15T00:00:00"/>
    <s v="Premium"/>
    <n v="699"/>
    <n v="11.7"/>
    <n v="8"/>
    <n v="1"/>
    <n v="34"/>
    <x v="49"/>
    <x v="0"/>
    <s v="No"/>
    <n v="0"/>
  </r>
  <r>
    <n v="875"/>
    <d v="2023-02-16T00:00:00"/>
    <s v="Basic"/>
    <n v="199"/>
    <n v="12.5"/>
    <n v="0"/>
    <n v="3"/>
    <n v="10"/>
    <x v="13"/>
    <x v="0"/>
    <s v="No"/>
    <n v="0"/>
  </r>
  <r>
    <n v="876"/>
    <d v="2024-04-12T00:00:00"/>
    <s v="Basic"/>
    <n v="199"/>
    <n v="0.9"/>
    <n v="0"/>
    <n v="2"/>
    <n v="9"/>
    <x v="47"/>
    <x v="0"/>
    <s v="Yes"/>
    <n v="1"/>
  </r>
  <r>
    <n v="877"/>
    <d v="2024-09-22T00:00:00"/>
    <s v="Premium"/>
    <n v="699"/>
    <n v="21"/>
    <n v="1"/>
    <n v="0"/>
    <n v="11"/>
    <x v="19"/>
    <x v="0"/>
    <s v="No"/>
    <n v="0"/>
  </r>
  <r>
    <n v="878"/>
    <d v="2024-11-25T00:00:00"/>
    <s v="Basic"/>
    <n v="199"/>
    <n v="20.2"/>
    <n v="6"/>
    <n v="2"/>
    <n v="5"/>
    <x v="34"/>
    <x v="0"/>
    <s v="No"/>
    <n v="0"/>
  </r>
  <r>
    <n v="879"/>
    <d v="2023-08-07T00:00:00"/>
    <s v="Standard"/>
    <n v="399"/>
    <n v="3.5"/>
    <n v="8"/>
    <n v="1"/>
    <n v="21"/>
    <x v="27"/>
    <x v="0"/>
    <s v="No"/>
    <n v="0"/>
  </r>
  <r>
    <n v="880"/>
    <d v="2023-06-22T00:00:00"/>
    <s v="Basic"/>
    <n v="199"/>
    <n v="8.6999999999999993"/>
    <n v="1"/>
    <n v="2"/>
    <n v="12"/>
    <x v="2"/>
    <x v="0"/>
    <s v="No"/>
    <n v="0"/>
  </r>
  <r>
    <n v="881"/>
    <d v="2023-05-17T00:00:00"/>
    <s v="Premium"/>
    <n v="699"/>
    <n v="14.1"/>
    <n v="7"/>
    <n v="1"/>
    <n v="24"/>
    <x v="7"/>
    <x v="0"/>
    <s v="No"/>
    <n v="0"/>
  </r>
  <r>
    <n v="882"/>
    <d v="2023-07-03T00:00:00"/>
    <s v="Basic"/>
    <n v="199"/>
    <n v="19.600000000000001"/>
    <n v="0"/>
    <n v="3"/>
    <n v="25"/>
    <x v="23"/>
    <x v="0"/>
    <s v="Yes"/>
    <n v="1"/>
  </r>
  <r>
    <n v="883"/>
    <d v="2024-10-17T00:00:00"/>
    <s v="Basic"/>
    <n v="199"/>
    <n v="10.7"/>
    <n v="7"/>
    <n v="5"/>
    <n v="19"/>
    <x v="37"/>
    <x v="0"/>
    <s v="Yes"/>
    <n v="1"/>
  </r>
  <r>
    <n v="884"/>
    <d v="2024-09-02T00:00:00"/>
    <s v="Standard"/>
    <n v="399"/>
    <n v="11.5"/>
    <n v="3"/>
    <n v="1"/>
    <n v="34"/>
    <x v="41"/>
    <x v="0"/>
    <s v="No"/>
    <n v="0"/>
  </r>
  <r>
    <n v="885"/>
    <d v="2023-12-23T00:00:00"/>
    <s v="Basic"/>
    <n v="199"/>
    <n v="15.5"/>
    <n v="1"/>
    <n v="5"/>
    <n v="32"/>
    <x v="47"/>
    <x v="0"/>
    <s v="No"/>
    <n v="0"/>
  </r>
  <r>
    <n v="886"/>
    <d v="2024-09-25T00:00:00"/>
    <s v="Standard"/>
    <n v="399"/>
    <n v="14.2"/>
    <n v="3"/>
    <n v="0"/>
    <n v="1"/>
    <x v="52"/>
    <x v="0"/>
    <s v="No"/>
    <n v="0"/>
  </r>
  <r>
    <n v="887"/>
    <d v="2023-02-24T00:00:00"/>
    <s v="Standard"/>
    <n v="399"/>
    <n v="12.9"/>
    <n v="7"/>
    <n v="5"/>
    <n v="35"/>
    <x v="5"/>
    <x v="0"/>
    <s v="Yes"/>
    <n v="1"/>
  </r>
  <r>
    <n v="888"/>
    <d v="2023-02-14T00:00:00"/>
    <s v="Basic"/>
    <n v="199"/>
    <n v="20"/>
    <n v="7"/>
    <n v="3"/>
    <n v="8"/>
    <x v="48"/>
    <x v="0"/>
    <s v="Yes"/>
    <n v="1"/>
  </r>
  <r>
    <n v="889"/>
    <d v="2024-04-09T00:00:00"/>
    <s v="Basic"/>
    <n v="199"/>
    <n v="7.5"/>
    <n v="6"/>
    <n v="2"/>
    <n v="24"/>
    <x v="29"/>
    <x v="0"/>
    <s v="Yes"/>
    <n v="1"/>
  </r>
  <r>
    <n v="890"/>
    <d v="2024-05-11T00:00:00"/>
    <s v="Basic"/>
    <n v="199"/>
    <n v="18.600000000000001"/>
    <n v="8"/>
    <n v="1"/>
    <n v="7"/>
    <x v="17"/>
    <x v="0"/>
    <s v="No"/>
    <n v="0"/>
  </r>
  <r>
    <n v="891"/>
    <d v="2023-11-30T00:00:00"/>
    <s v="Premium"/>
    <n v="699"/>
    <n v="2.2000000000000002"/>
    <n v="3"/>
    <n v="5"/>
    <n v="8"/>
    <x v="38"/>
    <x v="0"/>
    <s v="Yes"/>
    <n v="1"/>
  </r>
  <r>
    <n v="892"/>
    <d v="2023-08-22T00:00:00"/>
    <s v="Standard"/>
    <n v="399"/>
    <n v="18.8"/>
    <n v="5"/>
    <n v="1"/>
    <n v="13"/>
    <x v="58"/>
    <x v="0"/>
    <s v="Yes"/>
    <n v="1"/>
  </r>
  <r>
    <n v="893"/>
    <d v="2024-04-27T00:00:00"/>
    <s v="Basic"/>
    <n v="199"/>
    <n v="18.600000000000001"/>
    <n v="3"/>
    <n v="3"/>
    <n v="16"/>
    <x v="24"/>
    <x v="0"/>
    <s v="Yes"/>
    <n v="1"/>
  </r>
  <r>
    <n v="894"/>
    <d v="2024-04-10T00:00:00"/>
    <s v="Premium"/>
    <n v="699"/>
    <n v="1.8"/>
    <n v="6"/>
    <n v="1"/>
    <n v="32"/>
    <x v="42"/>
    <x v="0"/>
    <s v="No"/>
    <n v="0"/>
  </r>
  <r>
    <n v="895"/>
    <d v="2023-10-04T00:00:00"/>
    <s v="Basic"/>
    <n v="199"/>
    <n v="9.6999999999999993"/>
    <n v="7"/>
    <n v="5"/>
    <n v="25"/>
    <x v="21"/>
    <x v="0"/>
    <s v="No"/>
    <n v="0"/>
  </r>
  <r>
    <n v="896"/>
    <d v="2024-04-21T00:00:00"/>
    <s v="Basic"/>
    <n v="199"/>
    <n v="3.6"/>
    <n v="0"/>
    <n v="2"/>
    <n v="22"/>
    <x v="37"/>
    <x v="0"/>
    <s v="Yes"/>
    <n v="1"/>
  </r>
  <r>
    <n v="897"/>
    <d v="2023-06-10T00:00:00"/>
    <s v="Standard"/>
    <n v="399"/>
    <n v="4.7"/>
    <n v="5"/>
    <n v="1"/>
    <n v="27"/>
    <x v="15"/>
    <x v="0"/>
    <s v="Yes"/>
    <n v="1"/>
  </r>
  <r>
    <n v="898"/>
    <d v="2024-06-18T00:00:00"/>
    <s v="Premium"/>
    <n v="699"/>
    <n v="14.7"/>
    <n v="8"/>
    <n v="1"/>
    <n v="11"/>
    <x v="23"/>
    <x v="0"/>
    <s v="No"/>
    <n v="0"/>
  </r>
  <r>
    <n v="899"/>
    <d v="2023-09-10T00:00:00"/>
    <s v="Standard"/>
    <n v="399"/>
    <n v="15"/>
    <n v="7"/>
    <n v="2"/>
    <n v="14"/>
    <x v="44"/>
    <x v="0"/>
    <s v="No"/>
    <n v="0"/>
  </r>
  <r>
    <n v="900"/>
    <d v="2024-08-10T00:00:00"/>
    <s v="Basic"/>
    <n v="199"/>
    <n v="11.1"/>
    <n v="3"/>
    <n v="4"/>
    <n v="21"/>
    <x v="32"/>
    <x v="0"/>
    <s v="Yes"/>
    <n v="1"/>
  </r>
  <r>
    <n v="901"/>
    <d v="2023-02-04T00:00:00"/>
    <s v="Basic"/>
    <n v="199"/>
    <n v="24.5"/>
    <n v="0"/>
    <n v="3"/>
    <n v="27"/>
    <x v="16"/>
    <x v="0"/>
    <s v="No"/>
    <n v="0"/>
  </r>
  <r>
    <n v="902"/>
    <d v="2024-07-25T00:00:00"/>
    <s v="Standard"/>
    <n v="399"/>
    <n v="10.199999999999999"/>
    <n v="1"/>
    <n v="3"/>
    <n v="34"/>
    <x v="9"/>
    <x v="0"/>
    <s v="Yes"/>
    <n v="1"/>
  </r>
  <r>
    <n v="903"/>
    <d v="2023-04-03T00:00:00"/>
    <s v="Basic"/>
    <n v="199"/>
    <n v="23.8"/>
    <n v="2"/>
    <n v="2"/>
    <n v="27"/>
    <x v="12"/>
    <x v="0"/>
    <s v="Yes"/>
    <n v="1"/>
  </r>
  <r>
    <n v="904"/>
    <d v="2024-08-20T00:00:00"/>
    <s v="Basic"/>
    <n v="199"/>
    <n v="16.899999999999999"/>
    <n v="2"/>
    <n v="5"/>
    <n v="31"/>
    <x v="6"/>
    <x v="0"/>
    <s v="No"/>
    <n v="0"/>
  </r>
  <r>
    <n v="905"/>
    <d v="2024-01-15T00:00:00"/>
    <s v="Basic"/>
    <n v="199"/>
    <n v="11.9"/>
    <n v="2"/>
    <n v="5"/>
    <n v="30"/>
    <x v="40"/>
    <x v="0"/>
    <s v="Yes"/>
    <n v="1"/>
  </r>
  <r>
    <n v="906"/>
    <d v="2024-12-08T00:00:00"/>
    <s v="Premium"/>
    <n v="699"/>
    <n v="17.7"/>
    <n v="0"/>
    <n v="5"/>
    <n v="30"/>
    <x v="10"/>
    <x v="0"/>
    <s v="No"/>
    <n v="0"/>
  </r>
  <r>
    <n v="907"/>
    <d v="2024-07-09T00:00:00"/>
    <s v="Standard"/>
    <n v="399"/>
    <n v="1.3"/>
    <n v="6"/>
    <n v="2"/>
    <n v="34"/>
    <x v="46"/>
    <x v="0"/>
    <s v="Yes"/>
    <n v="1"/>
  </r>
  <r>
    <n v="908"/>
    <d v="2023-02-26T00:00:00"/>
    <s v="Premium"/>
    <n v="699"/>
    <n v="19.8"/>
    <n v="1"/>
    <n v="4"/>
    <n v="14"/>
    <x v="15"/>
    <x v="0"/>
    <s v="Yes"/>
    <n v="1"/>
  </r>
  <r>
    <n v="909"/>
    <d v="2023-02-11T00:00:00"/>
    <s v="Premium"/>
    <n v="699"/>
    <n v="22.3"/>
    <n v="1"/>
    <n v="3"/>
    <n v="24"/>
    <x v="57"/>
    <x v="0"/>
    <s v="Yes"/>
    <n v="1"/>
  </r>
  <r>
    <n v="910"/>
    <d v="2023-07-29T00:00:00"/>
    <s v="Standard"/>
    <n v="399"/>
    <n v="4.8"/>
    <n v="8"/>
    <n v="5"/>
    <n v="24"/>
    <x v="10"/>
    <x v="0"/>
    <s v="Yes"/>
    <n v="1"/>
  </r>
  <r>
    <n v="911"/>
    <d v="2024-08-17T00:00:00"/>
    <s v="Basic"/>
    <n v="199"/>
    <n v="6.3"/>
    <n v="1"/>
    <n v="5"/>
    <n v="22"/>
    <x v="53"/>
    <x v="0"/>
    <s v="No"/>
    <n v="0"/>
  </r>
  <r>
    <n v="912"/>
    <d v="2024-05-30T00:00:00"/>
    <s v="Premium"/>
    <n v="699"/>
    <n v="19"/>
    <n v="3"/>
    <n v="2"/>
    <n v="14"/>
    <x v="59"/>
    <x v="0"/>
    <s v="No"/>
    <n v="0"/>
  </r>
  <r>
    <n v="913"/>
    <d v="2024-05-28T00:00:00"/>
    <s v="Premium"/>
    <n v="699"/>
    <n v="7.3"/>
    <n v="1"/>
    <n v="2"/>
    <n v="28"/>
    <x v="59"/>
    <x v="0"/>
    <s v="Yes"/>
    <n v="1"/>
  </r>
  <r>
    <n v="914"/>
    <d v="2023-10-27T00:00:00"/>
    <s v="Premium"/>
    <n v="699"/>
    <n v="12"/>
    <n v="8"/>
    <n v="5"/>
    <n v="8"/>
    <x v="47"/>
    <x v="0"/>
    <s v="Yes"/>
    <n v="1"/>
  </r>
  <r>
    <n v="915"/>
    <d v="2023-03-31T00:00:00"/>
    <s v="Standard"/>
    <n v="399"/>
    <n v="20.100000000000001"/>
    <n v="1"/>
    <n v="1"/>
    <n v="24"/>
    <x v="24"/>
    <x v="0"/>
    <s v="No"/>
    <n v="0"/>
  </r>
  <r>
    <n v="916"/>
    <d v="2023-04-25T00:00:00"/>
    <s v="Basic"/>
    <n v="199"/>
    <n v="22.5"/>
    <n v="4"/>
    <n v="0"/>
    <n v="26"/>
    <x v="20"/>
    <x v="0"/>
    <s v="Yes"/>
    <n v="1"/>
  </r>
  <r>
    <n v="917"/>
    <d v="2023-10-28T00:00:00"/>
    <s v="Premium"/>
    <n v="699"/>
    <n v="12.7"/>
    <n v="3"/>
    <n v="4"/>
    <n v="10"/>
    <x v="32"/>
    <x v="0"/>
    <s v="No"/>
    <n v="0"/>
  </r>
  <r>
    <n v="918"/>
    <d v="2024-10-22T00:00:00"/>
    <s v="Standard"/>
    <n v="399"/>
    <n v="23.3"/>
    <n v="7"/>
    <n v="2"/>
    <n v="35"/>
    <x v="51"/>
    <x v="0"/>
    <s v="Yes"/>
    <n v="1"/>
  </r>
  <r>
    <n v="919"/>
    <d v="2024-10-22T00:00:00"/>
    <s v="Basic"/>
    <n v="199"/>
    <n v="5.0999999999999996"/>
    <n v="0"/>
    <n v="1"/>
    <n v="19"/>
    <x v="43"/>
    <x v="0"/>
    <s v="No"/>
    <n v="0"/>
  </r>
  <r>
    <n v="920"/>
    <d v="2024-06-26T00:00:00"/>
    <s v="Standard"/>
    <n v="399"/>
    <n v="14.7"/>
    <n v="5"/>
    <n v="3"/>
    <n v="27"/>
    <x v="54"/>
    <x v="0"/>
    <s v="Yes"/>
    <n v="1"/>
  </r>
  <r>
    <n v="921"/>
    <d v="2023-08-21T00:00:00"/>
    <s v="Premium"/>
    <n v="699"/>
    <n v="11.7"/>
    <n v="2"/>
    <n v="2"/>
    <n v="29"/>
    <x v="17"/>
    <x v="0"/>
    <s v="No"/>
    <n v="0"/>
  </r>
  <r>
    <n v="922"/>
    <d v="2023-06-20T00:00:00"/>
    <s v="Standard"/>
    <n v="399"/>
    <n v="24.3"/>
    <n v="0"/>
    <n v="1"/>
    <n v="24"/>
    <x v="59"/>
    <x v="0"/>
    <s v="Yes"/>
    <n v="1"/>
  </r>
  <r>
    <n v="923"/>
    <d v="2024-12-10T00:00:00"/>
    <s v="Premium"/>
    <n v="699"/>
    <n v="17.899999999999999"/>
    <n v="4"/>
    <n v="1"/>
    <n v="11"/>
    <x v="48"/>
    <x v="0"/>
    <s v="No"/>
    <n v="0"/>
  </r>
  <r>
    <n v="924"/>
    <d v="2024-03-27T00:00:00"/>
    <s v="Premium"/>
    <n v="699"/>
    <n v="4.5"/>
    <n v="1"/>
    <n v="0"/>
    <n v="10"/>
    <x v="27"/>
    <x v="0"/>
    <s v="No"/>
    <n v="0"/>
  </r>
  <r>
    <n v="925"/>
    <d v="2023-12-19T00:00:00"/>
    <s v="Standard"/>
    <n v="399"/>
    <n v="5"/>
    <n v="8"/>
    <n v="5"/>
    <n v="24"/>
    <x v="36"/>
    <x v="0"/>
    <s v="No"/>
    <n v="0"/>
  </r>
  <r>
    <n v="926"/>
    <d v="2023-01-26T00:00:00"/>
    <s v="Basic"/>
    <n v="199"/>
    <n v="11.5"/>
    <n v="2"/>
    <n v="4"/>
    <n v="24"/>
    <x v="18"/>
    <x v="0"/>
    <s v="Yes"/>
    <n v="1"/>
  </r>
  <r>
    <n v="927"/>
    <d v="2024-07-13T00:00:00"/>
    <s v="Standard"/>
    <n v="399"/>
    <n v="19.3"/>
    <n v="7"/>
    <n v="2"/>
    <n v="32"/>
    <x v="2"/>
    <x v="0"/>
    <s v="Yes"/>
    <n v="1"/>
  </r>
  <r>
    <n v="928"/>
    <d v="2024-08-10T00:00:00"/>
    <s v="Premium"/>
    <n v="699"/>
    <n v="16.399999999999999"/>
    <n v="4"/>
    <n v="3"/>
    <n v="22"/>
    <x v="24"/>
    <x v="0"/>
    <s v="Yes"/>
    <n v="1"/>
  </r>
  <r>
    <n v="929"/>
    <d v="2024-05-05T00:00:00"/>
    <s v="Premium"/>
    <n v="699"/>
    <n v="20.100000000000001"/>
    <n v="7"/>
    <n v="2"/>
    <n v="10"/>
    <x v="46"/>
    <x v="0"/>
    <s v="Yes"/>
    <n v="1"/>
  </r>
  <r>
    <n v="930"/>
    <d v="2023-08-14T00:00:00"/>
    <s v="Basic"/>
    <n v="199"/>
    <n v="17.100000000000001"/>
    <n v="1"/>
    <n v="2"/>
    <n v="9"/>
    <x v="1"/>
    <x v="0"/>
    <s v="No"/>
    <n v="0"/>
  </r>
  <r>
    <n v="931"/>
    <d v="2024-06-23T00:00:00"/>
    <s v="Standard"/>
    <n v="399"/>
    <n v="2.8"/>
    <n v="0"/>
    <n v="4"/>
    <n v="23"/>
    <x v="8"/>
    <x v="0"/>
    <s v="Yes"/>
    <n v="1"/>
  </r>
  <r>
    <n v="932"/>
    <d v="2024-11-18T00:00:00"/>
    <s v="Basic"/>
    <n v="199"/>
    <n v="5.3"/>
    <n v="1"/>
    <n v="4"/>
    <n v="18"/>
    <x v="39"/>
    <x v="0"/>
    <s v="Yes"/>
    <n v="1"/>
  </r>
  <r>
    <n v="933"/>
    <d v="2023-02-27T00:00:00"/>
    <s v="Basic"/>
    <n v="199"/>
    <n v="10.199999999999999"/>
    <n v="7"/>
    <n v="2"/>
    <n v="33"/>
    <x v="3"/>
    <x v="0"/>
    <s v="Yes"/>
    <n v="1"/>
  </r>
  <r>
    <n v="934"/>
    <d v="2023-10-19T00:00:00"/>
    <s v="Premium"/>
    <n v="699"/>
    <n v="10.199999999999999"/>
    <n v="6"/>
    <n v="2"/>
    <n v="24"/>
    <x v="55"/>
    <x v="0"/>
    <s v="Yes"/>
    <n v="1"/>
  </r>
  <r>
    <n v="935"/>
    <d v="2024-03-30T00:00:00"/>
    <s v="Standard"/>
    <n v="399"/>
    <n v="8"/>
    <n v="7"/>
    <n v="4"/>
    <n v="23"/>
    <x v="23"/>
    <x v="0"/>
    <s v="Yes"/>
    <n v="1"/>
  </r>
  <r>
    <n v="936"/>
    <d v="2024-03-10T00:00:00"/>
    <s v="Premium"/>
    <n v="699"/>
    <n v="20.2"/>
    <n v="4"/>
    <n v="1"/>
    <n v="27"/>
    <x v="34"/>
    <x v="0"/>
    <s v="No"/>
    <n v="0"/>
  </r>
  <r>
    <n v="937"/>
    <d v="2024-06-21T00:00:00"/>
    <s v="Premium"/>
    <n v="699"/>
    <n v="3.9"/>
    <n v="1"/>
    <n v="1"/>
    <n v="27"/>
    <x v="42"/>
    <x v="0"/>
    <s v="Yes"/>
    <n v="1"/>
  </r>
  <r>
    <n v="938"/>
    <d v="2023-10-07T00:00:00"/>
    <s v="Standard"/>
    <n v="399"/>
    <n v="23.4"/>
    <n v="6"/>
    <n v="0"/>
    <n v="5"/>
    <x v="44"/>
    <x v="0"/>
    <s v="No"/>
    <n v="0"/>
  </r>
  <r>
    <n v="939"/>
    <d v="2023-10-24T00:00:00"/>
    <s v="Standard"/>
    <n v="399"/>
    <n v="14.1"/>
    <n v="2"/>
    <n v="1"/>
    <n v="12"/>
    <x v="48"/>
    <x v="0"/>
    <s v="No"/>
    <n v="0"/>
  </r>
  <r>
    <n v="940"/>
    <d v="2024-04-19T00:00:00"/>
    <s v="Premium"/>
    <n v="699"/>
    <n v="1.5"/>
    <n v="4"/>
    <n v="4"/>
    <n v="32"/>
    <x v="18"/>
    <x v="0"/>
    <s v="Yes"/>
    <n v="1"/>
  </r>
  <r>
    <n v="941"/>
    <d v="2024-10-13T00:00:00"/>
    <s v="Basic"/>
    <n v="199"/>
    <n v="19.899999999999999"/>
    <n v="2"/>
    <n v="2"/>
    <n v="2"/>
    <x v="18"/>
    <x v="0"/>
    <s v="No"/>
    <n v="0"/>
  </r>
  <r>
    <n v="942"/>
    <d v="2024-12-05T00:00:00"/>
    <s v="Standard"/>
    <n v="399"/>
    <n v="16.5"/>
    <n v="4"/>
    <n v="3"/>
    <n v="8"/>
    <x v="48"/>
    <x v="0"/>
    <s v="Yes"/>
    <n v="1"/>
  </r>
  <r>
    <n v="943"/>
    <d v="2024-01-06T00:00:00"/>
    <s v="Premium"/>
    <n v="699"/>
    <n v="1.2"/>
    <n v="4"/>
    <n v="3"/>
    <n v="16"/>
    <x v="10"/>
    <x v="0"/>
    <s v="Yes"/>
    <n v="1"/>
  </r>
  <r>
    <n v="944"/>
    <d v="2024-12-11T00:00:00"/>
    <s v="Premium"/>
    <n v="699"/>
    <n v="14.4"/>
    <n v="4"/>
    <n v="5"/>
    <n v="31"/>
    <x v="11"/>
    <x v="0"/>
    <s v="Yes"/>
    <n v="1"/>
  </r>
  <r>
    <n v="945"/>
    <d v="2023-05-30T00:00:00"/>
    <s v="Basic"/>
    <n v="199"/>
    <n v="13.1"/>
    <n v="0"/>
    <n v="2"/>
    <n v="24"/>
    <x v="17"/>
    <x v="0"/>
    <s v="No"/>
    <n v="0"/>
  </r>
  <r>
    <n v="946"/>
    <d v="2024-01-05T00:00:00"/>
    <s v="Standard"/>
    <n v="399"/>
    <n v="22"/>
    <n v="2"/>
    <n v="2"/>
    <n v="30"/>
    <x v="17"/>
    <x v="0"/>
    <s v="Yes"/>
    <n v="1"/>
  </r>
  <r>
    <n v="947"/>
    <d v="2024-06-10T00:00:00"/>
    <s v="Standard"/>
    <n v="399"/>
    <n v="1.7"/>
    <n v="4"/>
    <n v="4"/>
    <n v="23"/>
    <x v="30"/>
    <x v="0"/>
    <s v="Yes"/>
    <n v="1"/>
  </r>
  <r>
    <n v="948"/>
    <d v="2024-12-02T00:00:00"/>
    <s v="Basic"/>
    <n v="199"/>
    <n v="19.2"/>
    <n v="2"/>
    <n v="4"/>
    <n v="12"/>
    <x v="27"/>
    <x v="0"/>
    <s v="No"/>
    <n v="0"/>
  </r>
  <r>
    <n v="949"/>
    <d v="2023-05-28T00:00:00"/>
    <s v="Standard"/>
    <n v="399"/>
    <n v="17.3"/>
    <n v="5"/>
    <n v="0"/>
    <n v="18"/>
    <x v="28"/>
    <x v="0"/>
    <s v="No"/>
    <n v="0"/>
  </r>
  <r>
    <n v="950"/>
    <d v="2023-06-16T00:00:00"/>
    <s v="Basic"/>
    <n v="199"/>
    <n v="13.2"/>
    <n v="5"/>
    <n v="3"/>
    <n v="9"/>
    <x v="51"/>
    <x v="0"/>
    <s v="Yes"/>
    <n v="1"/>
  </r>
  <r>
    <n v="951"/>
    <d v="2024-09-20T00:00:00"/>
    <s v="Basic"/>
    <n v="199"/>
    <n v="4.3"/>
    <n v="3"/>
    <n v="1"/>
    <n v="14"/>
    <x v="50"/>
    <x v="0"/>
    <s v="No"/>
    <n v="0"/>
  </r>
  <r>
    <n v="952"/>
    <d v="2024-03-03T00:00:00"/>
    <s v="Premium"/>
    <n v="699"/>
    <n v="21.2"/>
    <n v="8"/>
    <n v="5"/>
    <n v="34"/>
    <x v="14"/>
    <x v="0"/>
    <s v="No"/>
    <n v="0"/>
  </r>
  <r>
    <n v="953"/>
    <d v="2024-12-08T00:00:00"/>
    <s v="Standard"/>
    <n v="399"/>
    <n v="3.4"/>
    <n v="2"/>
    <n v="0"/>
    <n v="5"/>
    <x v="53"/>
    <x v="0"/>
    <s v="Yes"/>
    <n v="1"/>
  </r>
  <r>
    <n v="954"/>
    <d v="2023-01-30T00:00:00"/>
    <s v="Standard"/>
    <n v="399"/>
    <n v="20.5"/>
    <n v="8"/>
    <n v="2"/>
    <n v="9"/>
    <x v="48"/>
    <x v="0"/>
    <s v="No"/>
    <n v="0"/>
  </r>
  <r>
    <n v="955"/>
    <d v="2023-08-03T00:00:00"/>
    <s v="Premium"/>
    <n v="699"/>
    <n v="5.9"/>
    <n v="2"/>
    <n v="5"/>
    <n v="8"/>
    <x v="0"/>
    <x v="0"/>
    <s v="Yes"/>
    <n v="1"/>
  </r>
  <r>
    <n v="956"/>
    <d v="2024-03-17T00:00:00"/>
    <s v="Basic"/>
    <n v="199"/>
    <n v="10.9"/>
    <n v="1"/>
    <n v="0"/>
    <n v="6"/>
    <x v="1"/>
    <x v="0"/>
    <s v="No"/>
    <n v="0"/>
  </r>
  <r>
    <n v="957"/>
    <d v="2023-09-17T00:00:00"/>
    <s v="Basic"/>
    <n v="199"/>
    <n v="3.1"/>
    <n v="8"/>
    <n v="4"/>
    <n v="13"/>
    <x v="26"/>
    <x v="0"/>
    <s v="Yes"/>
    <n v="1"/>
  </r>
  <r>
    <n v="958"/>
    <d v="2024-09-08T00:00:00"/>
    <s v="Basic"/>
    <n v="199"/>
    <n v="7.9"/>
    <n v="0"/>
    <n v="0"/>
    <n v="5"/>
    <x v="50"/>
    <x v="0"/>
    <s v="Yes"/>
    <n v="1"/>
  </r>
  <r>
    <n v="959"/>
    <d v="2023-10-12T00:00:00"/>
    <s v="Basic"/>
    <n v="199"/>
    <n v="5"/>
    <n v="5"/>
    <n v="0"/>
    <n v="13"/>
    <x v="23"/>
    <x v="0"/>
    <s v="Yes"/>
    <n v="1"/>
  </r>
  <r>
    <n v="960"/>
    <d v="2024-08-06T00:00:00"/>
    <s v="Premium"/>
    <n v="699"/>
    <n v="9.1"/>
    <n v="8"/>
    <n v="5"/>
    <n v="23"/>
    <x v="41"/>
    <x v="0"/>
    <s v="Yes"/>
    <n v="1"/>
  </r>
  <r>
    <n v="961"/>
    <d v="2023-10-16T00:00:00"/>
    <s v="Basic"/>
    <n v="199"/>
    <n v="20.6"/>
    <n v="0"/>
    <n v="4"/>
    <n v="7"/>
    <x v="42"/>
    <x v="0"/>
    <s v="No"/>
    <n v="0"/>
  </r>
  <r>
    <n v="962"/>
    <d v="2024-12-25T00:00:00"/>
    <s v="Basic"/>
    <n v="199"/>
    <n v="0.6"/>
    <n v="1"/>
    <n v="1"/>
    <n v="35"/>
    <x v="13"/>
    <x v="0"/>
    <s v="Yes"/>
    <n v="1"/>
  </r>
  <r>
    <n v="963"/>
    <d v="2023-07-05T00:00:00"/>
    <s v="Standard"/>
    <n v="399"/>
    <n v="17.600000000000001"/>
    <n v="2"/>
    <n v="3"/>
    <n v="24"/>
    <x v="11"/>
    <x v="0"/>
    <s v="No"/>
    <n v="0"/>
  </r>
  <r>
    <n v="964"/>
    <d v="2023-11-18T00:00:00"/>
    <s v="Standard"/>
    <n v="399"/>
    <n v="10.9"/>
    <n v="8"/>
    <n v="1"/>
    <n v="25"/>
    <x v="51"/>
    <x v="0"/>
    <s v="Yes"/>
    <n v="1"/>
  </r>
  <r>
    <n v="965"/>
    <d v="2023-10-23T00:00:00"/>
    <s v="Basic"/>
    <n v="199"/>
    <n v="3.2"/>
    <n v="2"/>
    <n v="3"/>
    <n v="30"/>
    <x v="14"/>
    <x v="0"/>
    <s v="Yes"/>
    <n v="1"/>
  </r>
  <r>
    <n v="966"/>
    <d v="2024-09-06T00:00:00"/>
    <s v="Premium"/>
    <n v="699"/>
    <n v="2.5"/>
    <n v="7"/>
    <n v="0"/>
    <n v="3"/>
    <x v="55"/>
    <x v="0"/>
    <s v="Yes"/>
    <n v="1"/>
  </r>
  <r>
    <n v="967"/>
    <d v="2024-03-14T00:00:00"/>
    <s v="Premium"/>
    <n v="699"/>
    <n v="17.3"/>
    <n v="7"/>
    <n v="1"/>
    <n v="20"/>
    <x v="4"/>
    <x v="0"/>
    <s v="Yes"/>
    <n v="1"/>
  </r>
  <r>
    <n v="968"/>
    <d v="2024-11-21T00:00:00"/>
    <s v="Basic"/>
    <n v="199"/>
    <n v="22.4"/>
    <n v="7"/>
    <n v="5"/>
    <n v="5"/>
    <x v="57"/>
    <x v="0"/>
    <s v="Yes"/>
    <n v="1"/>
  </r>
  <r>
    <n v="969"/>
    <d v="2023-05-27T00:00:00"/>
    <s v="Standard"/>
    <n v="399"/>
    <n v="10.199999999999999"/>
    <n v="8"/>
    <n v="5"/>
    <n v="7"/>
    <x v="11"/>
    <x v="0"/>
    <s v="Yes"/>
    <n v="1"/>
  </r>
  <r>
    <n v="970"/>
    <d v="2023-06-22T00:00:00"/>
    <s v="Standard"/>
    <n v="399"/>
    <n v="17.5"/>
    <n v="1"/>
    <n v="5"/>
    <n v="26"/>
    <x v="7"/>
    <x v="0"/>
    <s v="No"/>
    <n v="0"/>
  </r>
  <r>
    <n v="971"/>
    <d v="2024-02-18T00:00:00"/>
    <s v="Basic"/>
    <n v="199"/>
    <n v="24.4"/>
    <n v="5"/>
    <n v="1"/>
    <n v="24"/>
    <x v="3"/>
    <x v="0"/>
    <s v="No"/>
    <n v="0"/>
  </r>
  <r>
    <n v="972"/>
    <d v="2024-08-18T00:00:00"/>
    <s v="Basic"/>
    <n v="199"/>
    <n v="21"/>
    <n v="7"/>
    <n v="2"/>
    <n v="15"/>
    <x v="14"/>
    <x v="0"/>
    <s v="Yes"/>
    <n v="1"/>
  </r>
  <r>
    <n v="973"/>
    <d v="2024-02-19T00:00:00"/>
    <s v="Premium"/>
    <n v="699"/>
    <n v="19"/>
    <n v="6"/>
    <n v="2"/>
    <n v="18"/>
    <x v="53"/>
    <x v="0"/>
    <s v="Yes"/>
    <n v="1"/>
  </r>
  <r>
    <n v="974"/>
    <d v="2024-05-24T00:00:00"/>
    <s v="Standard"/>
    <n v="399"/>
    <n v="7.3"/>
    <n v="7"/>
    <n v="0"/>
    <n v="33"/>
    <x v="19"/>
    <x v="0"/>
    <s v="No"/>
    <n v="0"/>
  </r>
  <r>
    <n v="975"/>
    <d v="2023-07-03T00:00:00"/>
    <s v="Basic"/>
    <n v="199"/>
    <n v="1.2"/>
    <n v="0"/>
    <n v="0"/>
    <n v="9"/>
    <x v="9"/>
    <x v="0"/>
    <s v="No"/>
    <n v="0"/>
  </r>
  <r>
    <n v="976"/>
    <d v="2024-05-19T00:00:00"/>
    <s v="Standard"/>
    <n v="399"/>
    <n v="4.2"/>
    <n v="1"/>
    <n v="0"/>
    <n v="21"/>
    <x v="5"/>
    <x v="0"/>
    <s v="No"/>
    <n v="0"/>
  </r>
  <r>
    <n v="977"/>
    <d v="2023-12-18T00:00:00"/>
    <s v="Standard"/>
    <n v="399"/>
    <n v="7.7"/>
    <n v="7"/>
    <n v="3"/>
    <n v="13"/>
    <x v="56"/>
    <x v="0"/>
    <s v="Yes"/>
    <n v="1"/>
  </r>
  <r>
    <n v="978"/>
    <d v="2024-01-28T00:00:00"/>
    <s v="Premium"/>
    <n v="699"/>
    <n v="0.9"/>
    <n v="0"/>
    <n v="3"/>
    <n v="35"/>
    <x v="15"/>
    <x v="0"/>
    <s v="No"/>
    <n v="0"/>
  </r>
  <r>
    <n v="979"/>
    <d v="2024-07-24T00:00:00"/>
    <s v="Standard"/>
    <n v="399"/>
    <n v="21.4"/>
    <n v="7"/>
    <n v="3"/>
    <n v="21"/>
    <x v="36"/>
    <x v="0"/>
    <s v="Yes"/>
    <n v="1"/>
  </r>
  <r>
    <n v="980"/>
    <d v="2024-02-03T00:00:00"/>
    <s v="Premium"/>
    <n v="699"/>
    <n v="22.2"/>
    <n v="2"/>
    <n v="3"/>
    <n v="20"/>
    <x v="25"/>
    <x v="0"/>
    <s v="Yes"/>
    <n v="1"/>
  </r>
  <r>
    <n v="981"/>
    <d v="2024-08-08T00:00:00"/>
    <s v="Standard"/>
    <n v="399"/>
    <n v="14.4"/>
    <n v="7"/>
    <n v="5"/>
    <n v="8"/>
    <x v="4"/>
    <x v="0"/>
    <s v="Yes"/>
    <n v="1"/>
  </r>
  <r>
    <n v="982"/>
    <d v="2024-05-21T00:00:00"/>
    <s v="Standard"/>
    <n v="399"/>
    <n v="14.3"/>
    <n v="2"/>
    <n v="4"/>
    <n v="31"/>
    <x v="26"/>
    <x v="0"/>
    <s v="No"/>
    <n v="0"/>
  </r>
  <r>
    <n v="983"/>
    <d v="2024-08-27T00:00:00"/>
    <s v="Premium"/>
    <n v="699"/>
    <n v="15.6"/>
    <n v="5"/>
    <n v="2"/>
    <n v="25"/>
    <x v="27"/>
    <x v="0"/>
    <s v="Yes"/>
    <n v="1"/>
  </r>
  <r>
    <n v="984"/>
    <d v="2024-10-02T00:00:00"/>
    <s v="Basic"/>
    <n v="199"/>
    <n v="21"/>
    <n v="5"/>
    <n v="5"/>
    <n v="9"/>
    <x v="54"/>
    <x v="0"/>
    <s v="Yes"/>
    <n v="1"/>
  </r>
  <r>
    <n v="985"/>
    <d v="2024-11-08T00:00:00"/>
    <s v="Standard"/>
    <n v="399"/>
    <n v="2.9"/>
    <n v="5"/>
    <n v="2"/>
    <n v="25"/>
    <x v="51"/>
    <x v="0"/>
    <s v="Yes"/>
    <n v="1"/>
  </r>
  <r>
    <n v="986"/>
    <d v="2023-03-09T00:00:00"/>
    <s v="Basic"/>
    <n v="199"/>
    <n v="6.2"/>
    <n v="4"/>
    <n v="4"/>
    <n v="16"/>
    <x v="23"/>
    <x v="0"/>
    <s v="No"/>
    <n v="0"/>
  </r>
  <r>
    <n v="987"/>
    <d v="2024-11-04T00:00:00"/>
    <s v="Standard"/>
    <n v="399"/>
    <n v="8.8000000000000007"/>
    <n v="0"/>
    <n v="4"/>
    <n v="8"/>
    <x v="27"/>
    <x v="0"/>
    <s v="Yes"/>
    <n v="1"/>
  </r>
  <r>
    <n v="988"/>
    <d v="2023-01-23T00:00:00"/>
    <s v="Standard"/>
    <n v="399"/>
    <n v="22.6"/>
    <n v="4"/>
    <n v="0"/>
    <n v="33"/>
    <x v="46"/>
    <x v="0"/>
    <s v="Yes"/>
    <n v="1"/>
  </r>
  <r>
    <n v="989"/>
    <d v="2023-04-13T00:00:00"/>
    <s v="Standard"/>
    <n v="399"/>
    <n v="14.5"/>
    <n v="5"/>
    <n v="4"/>
    <n v="25"/>
    <x v="20"/>
    <x v="0"/>
    <s v="No"/>
    <n v="0"/>
  </r>
  <r>
    <n v="990"/>
    <d v="2023-11-03T00:00:00"/>
    <s v="Premium"/>
    <n v="699"/>
    <n v="8.6999999999999993"/>
    <n v="8"/>
    <n v="5"/>
    <n v="14"/>
    <x v="29"/>
    <x v="0"/>
    <s v="Yes"/>
    <n v="1"/>
  </r>
  <r>
    <n v="991"/>
    <d v="2023-02-18T00:00:00"/>
    <s v="Standard"/>
    <n v="399"/>
    <n v="5.4"/>
    <n v="1"/>
    <n v="4"/>
    <n v="28"/>
    <x v="42"/>
    <x v="0"/>
    <s v="Yes"/>
    <n v="1"/>
  </r>
  <r>
    <n v="992"/>
    <d v="2024-08-29T00:00:00"/>
    <s v="Standard"/>
    <n v="399"/>
    <n v="20.2"/>
    <n v="1"/>
    <n v="5"/>
    <n v="26"/>
    <x v="39"/>
    <x v="0"/>
    <s v="Yes"/>
    <n v="1"/>
  </r>
  <r>
    <n v="993"/>
    <d v="2023-03-20T00:00:00"/>
    <s v="Standard"/>
    <n v="399"/>
    <n v="2.1"/>
    <n v="8"/>
    <n v="3"/>
    <n v="18"/>
    <x v="25"/>
    <x v="0"/>
    <s v="Yes"/>
    <n v="1"/>
  </r>
  <r>
    <n v="994"/>
    <d v="2023-07-24T00:00:00"/>
    <s v="Premium"/>
    <n v="699"/>
    <n v="12.9"/>
    <n v="4"/>
    <n v="3"/>
    <n v="20"/>
    <x v="5"/>
    <x v="0"/>
    <s v="Yes"/>
    <n v="1"/>
  </r>
  <r>
    <n v="995"/>
    <d v="2023-07-04T00:00:00"/>
    <s v="Standard"/>
    <n v="399"/>
    <n v="6.7"/>
    <n v="8"/>
    <n v="3"/>
    <n v="26"/>
    <x v="5"/>
    <x v="0"/>
    <s v="No"/>
    <n v="0"/>
  </r>
  <r>
    <n v="996"/>
    <d v="2024-04-23T00:00:00"/>
    <s v="Basic"/>
    <n v="199"/>
    <n v="21.6"/>
    <n v="7"/>
    <n v="1"/>
    <n v="34"/>
    <x v="5"/>
    <x v="0"/>
    <s v="No"/>
    <n v="0"/>
  </r>
  <r>
    <n v="997"/>
    <d v="2024-06-18T00:00:00"/>
    <s v="Standard"/>
    <n v="399"/>
    <n v="20.3"/>
    <n v="6"/>
    <n v="4"/>
    <n v="35"/>
    <x v="16"/>
    <x v="0"/>
    <s v="Yes"/>
    <n v="1"/>
  </r>
  <r>
    <n v="998"/>
    <d v="2023-11-04T00:00:00"/>
    <s v="Basic"/>
    <n v="199"/>
    <n v="11.8"/>
    <n v="3"/>
    <n v="1"/>
    <n v="24"/>
    <x v="49"/>
    <x v="0"/>
    <s v="No"/>
    <n v="0"/>
  </r>
  <r>
    <n v="999"/>
    <d v="2023-10-01T00:00:00"/>
    <s v="Standard"/>
    <n v="399"/>
    <n v="8.3000000000000007"/>
    <n v="1"/>
    <n v="5"/>
    <n v="27"/>
    <x v="42"/>
    <x v="0"/>
    <s v="No"/>
    <n v="0"/>
  </r>
  <r>
    <n v="1000"/>
    <d v="2023-07-16T00:00:00"/>
    <s v="Standard"/>
    <n v="399"/>
    <n v="6.8"/>
    <n v="3"/>
    <n v="3"/>
    <n v="11"/>
    <x v="33"/>
    <x v="0"/>
    <s v="Yes"/>
    <n v="1"/>
  </r>
  <r>
    <n v="1001"/>
    <d v="2024-03-22T00:00:00"/>
    <s v="Basic"/>
    <n v="199"/>
    <n v="20"/>
    <n v="4"/>
    <n v="3"/>
    <n v="16"/>
    <x v="9"/>
    <x v="0"/>
    <s v="Yes"/>
    <n v="1"/>
  </r>
  <r>
    <n v="1002"/>
    <d v="2023-10-12T00:00:00"/>
    <s v="Standard"/>
    <n v="399"/>
    <n v="5.4"/>
    <n v="4"/>
    <n v="1"/>
    <n v="3"/>
    <x v="1"/>
    <x v="0"/>
    <s v="No"/>
    <n v="0"/>
  </r>
  <r>
    <n v="1003"/>
    <d v="2023-02-26T00:00:00"/>
    <s v="Premium"/>
    <n v="699"/>
    <n v="4.8"/>
    <n v="0"/>
    <n v="5"/>
    <n v="36"/>
    <x v="9"/>
    <x v="0"/>
    <s v="Yes"/>
    <n v="1"/>
  </r>
  <r>
    <n v="1004"/>
    <d v="2024-11-04T00:00:00"/>
    <s v="Basic"/>
    <n v="199"/>
    <n v="15.2"/>
    <n v="1"/>
    <n v="3"/>
    <n v="21"/>
    <x v="24"/>
    <x v="0"/>
    <s v="Yes"/>
    <n v="1"/>
  </r>
  <r>
    <n v="1005"/>
    <d v="2024-05-27T00:00:00"/>
    <s v="Basic"/>
    <n v="199"/>
    <n v="23.6"/>
    <n v="2"/>
    <n v="1"/>
    <n v="26"/>
    <x v="19"/>
    <x v="0"/>
    <s v="No"/>
    <n v="0"/>
  </r>
  <r>
    <n v="1006"/>
    <d v="2023-09-01T00:00:00"/>
    <s v="Basic"/>
    <n v="199"/>
    <n v="16.8"/>
    <n v="8"/>
    <n v="2"/>
    <n v="34"/>
    <x v="9"/>
    <x v="0"/>
    <s v="No"/>
    <n v="0"/>
  </r>
  <r>
    <n v="1007"/>
    <d v="2024-02-04T00:00:00"/>
    <s v="Premium"/>
    <n v="699"/>
    <n v="19.399999999999999"/>
    <n v="5"/>
    <n v="2"/>
    <n v="8"/>
    <x v="43"/>
    <x v="0"/>
    <s v="Yes"/>
    <n v="1"/>
  </r>
  <r>
    <n v="1008"/>
    <d v="2023-10-09T00:00:00"/>
    <s v="Premium"/>
    <n v="699"/>
    <n v="23.4"/>
    <n v="3"/>
    <n v="1"/>
    <n v="16"/>
    <x v="20"/>
    <x v="0"/>
    <s v="No"/>
    <n v="0"/>
  </r>
  <r>
    <n v="1009"/>
    <d v="2023-04-26T00:00:00"/>
    <s v="Standard"/>
    <n v="399"/>
    <n v="6.7"/>
    <n v="0"/>
    <n v="3"/>
    <n v="27"/>
    <x v="28"/>
    <x v="0"/>
    <s v="Yes"/>
    <n v="1"/>
  </r>
  <r>
    <n v="1010"/>
    <d v="2023-05-29T00:00:00"/>
    <s v="Standard"/>
    <n v="399"/>
    <n v="10.9"/>
    <n v="3"/>
    <n v="2"/>
    <n v="35"/>
    <x v="15"/>
    <x v="0"/>
    <s v="No"/>
    <n v="0"/>
  </r>
  <r>
    <n v="1011"/>
    <d v="2024-09-12T00:00:00"/>
    <s v="Standard"/>
    <n v="399"/>
    <n v="18"/>
    <n v="4"/>
    <n v="0"/>
    <n v="31"/>
    <x v="8"/>
    <x v="0"/>
    <s v="No"/>
    <n v="0"/>
  </r>
  <r>
    <n v="1012"/>
    <d v="2024-10-16T00:00:00"/>
    <s v="Basic"/>
    <n v="199"/>
    <n v="17.399999999999999"/>
    <n v="3"/>
    <n v="2"/>
    <n v="4"/>
    <x v="4"/>
    <x v="0"/>
    <s v="Yes"/>
    <n v="1"/>
  </r>
  <r>
    <n v="1013"/>
    <d v="2024-03-29T00:00:00"/>
    <s v="Premium"/>
    <n v="699"/>
    <n v="22.6"/>
    <n v="1"/>
    <n v="4"/>
    <n v="24"/>
    <x v="22"/>
    <x v="0"/>
    <s v="Yes"/>
    <n v="1"/>
  </r>
  <r>
    <n v="1014"/>
    <d v="2023-08-30T00:00:00"/>
    <s v="Standard"/>
    <n v="399"/>
    <n v="22.8"/>
    <n v="6"/>
    <n v="2"/>
    <n v="1"/>
    <x v="18"/>
    <x v="0"/>
    <s v="Yes"/>
    <n v="1"/>
  </r>
  <r>
    <n v="1015"/>
    <d v="2024-10-21T00:00:00"/>
    <s v="Standard"/>
    <n v="399"/>
    <n v="21.6"/>
    <n v="2"/>
    <n v="3"/>
    <n v="14"/>
    <x v="30"/>
    <x v="0"/>
    <s v="Yes"/>
    <n v="1"/>
  </r>
  <r>
    <n v="1016"/>
    <d v="2023-12-07T00:00:00"/>
    <s v="Standard"/>
    <n v="399"/>
    <n v="7.2"/>
    <n v="1"/>
    <n v="3"/>
    <n v="3"/>
    <x v="53"/>
    <x v="0"/>
    <s v="No"/>
    <n v="0"/>
  </r>
  <r>
    <n v="1017"/>
    <d v="2023-03-09T00:00:00"/>
    <s v="Premium"/>
    <n v="699"/>
    <n v="22"/>
    <n v="1"/>
    <n v="1"/>
    <n v="28"/>
    <x v="46"/>
    <x v="0"/>
    <s v="Yes"/>
    <n v="1"/>
  </r>
  <r>
    <n v="1018"/>
    <d v="2023-01-29T00:00:00"/>
    <s v="Standard"/>
    <n v="399"/>
    <n v="15.3"/>
    <n v="8"/>
    <n v="5"/>
    <n v="27"/>
    <x v="27"/>
    <x v="0"/>
    <s v="Yes"/>
    <n v="1"/>
  </r>
  <r>
    <n v="1019"/>
    <d v="2023-11-09T00:00:00"/>
    <s v="Basic"/>
    <n v="199"/>
    <n v="15.9"/>
    <n v="2"/>
    <n v="0"/>
    <n v="12"/>
    <x v="40"/>
    <x v="0"/>
    <s v="Yes"/>
    <n v="1"/>
  </r>
  <r>
    <n v="1020"/>
    <d v="2024-10-26T00:00:00"/>
    <s v="Standard"/>
    <n v="399"/>
    <n v="3.2"/>
    <n v="3"/>
    <n v="4"/>
    <n v="6"/>
    <x v="60"/>
    <x v="0"/>
    <s v="No"/>
    <n v="0"/>
  </r>
  <r>
    <n v="1021"/>
    <d v="2023-05-17T00:00:00"/>
    <s v="Basic"/>
    <n v="199"/>
    <n v="19.899999999999999"/>
    <n v="5"/>
    <n v="3"/>
    <n v="27"/>
    <x v="53"/>
    <x v="0"/>
    <s v="No"/>
    <n v="0"/>
  </r>
  <r>
    <n v="1022"/>
    <d v="2024-01-12T00:00:00"/>
    <s v="Standard"/>
    <n v="399"/>
    <n v="17.3"/>
    <n v="5"/>
    <n v="2"/>
    <n v="12"/>
    <x v="21"/>
    <x v="0"/>
    <s v="Yes"/>
    <n v="1"/>
  </r>
  <r>
    <n v="1023"/>
    <d v="2024-07-25T00:00:00"/>
    <s v="Basic"/>
    <n v="199"/>
    <n v="22"/>
    <n v="3"/>
    <n v="0"/>
    <n v="26"/>
    <x v="32"/>
    <x v="0"/>
    <s v="Yes"/>
    <n v="1"/>
  </r>
  <r>
    <n v="1024"/>
    <d v="2023-06-22T00:00:00"/>
    <s v="Premium"/>
    <n v="699"/>
    <n v="22.7"/>
    <n v="7"/>
    <n v="1"/>
    <n v="15"/>
    <x v="31"/>
    <x v="0"/>
    <s v="No"/>
    <n v="0"/>
  </r>
  <r>
    <n v="1025"/>
    <d v="2023-06-24T00:00:00"/>
    <s v="Basic"/>
    <n v="199"/>
    <n v="15.6"/>
    <n v="4"/>
    <n v="1"/>
    <n v="26"/>
    <x v="23"/>
    <x v="0"/>
    <s v="No"/>
    <n v="0"/>
  </r>
  <r>
    <n v="1026"/>
    <d v="2024-04-09T00:00:00"/>
    <s v="Premium"/>
    <n v="699"/>
    <n v="0.8"/>
    <n v="8"/>
    <n v="3"/>
    <n v="8"/>
    <x v="58"/>
    <x v="0"/>
    <s v="Yes"/>
    <n v="1"/>
  </r>
  <r>
    <n v="1027"/>
    <d v="2023-09-30T00:00:00"/>
    <s v="Premium"/>
    <n v="699"/>
    <n v="3.4"/>
    <n v="3"/>
    <n v="1"/>
    <n v="32"/>
    <x v="32"/>
    <x v="0"/>
    <s v="No"/>
    <n v="0"/>
  </r>
  <r>
    <n v="1028"/>
    <d v="2023-10-17T00:00:00"/>
    <s v="Standard"/>
    <n v="399"/>
    <n v="9.9"/>
    <n v="6"/>
    <n v="1"/>
    <n v="32"/>
    <x v="3"/>
    <x v="0"/>
    <s v="Yes"/>
    <n v="1"/>
  </r>
  <r>
    <n v="1029"/>
    <d v="2023-09-26T00:00:00"/>
    <s v="Premium"/>
    <n v="699"/>
    <n v="10.7"/>
    <n v="6"/>
    <n v="1"/>
    <n v="13"/>
    <x v="1"/>
    <x v="0"/>
    <s v="No"/>
    <n v="0"/>
  </r>
  <r>
    <n v="1030"/>
    <d v="2023-03-29T00:00:00"/>
    <s v="Basic"/>
    <n v="199"/>
    <n v="22.7"/>
    <n v="5"/>
    <n v="4"/>
    <n v="29"/>
    <x v="11"/>
    <x v="0"/>
    <s v="Yes"/>
    <n v="1"/>
  </r>
  <r>
    <n v="1031"/>
    <d v="2024-12-31T00:00:00"/>
    <s v="Basic"/>
    <n v="199"/>
    <n v="3.8"/>
    <n v="5"/>
    <n v="5"/>
    <n v="31"/>
    <x v="40"/>
    <x v="0"/>
    <s v="Yes"/>
    <n v="1"/>
  </r>
  <r>
    <n v="1032"/>
    <d v="2023-02-23T00:00:00"/>
    <s v="Standard"/>
    <n v="399"/>
    <n v="18.5"/>
    <n v="4"/>
    <n v="0"/>
    <n v="28"/>
    <x v="20"/>
    <x v="0"/>
    <s v="No"/>
    <n v="0"/>
  </r>
  <r>
    <n v="1033"/>
    <d v="2024-09-04T00:00:00"/>
    <s v="Standard"/>
    <n v="399"/>
    <n v="12"/>
    <n v="5"/>
    <n v="4"/>
    <n v="16"/>
    <x v="32"/>
    <x v="0"/>
    <s v="Yes"/>
    <n v="1"/>
  </r>
  <r>
    <n v="1034"/>
    <d v="2024-02-09T00:00:00"/>
    <s v="Premium"/>
    <n v="699"/>
    <n v="0.6"/>
    <n v="8"/>
    <n v="4"/>
    <n v="3"/>
    <x v="55"/>
    <x v="0"/>
    <s v="Yes"/>
    <n v="1"/>
  </r>
  <r>
    <n v="1035"/>
    <d v="2023-06-23T00:00:00"/>
    <s v="Premium"/>
    <n v="699"/>
    <n v="3.7"/>
    <n v="8"/>
    <n v="0"/>
    <n v="24"/>
    <x v="54"/>
    <x v="0"/>
    <s v="Yes"/>
    <n v="1"/>
  </r>
  <r>
    <n v="1036"/>
    <d v="2024-06-27T00:00:00"/>
    <s v="Premium"/>
    <n v="699"/>
    <n v="23.3"/>
    <n v="7"/>
    <n v="1"/>
    <n v="32"/>
    <x v="23"/>
    <x v="0"/>
    <s v="No"/>
    <n v="0"/>
  </r>
  <r>
    <n v="1037"/>
    <d v="2023-10-15T00:00:00"/>
    <s v="Standard"/>
    <n v="399"/>
    <n v="6.9"/>
    <n v="5"/>
    <n v="0"/>
    <n v="10"/>
    <x v="37"/>
    <x v="0"/>
    <s v="No"/>
    <n v="0"/>
  </r>
  <r>
    <n v="1038"/>
    <d v="2023-09-28T00:00:00"/>
    <s v="Premium"/>
    <n v="699"/>
    <n v="23.2"/>
    <n v="4"/>
    <n v="2"/>
    <n v="24"/>
    <x v="41"/>
    <x v="0"/>
    <s v="No"/>
    <n v="0"/>
  </r>
  <r>
    <n v="1039"/>
    <d v="2023-06-04T00:00:00"/>
    <s v="Premium"/>
    <n v="699"/>
    <n v="11.2"/>
    <n v="2"/>
    <n v="2"/>
    <n v="21"/>
    <x v="49"/>
    <x v="0"/>
    <s v="No"/>
    <n v="0"/>
  </r>
  <r>
    <n v="1040"/>
    <d v="2024-04-26T00:00:00"/>
    <s v="Premium"/>
    <n v="699"/>
    <n v="1.8"/>
    <n v="2"/>
    <n v="0"/>
    <n v="29"/>
    <x v="0"/>
    <x v="0"/>
    <s v="Yes"/>
    <n v="1"/>
  </r>
  <r>
    <n v="1041"/>
    <d v="2023-02-11T00:00:00"/>
    <s v="Standard"/>
    <n v="399"/>
    <n v="17.8"/>
    <n v="6"/>
    <n v="0"/>
    <n v="11"/>
    <x v="24"/>
    <x v="0"/>
    <s v="No"/>
    <n v="0"/>
  </r>
  <r>
    <n v="1042"/>
    <d v="2023-06-01T00:00:00"/>
    <s v="Standard"/>
    <n v="399"/>
    <n v="24.7"/>
    <n v="8"/>
    <n v="3"/>
    <n v="23"/>
    <x v="6"/>
    <x v="0"/>
    <s v="Yes"/>
    <n v="1"/>
  </r>
  <r>
    <n v="1043"/>
    <d v="2024-06-04T00:00:00"/>
    <s v="Basic"/>
    <n v="199"/>
    <n v="2.8"/>
    <n v="4"/>
    <n v="1"/>
    <n v="23"/>
    <x v="43"/>
    <x v="0"/>
    <s v="Yes"/>
    <n v="1"/>
  </r>
  <r>
    <n v="1044"/>
    <d v="2024-03-02T00:00:00"/>
    <s v="Standard"/>
    <n v="399"/>
    <n v="14.8"/>
    <n v="0"/>
    <n v="4"/>
    <n v="14"/>
    <x v="58"/>
    <x v="0"/>
    <s v="Yes"/>
    <n v="1"/>
  </r>
  <r>
    <n v="1045"/>
    <d v="2024-11-27T00:00:00"/>
    <s v="Basic"/>
    <n v="199"/>
    <n v="19.3"/>
    <n v="1"/>
    <n v="2"/>
    <n v="16"/>
    <x v="1"/>
    <x v="0"/>
    <s v="Yes"/>
    <n v="1"/>
  </r>
  <r>
    <n v="1046"/>
    <d v="2024-04-16T00:00:00"/>
    <s v="Basic"/>
    <n v="199"/>
    <n v="9.6999999999999993"/>
    <n v="1"/>
    <n v="2"/>
    <n v="26"/>
    <x v="2"/>
    <x v="0"/>
    <s v="Yes"/>
    <n v="1"/>
  </r>
  <r>
    <n v="1047"/>
    <d v="2023-02-14T00:00:00"/>
    <s v="Premium"/>
    <n v="699"/>
    <n v="11.6"/>
    <n v="4"/>
    <n v="4"/>
    <n v="31"/>
    <x v="5"/>
    <x v="0"/>
    <s v="Yes"/>
    <n v="1"/>
  </r>
  <r>
    <n v="1048"/>
    <d v="2024-10-21T00:00:00"/>
    <s v="Premium"/>
    <n v="699"/>
    <n v="8.5"/>
    <n v="2"/>
    <n v="1"/>
    <n v="29"/>
    <x v="22"/>
    <x v="0"/>
    <s v="Yes"/>
    <n v="1"/>
  </r>
  <r>
    <n v="1049"/>
    <d v="2023-04-05T00:00:00"/>
    <s v="Standard"/>
    <n v="399"/>
    <n v="20.100000000000001"/>
    <n v="1"/>
    <n v="4"/>
    <n v="21"/>
    <x v="32"/>
    <x v="0"/>
    <s v="No"/>
    <n v="0"/>
  </r>
  <r>
    <n v="1050"/>
    <d v="2023-06-16T00:00:00"/>
    <s v="Standard"/>
    <n v="399"/>
    <n v="4.9000000000000004"/>
    <n v="6"/>
    <n v="0"/>
    <n v="17"/>
    <x v="1"/>
    <x v="0"/>
    <s v="No"/>
    <n v="0"/>
  </r>
  <r>
    <n v="1051"/>
    <d v="2024-03-18T00:00:00"/>
    <s v="Standard"/>
    <n v="399"/>
    <n v="7.5"/>
    <n v="2"/>
    <n v="0"/>
    <n v="26"/>
    <x v="18"/>
    <x v="0"/>
    <s v="No"/>
    <n v="0"/>
  </r>
  <r>
    <n v="1052"/>
    <d v="2024-01-12T00:00:00"/>
    <s v="Premium"/>
    <n v="699"/>
    <n v="22.6"/>
    <n v="2"/>
    <n v="2"/>
    <n v="20"/>
    <x v="5"/>
    <x v="0"/>
    <s v="Yes"/>
    <n v="1"/>
  </r>
  <r>
    <n v="1053"/>
    <d v="2024-03-09T00:00:00"/>
    <s v="Premium"/>
    <n v="699"/>
    <n v="12.5"/>
    <n v="6"/>
    <n v="3"/>
    <n v="13"/>
    <x v="35"/>
    <x v="0"/>
    <s v="No"/>
    <n v="0"/>
  </r>
  <r>
    <n v="1054"/>
    <d v="2023-02-11T00:00:00"/>
    <s v="Basic"/>
    <n v="199"/>
    <n v="20.399999999999999"/>
    <n v="2"/>
    <n v="3"/>
    <n v="28"/>
    <x v="30"/>
    <x v="0"/>
    <s v="Yes"/>
    <n v="1"/>
  </r>
  <r>
    <n v="1055"/>
    <d v="2024-05-22T00:00:00"/>
    <s v="Premium"/>
    <n v="699"/>
    <n v="24.3"/>
    <n v="3"/>
    <n v="5"/>
    <n v="22"/>
    <x v="11"/>
    <x v="0"/>
    <s v="No"/>
    <n v="0"/>
  </r>
  <r>
    <n v="1056"/>
    <d v="2024-05-04T00:00:00"/>
    <s v="Premium"/>
    <n v="699"/>
    <n v="2.6"/>
    <n v="7"/>
    <n v="3"/>
    <n v="34"/>
    <x v="23"/>
    <x v="0"/>
    <s v="No"/>
    <n v="0"/>
  </r>
  <r>
    <n v="1057"/>
    <d v="2024-08-05T00:00:00"/>
    <s v="Standard"/>
    <n v="399"/>
    <n v="24.6"/>
    <n v="4"/>
    <n v="1"/>
    <n v="10"/>
    <x v="52"/>
    <x v="0"/>
    <s v="Yes"/>
    <n v="1"/>
  </r>
  <r>
    <n v="1058"/>
    <d v="2024-02-27T00:00:00"/>
    <s v="Basic"/>
    <n v="199"/>
    <n v="2.4"/>
    <n v="0"/>
    <n v="4"/>
    <n v="36"/>
    <x v="20"/>
    <x v="0"/>
    <s v="Yes"/>
    <n v="1"/>
  </r>
  <r>
    <n v="1059"/>
    <d v="2024-05-30T00:00:00"/>
    <s v="Basic"/>
    <n v="199"/>
    <n v="16.7"/>
    <n v="4"/>
    <n v="2"/>
    <n v="30"/>
    <x v="31"/>
    <x v="0"/>
    <s v="No"/>
    <n v="0"/>
  </r>
  <r>
    <n v="1060"/>
    <d v="2024-02-07T00:00:00"/>
    <s v="Basic"/>
    <n v="199"/>
    <n v="18.600000000000001"/>
    <n v="7"/>
    <n v="1"/>
    <n v="8"/>
    <x v="50"/>
    <x v="0"/>
    <s v="Yes"/>
    <n v="1"/>
  </r>
  <r>
    <n v="1061"/>
    <d v="2024-11-17T00:00:00"/>
    <s v="Basic"/>
    <n v="199"/>
    <n v="10.7"/>
    <n v="4"/>
    <n v="2"/>
    <n v="6"/>
    <x v="54"/>
    <x v="0"/>
    <s v="Yes"/>
    <n v="1"/>
  </r>
  <r>
    <n v="1062"/>
    <d v="2024-09-10T00:00:00"/>
    <s v="Standard"/>
    <n v="399"/>
    <n v="8.9"/>
    <n v="2"/>
    <n v="1"/>
    <n v="17"/>
    <x v="48"/>
    <x v="0"/>
    <s v="Yes"/>
    <n v="1"/>
  </r>
  <r>
    <n v="1063"/>
    <d v="2023-06-25T00:00:00"/>
    <s v="Standard"/>
    <n v="399"/>
    <n v="11.1"/>
    <n v="0"/>
    <n v="0"/>
    <n v="7"/>
    <x v="40"/>
    <x v="0"/>
    <s v="Yes"/>
    <n v="1"/>
  </r>
  <r>
    <n v="1064"/>
    <d v="2024-05-13T00:00:00"/>
    <s v="Premium"/>
    <n v="699"/>
    <n v="11.8"/>
    <n v="6"/>
    <n v="5"/>
    <n v="31"/>
    <x v="49"/>
    <x v="0"/>
    <s v="Yes"/>
    <n v="1"/>
  </r>
  <r>
    <n v="1065"/>
    <d v="2023-01-15T00:00:00"/>
    <s v="Standard"/>
    <n v="399"/>
    <n v="17.399999999999999"/>
    <n v="6"/>
    <n v="2"/>
    <n v="24"/>
    <x v="23"/>
    <x v="0"/>
    <s v="Yes"/>
    <n v="1"/>
  </r>
  <r>
    <n v="1066"/>
    <d v="2023-05-29T00:00:00"/>
    <s v="Basic"/>
    <n v="199"/>
    <n v="20.5"/>
    <n v="3"/>
    <n v="0"/>
    <n v="8"/>
    <x v="42"/>
    <x v="0"/>
    <s v="No"/>
    <n v="0"/>
  </r>
  <r>
    <n v="1067"/>
    <d v="2024-04-19T00:00:00"/>
    <s v="Premium"/>
    <n v="699"/>
    <n v="11.2"/>
    <n v="8"/>
    <n v="1"/>
    <n v="16"/>
    <x v="23"/>
    <x v="0"/>
    <s v="No"/>
    <n v="0"/>
  </r>
  <r>
    <n v="1068"/>
    <d v="2024-12-20T00:00:00"/>
    <s v="Basic"/>
    <n v="199"/>
    <n v="10.8"/>
    <n v="1"/>
    <n v="1"/>
    <n v="31"/>
    <x v="24"/>
    <x v="0"/>
    <s v="Yes"/>
    <n v="1"/>
  </r>
  <r>
    <n v="1069"/>
    <d v="2024-08-06T00:00:00"/>
    <s v="Standard"/>
    <n v="399"/>
    <n v="12.1"/>
    <n v="7"/>
    <n v="4"/>
    <n v="32"/>
    <x v="33"/>
    <x v="0"/>
    <s v="Yes"/>
    <n v="1"/>
  </r>
  <r>
    <n v="1070"/>
    <d v="2024-03-01T00:00:00"/>
    <s v="Standard"/>
    <n v="399"/>
    <n v="8.6999999999999993"/>
    <n v="1"/>
    <n v="5"/>
    <n v="4"/>
    <x v="39"/>
    <x v="0"/>
    <s v="No"/>
    <n v="0"/>
  </r>
  <r>
    <n v="1071"/>
    <d v="2024-08-28T00:00:00"/>
    <s v="Standard"/>
    <n v="399"/>
    <n v="25"/>
    <n v="0"/>
    <n v="3"/>
    <n v="36"/>
    <x v="40"/>
    <x v="0"/>
    <s v="Yes"/>
    <n v="1"/>
  </r>
  <r>
    <n v="1072"/>
    <d v="2023-11-20T00:00:00"/>
    <s v="Premium"/>
    <n v="699"/>
    <n v="6.2"/>
    <n v="0"/>
    <n v="4"/>
    <n v="32"/>
    <x v="1"/>
    <x v="0"/>
    <s v="No"/>
    <n v="0"/>
  </r>
  <r>
    <n v="1073"/>
    <d v="2024-10-23T00:00:00"/>
    <s v="Premium"/>
    <n v="699"/>
    <n v="7.1"/>
    <n v="6"/>
    <n v="3"/>
    <n v="5"/>
    <x v="19"/>
    <x v="0"/>
    <s v="Yes"/>
    <n v="1"/>
  </r>
  <r>
    <n v="1074"/>
    <d v="2024-04-25T00:00:00"/>
    <s v="Standard"/>
    <n v="399"/>
    <n v="17.600000000000001"/>
    <n v="0"/>
    <n v="1"/>
    <n v="29"/>
    <x v="12"/>
    <x v="0"/>
    <s v="No"/>
    <n v="0"/>
  </r>
  <r>
    <n v="1075"/>
    <d v="2024-09-08T00:00:00"/>
    <s v="Standard"/>
    <n v="399"/>
    <n v="6.2"/>
    <n v="3"/>
    <n v="4"/>
    <n v="29"/>
    <x v="13"/>
    <x v="0"/>
    <s v="No"/>
    <n v="0"/>
  </r>
  <r>
    <n v="1076"/>
    <d v="2024-03-02T00:00:00"/>
    <s v="Premium"/>
    <n v="699"/>
    <n v="3.7"/>
    <n v="4"/>
    <n v="5"/>
    <n v="30"/>
    <x v="60"/>
    <x v="0"/>
    <s v="Yes"/>
    <n v="1"/>
  </r>
  <r>
    <n v="1077"/>
    <d v="2023-03-30T00:00:00"/>
    <s v="Premium"/>
    <n v="699"/>
    <n v="20"/>
    <n v="2"/>
    <n v="4"/>
    <n v="24"/>
    <x v="42"/>
    <x v="0"/>
    <s v="Yes"/>
    <n v="1"/>
  </r>
  <r>
    <n v="1078"/>
    <d v="2024-03-01T00:00:00"/>
    <s v="Premium"/>
    <n v="699"/>
    <n v="3.7"/>
    <n v="3"/>
    <n v="1"/>
    <n v="31"/>
    <x v="3"/>
    <x v="0"/>
    <s v="Yes"/>
    <n v="1"/>
  </r>
  <r>
    <n v="1079"/>
    <d v="2023-09-25T00:00:00"/>
    <s v="Standard"/>
    <n v="399"/>
    <n v="6.3"/>
    <n v="8"/>
    <n v="0"/>
    <n v="20"/>
    <x v="1"/>
    <x v="0"/>
    <s v="No"/>
    <n v="0"/>
  </r>
  <r>
    <n v="1080"/>
    <d v="2024-03-16T00:00:00"/>
    <s v="Standard"/>
    <n v="399"/>
    <n v="4.8"/>
    <n v="8"/>
    <n v="0"/>
    <n v="11"/>
    <x v="34"/>
    <x v="0"/>
    <s v="Yes"/>
    <n v="1"/>
  </r>
  <r>
    <n v="1081"/>
    <d v="2023-12-30T00:00:00"/>
    <s v="Basic"/>
    <n v="199"/>
    <n v="3.5"/>
    <n v="3"/>
    <n v="3"/>
    <n v="15"/>
    <x v="31"/>
    <x v="0"/>
    <s v="No"/>
    <n v="0"/>
  </r>
  <r>
    <n v="1082"/>
    <d v="2024-11-16T00:00:00"/>
    <s v="Basic"/>
    <n v="199"/>
    <n v="7.1"/>
    <n v="2"/>
    <n v="5"/>
    <n v="36"/>
    <x v="22"/>
    <x v="0"/>
    <s v="Yes"/>
    <n v="1"/>
  </r>
  <r>
    <n v="1083"/>
    <d v="2023-04-19T00:00:00"/>
    <s v="Basic"/>
    <n v="199"/>
    <n v="23.2"/>
    <n v="7"/>
    <n v="3"/>
    <n v="4"/>
    <x v="43"/>
    <x v="0"/>
    <s v="No"/>
    <n v="0"/>
  </r>
  <r>
    <n v="1084"/>
    <d v="2023-05-01T00:00:00"/>
    <s v="Premium"/>
    <n v="699"/>
    <n v="20.7"/>
    <n v="0"/>
    <n v="4"/>
    <n v="7"/>
    <x v="20"/>
    <x v="0"/>
    <s v="Yes"/>
    <n v="1"/>
  </r>
  <r>
    <n v="1085"/>
    <d v="2024-05-25T00:00:00"/>
    <s v="Basic"/>
    <n v="199"/>
    <n v="4.3"/>
    <n v="4"/>
    <n v="5"/>
    <n v="24"/>
    <x v="38"/>
    <x v="0"/>
    <s v="Yes"/>
    <n v="1"/>
  </r>
  <r>
    <n v="1086"/>
    <d v="2023-07-26T00:00:00"/>
    <s v="Premium"/>
    <n v="699"/>
    <n v="4.3"/>
    <n v="5"/>
    <n v="2"/>
    <n v="7"/>
    <x v="47"/>
    <x v="0"/>
    <s v="Yes"/>
    <n v="1"/>
  </r>
  <r>
    <n v="1087"/>
    <d v="2023-12-16T00:00:00"/>
    <s v="Standard"/>
    <n v="399"/>
    <n v="19.3"/>
    <n v="0"/>
    <n v="1"/>
    <n v="27"/>
    <x v="43"/>
    <x v="0"/>
    <s v="No"/>
    <n v="0"/>
  </r>
  <r>
    <n v="1088"/>
    <d v="2024-01-05T00:00:00"/>
    <s v="Standard"/>
    <n v="399"/>
    <n v="4.7"/>
    <n v="4"/>
    <n v="2"/>
    <n v="33"/>
    <x v="60"/>
    <x v="0"/>
    <s v="Yes"/>
    <n v="1"/>
  </r>
  <r>
    <n v="1089"/>
    <d v="2024-03-15T00:00:00"/>
    <s v="Premium"/>
    <n v="699"/>
    <n v="4.2"/>
    <n v="8"/>
    <n v="3"/>
    <n v="16"/>
    <x v="50"/>
    <x v="0"/>
    <s v="Yes"/>
    <n v="1"/>
  </r>
  <r>
    <n v="1090"/>
    <d v="2024-03-29T00:00:00"/>
    <s v="Standard"/>
    <n v="399"/>
    <n v="22.5"/>
    <n v="8"/>
    <n v="5"/>
    <n v="27"/>
    <x v="57"/>
    <x v="0"/>
    <s v="No"/>
    <n v="0"/>
  </r>
  <r>
    <n v="1091"/>
    <d v="2024-02-16T00:00:00"/>
    <s v="Basic"/>
    <n v="199"/>
    <n v="18.100000000000001"/>
    <n v="8"/>
    <n v="0"/>
    <n v="1"/>
    <x v="23"/>
    <x v="0"/>
    <s v="No"/>
    <n v="0"/>
  </r>
  <r>
    <n v="1092"/>
    <d v="2024-08-11T00:00:00"/>
    <s v="Basic"/>
    <n v="199"/>
    <n v="2"/>
    <n v="0"/>
    <n v="5"/>
    <n v="28"/>
    <x v="7"/>
    <x v="0"/>
    <s v="Yes"/>
    <n v="1"/>
  </r>
  <r>
    <n v="1093"/>
    <d v="2024-07-20T00:00:00"/>
    <s v="Basic"/>
    <n v="199"/>
    <n v="24.3"/>
    <n v="6"/>
    <n v="3"/>
    <n v="34"/>
    <x v="15"/>
    <x v="0"/>
    <s v="Yes"/>
    <n v="1"/>
  </r>
  <r>
    <n v="1094"/>
    <d v="2023-05-31T00:00:00"/>
    <s v="Standard"/>
    <n v="399"/>
    <n v="22.8"/>
    <n v="0"/>
    <n v="2"/>
    <n v="21"/>
    <x v="24"/>
    <x v="0"/>
    <s v="Yes"/>
    <n v="1"/>
  </r>
  <r>
    <n v="1095"/>
    <d v="2024-10-29T00:00:00"/>
    <s v="Premium"/>
    <n v="699"/>
    <n v="11.4"/>
    <n v="3"/>
    <n v="4"/>
    <n v="26"/>
    <x v="41"/>
    <x v="0"/>
    <s v="No"/>
    <n v="0"/>
  </r>
  <r>
    <n v="1096"/>
    <d v="2023-02-07T00:00:00"/>
    <s v="Standard"/>
    <n v="399"/>
    <n v="22.2"/>
    <n v="6"/>
    <n v="1"/>
    <n v="23"/>
    <x v="15"/>
    <x v="0"/>
    <s v="Yes"/>
    <n v="1"/>
  </r>
  <r>
    <n v="1097"/>
    <d v="2023-04-06T00:00:00"/>
    <s v="Premium"/>
    <n v="699"/>
    <n v="10.1"/>
    <n v="2"/>
    <n v="4"/>
    <n v="22"/>
    <x v="28"/>
    <x v="0"/>
    <s v="Yes"/>
    <n v="1"/>
  </r>
  <r>
    <n v="1098"/>
    <d v="2024-07-06T00:00:00"/>
    <s v="Premium"/>
    <n v="699"/>
    <n v="8.1999999999999993"/>
    <n v="5"/>
    <n v="5"/>
    <n v="36"/>
    <x v="17"/>
    <x v="0"/>
    <s v="Yes"/>
    <n v="1"/>
  </r>
  <r>
    <n v="1099"/>
    <d v="2023-04-24T00:00:00"/>
    <s v="Premium"/>
    <n v="699"/>
    <n v="6.4"/>
    <n v="4"/>
    <n v="5"/>
    <n v="17"/>
    <x v="25"/>
    <x v="0"/>
    <s v="No"/>
    <n v="0"/>
  </r>
  <r>
    <n v="1100"/>
    <d v="2023-02-18T00:00:00"/>
    <s v="Premium"/>
    <n v="699"/>
    <n v="21.1"/>
    <n v="4"/>
    <n v="5"/>
    <n v="4"/>
    <x v="56"/>
    <x v="0"/>
    <s v="Yes"/>
    <n v="1"/>
  </r>
  <r>
    <n v="1101"/>
    <d v="2024-08-18T00:00:00"/>
    <s v="Premium"/>
    <n v="699"/>
    <n v="11.5"/>
    <n v="0"/>
    <n v="3"/>
    <n v="8"/>
    <x v="29"/>
    <x v="0"/>
    <s v="No"/>
    <n v="0"/>
  </r>
  <r>
    <n v="1102"/>
    <d v="2024-08-09T00:00:00"/>
    <s v="Premium"/>
    <n v="699"/>
    <n v="21.2"/>
    <n v="3"/>
    <n v="2"/>
    <n v="35"/>
    <x v="18"/>
    <x v="0"/>
    <s v="Yes"/>
    <n v="1"/>
  </r>
  <r>
    <n v="1103"/>
    <d v="2024-06-12T00:00:00"/>
    <s v="Premium"/>
    <n v="699"/>
    <n v="18"/>
    <n v="8"/>
    <n v="5"/>
    <n v="9"/>
    <x v="33"/>
    <x v="0"/>
    <s v="Yes"/>
    <n v="1"/>
  </r>
  <r>
    <n v="1104"/>
    <d v="2024-03-11T00:00:00"/>
    <s v="Premium"/>
    <n v="699"/>
    <n v="20.7"/>
    <n v="5"/>
    <n v="3"/>
    <n v="13"/>
    <x v="20"/>
    <x v="0"/>
    <s v="Yes"/>
    <n v="1"/>
  </r>
  <r>
    <n v="1105"/>
    <d v="2023-03-21T00:00:00"/>
    <s v="Standard"/>
    <n v="399"/>
    <n v="2.8"/>
    <n v="6"/>
    <n v="1"/>
    <n v="6"/>
    <x v="53"/>
    <x v="0"/>
    <s v="Yes"/>
    <n v="1"/>
  </r>
  <r>
    <n v="1106"/>
    <d v="2023-09-28T00:00:00"/>
    <s v="Standard"/>
    <n v="399"/>
    <n v="10.4"/>
    <n v="8"/>
    <n v="4"/>
    <n v="34"/>
    <x v="58"/>
    <x v="0"/>
    <s v="Yes"/>
    <n v="1"/>
  </r>
  <r>
    <n v="1107"/>
    <d v="2024-03-02T00:00:00"/>
    <s v="Premium"/>
    <n v="699"/>
    <n v="16.100000000000001"/>
    <n v="7"/>
    <n v="5"/>
    <n v="32"/>
    <x v="7"/>
    <x v="0"/>
    <s v="No"/>
    <n v="0"/>
  </r>
  <r>
    <n v="1108"/>
    <d v="2024-12-22T00:00:00"/>
    <s v="Basic"/>
    <n v="199"/>
    <n v="12.9"/>
    <n v="7"/>
    <n v="5"/>
    <n v="10"/>
    <x v="6"/>
    <x v="0"/>
    <s v="Yes"/>
    <n v="1"/>
  </r>
  <r>
    <n v="1109"/>
    <d v="2023-06-10T00:00:00"/>
    <s v="Premium"/>
    <n v="699"/>
    <n v="3.4"/>
    <n v="3"/>
    <n v="3"/>
    <n v="34"/>
    <x v="53"/>
    <x v="0"/>
    <s v="Yes"/>
    <n v="1"/>
  </r>
  <r>
    <n v="1110"/>
    <d v="2023-05-04T00:00:00"/>
    <s v="Premium"/>
    <n v="699"/>
    <n v="23.1"/>
    <n v="1"/>
    <n v="4"/>
    <n v="24"/>
    <x v="39"/>
    <x v="0"/>
    <s v="Yes"/>
    <n v="1"/>
  </r>
  <r>
    <n v="1111"/>
    <d v="2024-01-19T00:00:00"/>
    <s v="Standard"/>
    <n v="399"/>
    <n v="1.5"/>
    <n v="2"/>
    <n v="0"/>
    <n v="19"/>
    <x v="57"/>
    <x v="0"/>
    <s v="Yes"/>
    <n v="1"/>
  </r>
  <r>
    <n v="1112"/>
    <d v="2023-02-19T00:00:00"/>
    <s v="Standard"/>
    <n v="399"/>
    <n v="12.4"/>
    <n v="2"/>
    <n v="1"/>
    <n v="19"/>
    <x v="50"/>
    <x v="0"/>
    <s v="No"/>
    <n v="0"/>
  </r>
  <r>
    <n v="1113"/>
    <d v="2023-03-11T00:00:00"/>
    <s v="Standard"/>
    <n v="399"/>
    <n v="5.8"/>
    <n v="7"/>
    <n v="0"/>
    <n v="19"/>
    <x v="19"/>
    <x v="0"/>
    <s v="No"/>
    <n v="0"/>
  </r>
  <r>
    <n v="1114"/>
    <d v="2024-01-22T00:00:00"/>
    <s v="Basic"/>
    <n v="199"/>
    <n v="12.3"/>
    <n v="4"/>
    <n v="4"/>
    <n v="27"/>
    <x v="38"/>
    <x v="0"/>
    <s v="No"/>
    <n v="0"/>
  </r>
  <r>
    <n v="1115"/>
    <d v="2024-11-14T00:00:00"/>
    <s v="Standard"/>
    <n v="399"/>
    <n v="19.2"/>
    <n v="8"/>
    <n v="5"/>
    <n v="9"/>
    <x v="6"/>
    <x v="0"/>
    <s v="No"/>
    <n v="0"/>
  </r>
  <r>
    <n v="1116"/>
    <d v="2024-09-30T00:00:00"/>
    <s v="Standard"/>
    <n v="399"/>
    <n v="21.7"/>
    <n v="5"/>
    <n v="0"/>
    <n v="10"/>
    <x v="34"/>
    <x v="0"/>
    <s v="No"/>
    <n v="0"/>
  </r>
  <r>
    <n v="1117"/>
    <d v="2024-11-17T00:00:00"/>
    <s v="Standard"/>
    <n v="399"/>
    <n v="6.2"/>
    <n v="6"/>
    <n v="2"/>
    <n v="25"/>
    <x v="28"/>
    <x v="0"/>
    <s v="Yes"/>
    <n v="1"/>
  </r>
  <r>
    <n v="1118"/>
    <d v="2024-12-25T00:00:00"/>
    <s v="Standard"/>
    <n v="399"/>
    <n v="16.3"/>
    <n v="2"/>
    <n v="5"/>
    <n v="18"/>
    <x v="1"/>
    <x v="0"/>
    <s v="No"/>
    <n v="0"/>
  </r>
  <r>
    <n v="1119"/>
    <d v="2024-07-08T00:00:00"/>
    <s v="Standard"/>
    <n v="399"/>
    <n v="16.3"/>
    <n v="8"/>
    <n v="0"/>
    <n v="36"/>
    <x v="21"/>
    <x v="0"/>
    <s v="No"/>
    <n v="0"/>
  </r>
  <r>
    <n v="1120"/>
    <d v="2023-01-20T00:00:00"/>
    <s v="Premium"/>
    <n v="699"/>
    <n v="24"/>
    <n v="8"/>
    <n v="1"/>
    <n v="4"/>
    <x v="14"/>
    <x v="0"/>
    <s v="Yes"/>
    <n v="1"/>
  </r>
  <r>
    <n v="1121"/>
    <d v="2024-12-23T00:00:00"/>
    <s v="Basic"/>
    <n v="199"/>
    <n v="4.9000000000000004"/>
    <n v="0"/>
    <n v="2"/>
    <n v="35"/>
    <x v="50"/>
    <x v="0"/>
    <s v="Yes"/>
    <n v="1"/>
  </r>
  <r>
    <n v="1122"/>
    <d v="2023-02-16T00:00:00"/>
    <s v="Premium"/>
    <n v="699"/>
    <n v="2.6"/>
    <n v="8"/>
    <n v="4"/>
    <n v="29"/>
    <x v="27"/>
    <x v="0"/>
    <s v="Yes"/>
    <n v="1"/>
  </r>
  <r>
    <n v="1123"/>
    <d v="2023-11-21T00:00:00"/>
    <s v="Standard"/>
    <n v="399"/>
    <n v="8.8000000000000007"/>
    <n v="2"/>
    <n v="3"/>
    <n v="2"/>
    <x v="1"/>
    <x v="0"/>
    <s v="No"/>
    <n v="0"/>
  </r>
  <r>
    <n v="1124"/>
    <d v="2023-07-07T00:00:00"/>
    <s v="Standard"/>
    <n v="399"/>
    <n v="2.7"/>
    <n v="1"/>
    <n v="4"/>
    <n v="17"/>
    <x v="17"/>
    <x v="0"/>
    <s v="Yes"/>
    <n v="1"/>
  </r>
  <r>
    <n v="1125"/>
    <d v="2023-11-30T00:00:00"/>
    <s v="Standard"/>
    <n v="399"/>
    <n v="4.3"/>
    <n v="6"/>
    <n v="5"/>
    <n v="6"/>
    <x v="17"/>
    <x v="0"/>
    <s v="Yes"/>
    <n v="1"/>
  </r>
  <r>
    <n v="1126"/>
    <d v="2024-02-27T00:00:00"/>
    <s v="Basic"/>
    <n v="199"/>
    <n v="18"/>
    <n v="4"/>
    <n v="3"/>
    <n v="2"/>
    <x v="20"/>
    <x v="0"/>
    <s v="Yes"/>
    <n v="1"/>
  </r>
  <r>
    <n v="1127"/>
    <d v="2024-09-03T00:00:00"/>
    <s v="Standard"/>
    <n v="399"/>
    <n v="9.6999999999999993"/>
    <n v="1"/>
    <n v="0"/>
    <n v="17"/>
    <x v="21"/>
    <x v="0"/>
    <s v="No"/>
    <n v="0"/>
  </r>
  <r>
    <n v="1128"/>
    <d v="2023-03-04T00:00:00"/>
    <s v="Premium"/>
    <n v="699"/>
    <n v="12.6"/>
    <n v="8"/>
    <n v="3"/>
    <n v="16"/>
    <x v="32"/>
    <x v="0"/>
    <s v="Yes"/>
    <n v="1"/>
  </r>
  <r>
    <n v="1129"/>
    <d v="2023-08-28T00:00:00"/>
    <s v="Standard"/>
    <n v="399"/>
    <n v="14.1"/>
    <n v="1"/>
    <n v="3"/>
    <n v="30"/>
    <x v="1"/>
    <x v="0"/>
    <s v="No"/>
    <n v="0"/>
  </r>
  <r>
    <n v="1130"/>
    <d v="2023-05-09T00:00:00"/>
    <s v="Basic"/>
    <n v="199"/>
    <n v="14.1"/>
    <n v="1"/>
    <n v="1"/>
    <n v="18"/>
    <x v="14"/>
    <x v="0"/>
    <s v="No"/>
    <n v="0"/>
  </r>
  <r>
    <n v="1131"/>
    <d v="2024-01-18T00:00:00"/>
    <s v="Standard"/>
    <n v="399"/>
    <n v="11.4"/>
    <n v="8"/>
    <n v="1"/>
    <n v="27"/>
    <x v="50"/>
    <x v="0"/>
    <s v="No"/>
    <n v="0"/>
  </r>
  <r>
    <n v="1132"/>
    <d v="2023-02-12T00:00:00"/>
    <s v="Premium"/>
    <n v="699"/>
    <n v="19.7"/>
    <n v="8"/>
    <n v="3"/>
    <n v="11"/>
    <x v="13"/>
    <x v="0"/>
    <s v="Yes"/>
    <n v="1"/>
  </r>
  <r>
    <n v="1133"/>
    <d v="2024-05-08T00:00:00"/>
    <s v="Basic"/>
    <n v="199"/>
    <n v="24"/>
    <n v="4"/>
    <n v="5"/>
    <n v="30"/>
    <x v="17"/>
    <x v="0"/>
    <s v="Yes"/>
    <n v="1"/>
  </r>
  <r>
    <n v="1134"/>
    <d v="2024-08-22T00:00:00"/>
    <s v="Standard"/>
    <n v="399"/>
    <n v="21.1"/>
    <n v="6"/>
    <n v="2"/>
    <n v="17"/>
    <x v="43"/>
    <x v="0"/>
    <s v="Yes"/>
    <n v="1"/>
  </r>
  <r>
    <n v="1135"/>
    <d v="2024-02-09T00:00:00"/>
    <s v="Premium"/>
    <n v="699"/>
    <n v="1.6"/>
    <n v="8"/>
    <n v="4"/>
    <n v="19"/>
    <x v="10"/>
    <x v="0"/>
    <s v="Yes"/>
    <n v="1"/>
  </r>
  <r>
    <n v="1136"/>
    <d v="2024-09-17T00:00:00"/>
    <s v="Premium"/>
    <n v="699"/>
    <n v="20.8"/>
    <n v="8"/>
    <n v="2"/>
    <n v="8"/>
    <x v="15"/>
    <x v="0"/>
    <s v="Yes"/>
    <n v="1"/>
  </r>
  <r>
    <n v="1137"/>
    <d v="2024-12-25T00:00:00"/>
    <s v="Premium"/>
    <n v="699"/>
    <n v="22.2"/>
    <n v="5"/>
    <n v="5"/>
    <n v="21"/>
    <x v="31"/>
    <x v="0"/>
    <s v="No"/>
    <n v="0"/>
  </r>
  <r>
    <n v="1138"/>
    <d v="2024-09-05T00:00:00"/>
    <s v="Standard"/>
    <n v="399"/>
    <n v="6.5"/>
    <n v="5"/>
    <n v="2"/>
    <n v="18"/>
    <x v="42"/>
    <x v="0"/>
    <s v="Yes"/>
    <n v="1"/>
  </r>
  <r>
    <n v="1139"/>
    <d v="2024-05-02T00:00:00"/>
    <s v="Standard"/>
    <n v="399"/>
    <n v="22.9"/>
    <n v="2"/>
    <n v="5"/>
    <n v="2"/>
    <x v="7"/>
    <x v="0"/>
    <s v="Yes"/>
    <n v="1"/>
  </r>
  <r>
    <n v="1140"/>
    <d v="2024-05-15T00:00:00"/>
    <s v="Basic"/>
    <n v="199"/>
    <n v="17"/>
    <n v="6"/>
    <n v="4"/>
    <n v="1"/>
    <x v="24"/>
    <x v="0"/>
    <s v="Yes"/>
    <n v="1"/>
  </r>
  <r>
    <n v="1141"/>
    <d v="2024-11-18T00:00:00"/>
    <s v="Standard"/>
    <n v="399"/>
    <n v="2.5"/>
    <n v="1"/>
    <n v="4"/>
    <n v="35"/>
    <x v="1"/>
    <x v="0"/>
    <s v="No"/>
    <n v="0"/>
  </r>
  <r>
    <n v="1142"/>
    <d v="2024-12-14T00:00:00"/>
    <s v="Standard"/>
    <n v="399"/>
    <n v="9.1"/>
    <n v="6"/>
    <n v="4"/>
    <n v="8"/>
    <x v="59"/>
    <x v="0"/>
    <s v="Yes"/>
    <n v="1"/>
  </r>
  <r>
    <n v="1143"/>
    <d v="2023-01-21T00:00:00"/>
    <s v="Basic"/>
    <n v="199"/>
    <n v="11.8"/>
    <n v="3"/>
    <n v="3"/>
    <n v="8"/>
    <x v="44"/>
    <x v="0"/>
    <s v="Yes"/>
    <n v="1"/>
  </r>
  <r>
    <n v="1144"/>
    <d v="2024-05-20T00:00:00"/>
    <s v="Standard"/>
    <n v="399"/>
    <n v="5.2"/>
    <n v="4"/>
    <n v="5"/>
    <n v="23"/>
    <x v="0"/>
    <x v="0"/>
    <s v="Yes"/>
    <n v="1"/>
  </r>
  <r>
    <n v="1145"/>
    <d v="2024-10-15T00:00:00"/>
    <s v="Standard"/>
    <n v="399"/>
    <n v="7.4"/>
    <n v="3"/>
    <n v="0"/>
    <n v="3"/>
    <x v="21"/>
    <x v="0"/>
    <s v="No"/>
    <n v="0"/>
  </r>
  <r>
    <n v="1146"/>
    <d v="2024-11-06T00:00:00"/>
    <s v="Standard"/>
    <n v="399"/>
    <n v="21.8"/>
    <n v="8"/>
    <n v="3"/>
    <n v="8"/>
    <x v="17"/>
    <x v="0"/>
    <s v="No"/>
    <n v="0"/>
  </r>
  <r>
    <n v="1147"/>
    <d v="2024-08-06T00:00:00"/>
    <s v="Premium"/>
    <n v="699"/>
    <n v="2.1"/>
    <n v="2"/>
    <n v="5"/>
    <n v="12"/>
    <x v="10"/>
    <x v="0"/>
    <s v="Yes"/>
    <n v="1"/>
  </r>
  <r>
    <n v="1148"/>
    <d v="2024-12-10T00:00:00"/>
    <s v="Basic"/>
    <n v="199"/>
    <n v="18.399999999999999"/>
    <n v="4"/>
    <n v="1"/>
    <n v="34"/>
    <x v="39"/>
    <x v="0"/>
    <s v="No"/>
    <n v="0"/>
  </r>
  <r>
    <n v="1149"/>
    <d v="2024-10-18T00:00:00"/>
    <s v="Premium"/>
    <n v="699"/>
    <n v="15.6"/>
    <n v="8"/>
    <n v="3"/>
    <n v="35"/>
    <x v="44"/>
    <x v="0"/>
    <s v="No"/>
    <n v="0"/>
  </r>
  <r>
    <n v="1150"/>
    <d v="2023-10-08T00:00:00"/>
    <s v="Premium"/>
    <n v="699"/>
    <n v="21.4"/>
    <n v="5"/>
    <n v="3"/>
    <n v="4"/>
    <x v="39"/>
    <x v="0"/>
    <s v="No"/>
    <n v="0"/>
  </r>
  <r>
    <n v="1151"/>
    <d v="2023-08-18T00:00:00"/>
    <s v="Basic"/>
    <n v="199"/>
    <n v="11.9"/>
    <n v="5"/>
    <n v="4"/>
    <n v="34"/>
    <x v="14"/>
    <x v="0"/>
    <s v="Yes"/>
    <n v="1"/>
  </r>
  <r>
    <n v="1152"/>
    <d v="2023-07-19T00:00:00"/>
    <s v="Basic"/>
    <n v="199"/>
    <n v="23"/>
    <n v="8"/>
    <n v="3"/>
    <n v="18"/>
    <x v="27"/>
    <x v="0"/>
    <s v="Yes"/>
    <n v="1"/>
  </r>
  <r>
    <n v="1153"/>
    <d v="2024-03-09T00:00:00"/>
    <s v="Standard"/>
    <n v="399"/>
    <n v="22.1"/>
    <n v="0"/>
    <n v="5"/>
    <n v="6"/>
    <x v="0"/>
    <x v="0"/>
    <s v="No"/>
    <n v="0"/>
  </r>
  <r>
    <n v="1154"/>
    <d v="2023-04-10T00:00:00"/>
    <s v="Basic"/>
    <n v="199"/>
    <n v="5.3"/>
    <n v="5"/>
    <n v="2"/>
    <n v="16"/>
    <x v="10"/>
    <x v="0"/>
    <s v="No"/>
    <n v="0"/>
  </r>
  <r>
    <n v="1155"/>
    <d v="2023-12-09T00:00:00"/>
    <s v="Basic"/>
    <n v="199"/>
    <n v="11.1"/>
    <n v="0"/>
    <n v="4"/>
    <n v="31"/>
    <x v="34"/>
    <x v="0"/>
    <s v="No"/>
    <n v="0"/>
  </r>
  <r>
    <n v="1156"/>
    <d v="2023-12-08T00:00:00"/>
    <s v="Standard"/>
    <n v="399"/>
    <n v="3.1"/>
    <n v="3"/>
    <n v="2"/>
    <n v="16"/>
    <x v="43"/>
    <x v="0"/>
    <s v="Yes"/>
    <n v="1"/>
  </r>
  <r>
    <n v="1157"/>
    <d v="2023-05-08T00:00:00"/>
    <s v="Premium"/>
    <n v="699"/>
    <n v="23.6"/>
    <n v="7"/>
    <n v="0"/>
    <n v="16"/>
    <x v="30"/>
    <x v="0"/>
    <s v="Yes"/>
    <n v="1"/>
  </r>
  <r>
    <n v="1158"/>
    <d v="2023-03-08T00:00:00"/>
    <s v="Basic"/>
    <n v="199"/>
    <n v="23"/>
    <n v="6"/>
    <n v="2"/>
    <n v="4"/>
    <x v="15"/>
    <x v="0"/>
    <s v="No"/>
    <n v="0"/>
  </r>
  <r>
    <n v="1159"/>
    <d v="2024-03-18T00:00:00"/>
    <s v="Basic"/>
    <n v="199"/>
    <n v="23"/>
    <n v="7"/>
    <n v="0"/>
    <n v="4"/>
    <x v="18"/>
    <x v="0"/>
    <s v="No"/>
    <n v="0"/>
  </r>
  <r>
    <n v="1160"/>
    <d v="2024-02-16T00:00:00"/>
    <s v="Basic"/>
    <n v="199"/>
    <n v="17.100000000000001"/>
    <n v="8"/>
    <n v="0"/>
    <n v="7"/>
    <x v="12"/>
    <x v="0"/>
    <s v="No"/>
    <n v="0"/>
  </r>
  <r>
    <n v="1161"/>
    <d v="2024-03-14T00:00:00"/>
    <s v="Basic"/>
    <n v="199"/>
    <n v="6.2"/>
    <n v="0"/>
    <n v="3"/>
    <n v="27"/>
    <x v="55"/>
    <x v="0"/>
    <s v="Yes"/>
    <n v="1"/>
  </r>
  <r>
    <n v="1162"/>
    <d v="2023-07-17T00:00:00"/>
    <s v="Premium"/>
    <n v="699"/>
    <n v="8.8000000000000007"/>
    <n v="0"/>
    <n v="3"/>
    <n v="7"/>
    <x v="52"/>
    <x v="0"/>
    <s v="Yes"/>
    <n v="1"/>
  </r>
  <r>
    <n v="1163"/>
    <d v="2024-08-09T00:00:00"/>
    <s v="Basic"/>
    <n v="199"/>
    <n v="0.8"/>
    <n v="1"/>
    <n v="4"/>
    <n v="7"/>
    <x v="50"/>
    <x v="0"/>
    <s v="Yes"/>
    <n v="1"/>
  </r>
  <r>
    <n v="1164"/>
    <d v="2023-07-10T00:00:00"/>
    <s v="Basic"/>
    <n v="199"/>
    <n v="6.8"/>
    <n v="6"/>
    <n v="3"/>
    <n v="33"/>
    <x v="16"/>
    <x v="0"/>
    <s v="Yes"/>
    <n v="1"/>
  </r>
  <r>
    <n v="1165"/>
    <d v="2024-06-09T00:00:00"/>
    <s v="Basic"/>
    <n v="199"/>
    <n v="20"/>
    <n v="0"/>
    <n v="1"/>
    <n v="9"/>
    <x v="18"/>
    <x v="0"/>
    <s v="No"/>
    <n v="0"/>
  </r>
  <r>
    <n v="1166"/>
    <d v="2024-09-09T00:00:00"/>
    <s v="Premium"/>
    <n v="699"/>
    <n v="8.1"/>
    <n v="8"/>
    <n v="1"/>
    <n v="23"/>
    <x v="2"/>
    <x v="0"/>
    <s v="No"/>
    <n v="0"/>
  </r>
  <r>
    <n v="1167"/>
    <d v="2023-05-29T00:00:00"/>
    <s v="Standard"/>
    <n v="399"/>
    <n v="9.5"/>
    <n v="0"/>
    <n v="4"/>
    <n v="19"/>
    <x v="54"/>
    <x v="0"/>
    <s v="No"/>
    <n v="0"/>
  </r>
  <r>
    <n v="1168"/>
    <d v="2023-07-25T00:00:00"/>
    <s v="Basic"/>
    <n v="199"/>
    <n v="12.9"/>
    <n v="8"/>
    <n v="0"/>
    <n v="16"/>
    <x v="25"/>
    <x v="0"/>
    <s v="Yes"/>
    <n v="1"/>
  </r>
  <r>
    <n v="1169"/>
    <d v="2024-12-09T00:00:00"/>
    <s v="Premium"/>
    <n v="699"/>
    <n v="19.7"/>
    <n v="5"/>
    <n v="1"/>
    <n v="13"/>
    <x v="5"/>
    <x v="0"/>
    <s v="Yes"/>
    <n v="1"/>
  </r>
  <r>
    <n v="1170"/>
    <d v="2023-06-16T00:00:00"/>
    <s v="Standard"/>
    <n v="399"/>
    <n v="21.4"/>
    <n v="5"/>
    <n v="4"/>
    <n v="22"/>
    <x v="18"/>
    <x v="0"/>
    <s v="Yes"/>
    <n v="1"/>
  </r>
  <r>
    <n v="1171"/>
    <d v="2024-10-16T00:00:00"/>
    <s v="Basic"/>
    <n v="199"/>
    <n v="22"/>
    <n v="0"/>
    <n v="3"/>
    <n v="30"/>
    <x v="0"/>
    <x v="0"/>
    <s v="No"/>
    <n v="0"/>
  </r>
  <r>
    <n v="1172"/>
    <d v="2023-12-06T00:00:00"/>
    <s v="Basic"/>
    <n v="199"/>
    <n v="11.9"/>
    <n v="3"/>
    <n v="1"/>
    <n v="15"/>
    <x v="53"/>
    <x v="0"/>
    <s v="No"/>
    <n v="0"/>
  </r>
  <r>
    <n v="1173"/>
    <d v="2024-01-02T00:00:00"/>
    <s v="Premium"/>
    <n v="699"/>
    <n v="5.5"/>
    <n v="2"/>
    <n v="0"/>
    <n v="25"/>
    <x v="57"/>
    <x v="0"/>
    <s v="Yes"/>
    <n v="1"/>
  </r>
  <r>
    <n v="1174"/>
    <d v="2024-01-04T00:00:00"/>
    <s v="Basic"/>
    <n v="199"/>
    <n v="3.3"/>
    <n v="4"/>
    <n v="3"/>
    <n v="36"/>
    <x v="21"/>
    <x v="0"/>
    <s v="Yes"/>
    <n v="1"/>
  </r>
  <r>
    <n v="1175"/>
    <d v="2023-06-28T00:00:00"/>
    <s v="Basic"/>
    <n v="199"/>
    <n v="5.4"/>
    <n v="4"/>
    <n v="1"/>
    <n v="2"/>
    <x v="0"/>
    <x v="0"/>
    <s v="No"/>
    <n v="0"/>
  </r>
  <r>
    <n v="1176"/>
    <d v="2023-04-14T00:00:00"/>
    <s v="Standard"/>
    <n v="399"/>
    <n v="6.5"/>
    <n v="3"/>
    <n v="0"/>
    <n v="36"/>
    <x v="48"/>
    <x v="0"/>
    <s v="No"/>
    <n v="0"/>
  </r>
  <r>
    <n v="1177"/>
    <d v="2024-04-12T00:00:00"/>
    <s v="Basic"/>
    <n v="199"/>
    <n v="9.8000000000000007"/>
    <n v="1"/>
    <n v="2"/>
    <n v="9"/>
    <x v="7"/>
    <x v="0"/>
    <s v="Yes"/>
    <n v="1"/>
  </r>
  <r>
    <n v="1178"/>
    <d v="2024-03-20T00:00:00"/>
    <s v="Basic"/>
    <n v="199"/>
    <n v="20.3"/>
    <n v="2"/>
    <n v="4"/>
    <n v="24"/>
    <x v="34"/>
    <x v="0"/>
    <s v="No"/>
    <n v="0"/>
  </r>
  <r>
    <n v="1179"/>
    <d v="2024-12-12T00:00:00"/>
    <s v="Premium"/>
    <n v="699"/>
    <n v="3.4"/>
    <n v="2"/>
    <n v="1"/>
    <n v="5"/>
    <x v="21"/>
    <x v="0"/>
    <s v="No"/>
    <n v="0"/>
  </r>
  <r>
    <n v="1180"/>
    <d v="2023-07-13T00:00:00"/>
    <s v="Standard"/>
    <n v="399"/>
    <n v="15.2"/>
    <n v="3"/>
    <n v="0"/>
    <n v="21"/>
    <x v="14"/>
    <x v="0"/>
    <s v="No"/>
    <n v="0"/>
  </r>
  <r>
    <n v="1181"/>
    <d v="2023-10-14T00:00:00"/>
    <s v="Premium"/>
    <n v="699"/>
    <n v="19.8"/>
    <n v="5"/>
    <n v="1"/>
    <n v="19"/>
    <x v="26"/>
    <x v="0"/>
    <s v="No"/>
    <n v="0"/>
  </r>
  <r>
    <n v="1182"/>
    <d v="2024-04-26T00:00:00"/>
    <s v="Basic"/>
    <n v="199"/>
    <n v="24.2"/>
    <n v="7"/>
    <n v="1"/>
    <n v="33"/>
    <x v="16"/>
    <x v="0"/>
    <s v="Yes"/>
    <n v="1"/>
  </r>
  <r>
    <n v="1183"/>
    <d v="2024-05-25T00:00:00"/>
    <s v="Premium"/>
    <n v="699"/>
    <n v="4.5999999999999996"/>
    <n v="6"/>
    <n v="5"/>
    <n v="5"/>
    <x v="14"/>
    <x v="0"/>
    <s v="Yes"/>
    <n v="1"/>
  </r>
  <r>
    <n v="1184"/>
    <d v="2024-05-21T00:00:00"/>
    <s v="Premium"/>
    <n v="699"/>
    <n v="4.9000000000000004"/>
    <n v="5"/>
    <n v="4"/>
    <n v="30"/>
    <x v="46"/>
    <x v="0"/>
    <s v="Yes"/>
    <n v="1"/>
  </r>
  <r>
    <n v="1185"/>
    <d v="2024-04-07T00:00:00"/>
    <s v="Standard"/>
    <n v="399"/>
    <n v="14.7"/>
    <n v="0"/>
    <n v="1"/>
    <n v="18"/>
    <x v="0"/>
    <x v="0"/>
    <s v="No"/>
    <n v="0"/>
  </r>
  <r>
    <n v="1186"/>
    <d v="2024-01-19T00:00:00"/>
    <s v="Basic"/>
    <n v="199"/>
    <n v="5.9"/>
    <n v="6"/>
    <n v="3"/>
    <n v="26"/>
    <x v="45"/>
    <x v="0"/>
    <s v="Yes"/>
    <n v="1"/>
  </r>
  <r>
    <n v="1187"/>
    <d v="2023-08-24T00:00:00"/>
    <s v="Standard"/>
    <n v="399"/>
    <n v="2.6"/>
    <n v="1"/>
    <n v="2"/>
    <n v="36"/>
    <x v="38"/>
    <x v="0"/>
    <s v="Yes"/>
    <n v="1"/>
  </r>
  <r>
    <n v="1188"/>
    <d v="2024-02-23T00:00:00"/>
    <s v="Premium"/>
    <n v="699"/>
    <n v="11.9"/>
    <n v="5"/>
    <n v="3"/>
    <n v="3"/>
    <x v="38"/>
    <x v="0"/>
    <s v="Yes"/>
    <n v="1"/>
  </r>
  <r>
    <n v="1189"/>
    <d v="2023-09-29T00:00:00"/>
    <s v="Standard"/>
    <n v="399"/>
    <n v="8.3000000000000007"/>
    <n v="6"/>
    <n v="0"/>
    <n v="32"/>
    <x v="48"/>
    <x v="0"/>
    <s v="No"/>
    <n v="0"/>
  </r>
  <r>
    <n v="1190"/>
    <d v="2024-07-13T00:00:00"/>
    <s v="Premium"/>
    <n v="699"/>
    <n v="9.3000000000000007"/>
    <n v="1"/>
    <n v="2"/>
    <n v="5"/>
    <x v="43"/>
    <x v="0"/>
    <s v="Yes"/>
    <n v="1"/>
  </r>
  <r>
    <n v="1191"/>
    <d v="2023-02-09T00:00:00"/>
    <s v="Premium"/>
    <n v="699"/>
    <n v="19.8"/>
    <n v="3"/>
    <n v="0"/>
    <n v="6"/>
    <x v="19"/>
    <x v="0"/>
    <s v="Yes"/>
    <n v="1"/>
  </r>
  <r>
    <n v="1192"/>
    <d v="2024-11-30T00:00:00"/>
    <s v="Premium"/>
    <n v="699"/>
    <n v="8.6999999999999993"/>
    <n v="5"/>
    <n v="2"/>
    <n v="13"/>
    <x v="18"/>
    <x v="0"/>
    <s v="No"/>
    <n v="0"/>
  </r>
  <r>
    <n v="1193"/>
    <d v="2023-09-25T00:00:00"/>
    <s v="Standard"/>
    <n v="399"/>
    <n v="17.8"/>
    <n v="2"/>
    <n v="5"/>
    <n v="13"/>
    <x v="49"/>
    <x v="0"/>
    <s v="Yes"/>
    <n v="1"/>
  </r>
  <r>
    <n v="1194"/>
    <d v="2024-08-16T00:00:00"/>
    <s v="Basic"/>
    <n v="199"/>
    <n v="7.4"/>
    <n v="5"/>
    <n v="3"/>
    <n v="20"/>
    <x v="32"/>
    <x v="0"/>
    <s v="Yes"/>
    <n v="1"/>
  </r>
  <r>
    <n v="1195"/>
    <d v="2023-08-21T00:00:00"/>
    <s v="Premium"/>
    <n v="699"/>
    <n v="12.1"/>
    <n v="8"/>
    <n v="1"/>
    <n v="1"/>
    <x v="22"/>
    <x v="0"/>
    <s v="Yes"/>
    <n v="1"/>
  </r>
  <r>
    <n v="1196"/>
    <d v="2024-04-24T00:00:00"/>
    <s v="Premium"/>
    <n v="699"/>
    <n v="12.1"/>
    <n v="8"/>
    <n v="4"/>
    <n v="14"/>
    <x v="50"/>
    <x v="0"/>
    <s v="Yes"/>
    <n v="1"/>
  </r>
  <r>
    <n v="1197"/>
    <d v="2024-12-15T00:00:00"/>
    <s v="Premium"/>
    <n v="699"/>
    <n v="8.8000000000000007"/>
    <n v="1"/>
    <n v="2"/>
    <n v="30"/>
    <x v="39"/>
    <x v="0"/>
    <s v="Yes"/>
    <n v="1"/>
  </r>
  <r>
    <n v="1198"/>
    <d v="2023-05-12T00:00:00"/>
    <s v="Standard"/>
    <n v="399"/>
    <n v="11.2"/>
    <n v="8"/>
    <n v="0"/>
    <n v="14"/>
    <x v="57"/>
    <x v="0"/>
    <s v="Yes"/>
    <n v="1"/>
  </r>
  <r>
    <n v="1199"/>
    <d v="2024-12-03T00:00:00"/>
    <s v="Standard"/>
    <n v="399"/>
    <n v="12.7"/>
    <n v="5"/>
    <n v="2"/>
    <n v="1"/>
    <x v="0"/>
    <x v="0"/>
    <s v="Yes"/>
    <n v="1"/>
  </r>
  <r>
    <n v="1200"/>
    <d v="2023-05-23T00:00:00"/>
    <s v="Standard"/>
    <n v="399"/>
    <n v="7.8"/>
    <n v="0"/>
    <n v="4"/>
    <n v="35"/>
    <x v="50"/>
    <x v="0"/>
    <s v="Yes"/>
    <n v="1"/>
  </r>
  <r>
    <n v="1201"/>
    <d v="2023-03-07T00:00:00"/>
    <s v="Basic"/>
    <n v="199"/>
    <n v="14.4"/>
    <n v="6"/>
    <n v="3"/>
    <n v="22"/>
    <x v="42"/>
    <x v="0"/>
    <s v="No"/>
    <n v="0"/>
  </r>
  <r>
    <n v="1202"/>
    <d v="2024-10-16T00:00:00"/>
    <s v="Premium"/>
    <n v="699"/>
    <n v="5.0999999999999996"/>
    <n v="1"/>
    <n v="2"/>
    <n v="25"/>
    <x v="45"/>
    <x v="0"/>
    <s v="No"/>
    <n v="0"/>
  </r>
  <r>
    <n v="1203"/>
    <d v="2024-09-09T00:00:00"/>
    <s v="Standard"/>
    <n v="399"/>
    <n v="4.7"/>
    <n v="8"/>
    <n v="1"/>
    <n v="6"/>
    <x v="36"/>
    <x v="0"/>
    <s v="No"/>
    <n v="0"/>
  </r>
  <r>
    <n v="1204"/>
    <d v="2023-10-26T00:00:00"/>
    <s v="Standard"/>
    <n v="399"/>
    <n v="5.0999999999999996"/>
    <n v="1"/>
    <n v="3"/>
    <n v="2"/>
    <x v="12"/>
    <x v="0"/>
    <s v="Yes"/>
    <n v="1"/>
  </r>
  <r>
    <n v="1205"/>
    <d v="2023-12-01T00:00:00"/>
    <s v="Premium"/>
    <n v="699"/>
    <n v="2.2000000000000002"/>
    <n v="0"/>
    <n v="2"/>
    <n v="34"/>
    <x v="52"/>
    <x v="0"/>
    <s v="Yes"/>
    <n v="1"/>
  </r>
  <r>
    <n v="1206"/>
    <d v="2023-03-12T00:00:00"/>
    <s v="Standard"/>
    <n v="399"/>
    <n v="4.3"/>
    <n v="1"/>
    <n v="1"/>
    <n v="26"/>
    <x v="28"/>
    <x v="0"/>
    <s v="Yes"/>
    <n v="1"/>
  </r>
  <r>
    <n v="1207"/>
    <d v="2024-11-11T00:00:00"/>
    <s v="Standard"/>
    <n v="399"/>
    <n v="3.7"/>
    <n v="3"/>
    <n v="2"/>
    <n v="14"/>
    <x v="25"/>
    <x v="0"/>
    <s v="Yes"/>
    <n v="1"/>
  </r>
  <r>
    <n v="1208"/>
    <d v="2024-12-02T00:00:00"/>
    <s v="Standard"/>
    <n v="399"/>
    <n v="15.3"/>
    <n v="4"/>
    <n v="4"/>
    <n v="11"/>
    <x v="21"/>
    <x v="0"/>
    <s v="No"/>
    <n v="0"/>
  </r>
  <r>
    <n v="1209"/>
    <d v="2024-09-11T00:00:00"/>
    <s v="Standard"/>
    <n v="399"/>
    <n v="5.4"/>
    <n v="2"/>
    <n v="3"/>
    <n v="18"/>
    <x v="10"/>
    <x v="0"/>
    <s v="No"/>
    <n v="0"/>
  </r>
  <r>
    <n v="1210"/>
    <d v="2023-04-04T00:00:00"/>
    <s v="Basic"/>
    <n v="199"/>
    <n v="8.6"/>
    <n v="7"/>
    <n v="3"/>
    <n v="34"/>
    <x v="6"/>
    <x v="0"/>
    <s v="Yes"/>
    <n v="1"/>
  </r>
  <r>
    <n v="1211"/>
    <d v="2023-06-29T00:00:00"/>
    <s v="Standard"/>
    <n v="399"/>
    <n v="9"/>
    <n v="4"/>
    <n v="3"/>
    <n v="30"/>
    <x v="41"/>
    <x v="0"/>
    <s v="No"/>
    <n v="0"/>
  </r>
  <r>
    <n v="1212"/>
    <d v="2023-07-07T00:00:00"/>
    <s v="Standard"/>
    <n v="399"/>
    <n v="4.9000000000000004"/>
    <n v="6"/>
    <n v="3"/>
    <n v="16"/>
    <x v="55"/>
    <x v="0"/>
    <s v="Yes"/>
    <n v="1"/>
  </r>
  <r>
    <n v="1213"/>
    <d v="2023-10-08T00:00:00"/>
    <s v="Premium"/>
    <n v="699"/>
    <n v="10.1"/>
    <n v="0"/>
    <n v="1"/>
    <n v="7"/>
    <x v="15"/>
    <x v="0"/>
    <s v="No"/>
    <n v="0"/>
  </r>
  <r>
    <n v="1214"/>
    <d v="2023-08-11T00:00:00"/>
    <s v="Premium"/>
    <n v="699"/>
    <n v="7.7"/>
    <n v="1"/>
    <n v="5"/>
    <n v="35"/>
    <x v="16"/>
    <x v="0"/>
    <s v="No"/>
    <n v="0"/>
  </r>
  <r>
    <n v="1215"/>
    <d v="2023-04-18T00:00:00"/>
    <s v="Standard"/>
    <n v="399"/>
    <n v="24.8"/>
    <n v="8"/>
    <n v="0"/>
    <n v="27"/>
    <x v="57"/>
    <x v="0"/>
    <s v="Yes"/>
    <n v="1"/>
  </r>
  <r>
    <n v="1216"/>
    <d v="2024-04-18T00:00:00"/>
    <s v="Premium"/>
    <n v="699"/>
    <n v="10.5"/>
    <n v="2"/>
    <n v="2"/>
    <n v="21"/>
    <x v="42"/>
    <x v="0"/>
    <s v="No"/>
    <n v="0"/>
  </r>
  <r>
    <n v="1217"/>
    <d v="2023-07-19T00:00:00"/>
    <s v="Basic"/>
    <n v="199"/>
    <n v="16.2"/>
    <n v="7"/>
    <n v="3"/>
    <n v="5"/>
    <x v="29"/>
    <x v="0"/>
    <s v="Yes"/>
    <n v="1"/>
  </r>
  <r>
    <n v="1218"/>
    <d v="2024-11-17T00:00:00"/>
    <s v="Standard"/>
    <n v="399"/>
    <n v="0.8"/>
    <n v="1"/>
    <n v="5"/>
    <n v="3"/>
    <x v="13"/>
    <x v="0"/>
    <s v="Yes"/>
    <n v="1"/>
  </r>
  <r>
    <n v="1219"/>
    <d v="2024-12-31T00:00:00"/>
    <s v="Premium"/>
    <n v="699"/>
    <n v="12.4"/>
    <n v="1"/>
    <n v="0"/>
    <n v="30"/>
    <x v="4"/>
    <x v="0"/>
    <s v="No"/>
    <n v="0"/>
  </r>
  <r>
    <n v="1220"/>
    <d v="2024-09-13T00:00:00"/>
    <s v="Standard"/>
    <n v="399"/>
    <n v="12"/>
    <n v="4"/>
    <n v="1"/>
    <n v="9"/>
    <x v="17"/>
    <x v="0"/>
    <s v="No"/>
    <n v="0"/>
  </r>
  <r>
    <n v="1221"/>
    <d v="2024-11-18T00:00:00"/>
    <s v="Basic"/>
    <n v="199"/>
    <n v="7.7"/>
    <n v="8"/>
    <n v="5"/>
    <n v="12"/>
    <x v="40"/>
    <x v="0"/>
    <s v="Yes"/>
    <n v="1"/>
  </r>
  <r>
    <n v="1222"/>
    <d v="2024-11-22T00:00:00"/>
    <s v="Basic"/>
    <n v="199"/>
    <n v="4.3"/>
    <n v="5"/>
    <n v="1"/>
    <n v="18"/>
    <x v="42"/>
    <x v="0"/>
    <s v="No"/>
    <n v="0"/>
  </r>
  <r>
    <n v="1223"/>
    <d v="2024-11-09T00:00:00"/>
    <s v="Premium"/>
    <n v="699"/>
    <n v="11.3"/>
    <n v="0"/>
    <n v="5"/>
    <n v="14"/>
    <x v="34"/>
    <x v="0"/>
    <s v="Yes"/>
    <n v="1"/>
  </r>
  <r>
    <n v="1224"/>
    <d v="2023-02-19T00:00:00"/>
    <s v="Premium"/>
    <n v="699"/>
    <n v="10.1"/>
    <n v="4"/>
    <n v="3"/>
    <n v="7"/>
    <x v="26"/>
    <x v="0"/>
    <s v="No"/>
    <n v="0"/>
  </r>
  <r>
    <n v="1225"/>
    <d v="2024-03-07T00:00:00"/>
    <s v="Standard"/>
    <n v="399"/>
    <n v="23.3"/>
    <n v="5"/>
    <n v="1"/>
    <n v="13"/>
    <x v="21"/>
    <x v="0"/>
    <s v="Yes"/>
    <n v="1"/>
  </r>
  <r>
    <n v="1226"/>
    <d v="2023-04-09T00:00:00"/>
    <s v="Basic"/>
    <n v="199"/>
    <n v="8.8000000000000007"/>
    <n v="3"/>
    <n v="5"/>
    <n v="1"/>
    <x v="5"/>
    <x v="0"/>
    <s v="Yes"/>
    <n v="1"/>
  </r>
  <r>
    <n v="1227"/>
    <d v="2023-12-01T00:00:00"/>
    <s v="Premium"/>
    <n v="699"/>
    <n v="18.2"/>
    <n v="0"/>
    <n v="3"/>
    <n v="11"/>
    <x v="56"/>
    <x v="0"/>
    <s v="Yes"/>
    <n v="1"/>
  </r>
  <r>
    <n v="1228"/>
    <d v="2023-05-04T00:00:00"/>
    <s v="Standard"/>
    <n v="399"/>
    <n v="15.9"/>
    <n v="3"/>
    <n v="4"/>
    <n v="36"/>
    <x v="40"/>
    <x v="0"/>
    <s v="No"/>
    <n v="0"/>
  </r>
  <r>
    <n v="1229"/>
    <d v="2023-11-20T00:00:00"/>
    <s v="Basic"/>
    <n v="199"/>
    <n v="3.1"/>
    <n v="5"/>
    <n v="1"/>
    <n v="14"/>
    <x v="44"/>
    <x v="0"/>
    <s v="Yes"/>
    <n v="1"/>
  </r>
  <r>
    <n v="1230"/>
    <d v="2024-10-27T00:00:00"/>
    <s v="Basic"/>
    <n v="199"/>
    <n v="5.7"/>
    <n v="3"/>
    <n v="0"/>
    <n v="25"/>
    <x v="5"/>
    <x v="0"/>
    <s v="No"/>
    <n v="0"/>
  </r>
  <r>
    <n v="1231"/>
    <d v="2024-05-26T00:00:00"/>
    <s v="Premium"/>
    <n v="699"/>
    <n v="1.6"/>
    <n v="3"/>
    <n v="3"/>
    <n v="24"/>
    <x v="18"/>
    <x v="0"/>
    <s v="No"/>
    <n v="0"/>
  </r>
  <r>
    <n v="1232"/>
    <d v="2024-10-08T00:00:00"/>
    <s v="Basic"/>
    <n v="199"/>
    <n v="19.899999999999999"/>
    <n v="2"/>
    <n v="2"/>
    <n v="35"/>
    <x v="20"/>
    <x v="0"/>
    <s v="No"/>
    <n v="0"/>
  </r>
  <r>
    <n v="1233"/>
    <d v="2024-12-05T00:00:00"/>
    <s v="Premium"/>
    <n v="699"/>
    <n v="17.100000000000001"/>
    <n v="2"/>
    <n v="2"/>
    <n v="25"/>
    <x v="48"/>
    <x v="0"/>
    <s v="No"/>
    <n v="0"/>
  </r>
  <r>
    <n v="1234"/>
    <d v="2024-01-27T00:00:00"/>
    <s v="Standard"/>
    <n v="399"/>
    <n v="2.2000000000000002"/>
    <n v="0"/>
    <n v="4"/>
    <n v="31"/>
    <x v="13"/>
    <x v="0"/>
    <s v="Yes"/>
    <n v="1"/>
  </r>
  <r>
    <n v="1235"/>
    <d v="2023-05-08T00:00:00"/>
    <s v="Premium"/>
    <n v="699"/>
    <n v="12.8"/>
    <n v="0"/>
    <n v="1"/>
    <n v="15"/>
    <x v="1"/>
    <x v="0"/>
    <s v="No"/>
    <n v="0"/>
  </r>
  <r>
    <n v="1236"/>
    <d v="2024-01-19T00:00:00"/>
    <s v="Standard"/>
    <n v="399"/>
    <n v="18.600000000000001"/>
    <n v="3"/>
    <n v="4"/>
    <n v="16"/>
    <x v="23"/>
    <x v="0"/>
    <s v="Yes"/>
    <n v="1"/>
  </r>
  <r>
    <n v="1237"/>
    <d v="2024-09-04T00:00:00"/>
    <s v="Standard"/>
    <n v="399"/>
    <n v="5.4"/>
    <n v="6"/>
    <n v="1"/>
    <n v="19"/>
    <x v="8"/>
    <x v="0"/>
    <s v="Yes"/>
    <n v="1"/>
  </r>
  <r>
    <n v="1238"/>
    <d v="2024-06-17T00:00:00"/>
    <s v="Standard"/>
    <n v="399"/>
    <n v="3.8"/>
    <n v="5"/>
    <n v="5"/>
    <n v="22"/>
    <x v="50"/>
    <x v="0"/>
    <s v="Yes"/>
    <n v="1"/>
  </r>
  <r>
    <n v="1239"/>
    <d v="2023-07-30T00:00:00"/>
    <s v="Standard"/>
    <n v="399"/>
    <n v="18.899999999999999"/>
    <n v="3"/>
    <n v="5"/>
    <n v="19"/>
    <x v="29"/>
    <x v="0"/>
    <s v="Yes"/>
    <n v="1"/>
  </r>
  <r>
    <n v="1240"/>
    <d v="2024-09-14T00:00:00"/>
    <s v="Premium"/>
    <n v="699"/>
    <n v="22.7"/>
    <n v="3"/>
    <n v="5"/>
    <n v="4"/>
    <x v="46"/>
    <x v="0"/>
    <s v="No"/>
    <n v="0"/>
  </r>
  <r>
    <n v="1241"/>
    <d v="2024-05-18T00:00:00"/>
    <s v="Standard"/>
    <n v="399"/>
    <n v="8.4"/>
    <n v="7"/>
    <n v="5"/>
    <n v="34"/>
    <x v="44"/>
    <x v="0"/>
    <s v="Yes"/>
    <n v="1"/>
  </r>
  <r>
    <n v="1242"/>
    <d v="2024-08-29T00:00:00"/>
    <s v="Basic"/>
    <n v="199"/>
    <n v="1.8"/>
    <n v="2"/>
    <n v="1"/>
    <n v="13"/>
    <x v="37"/>
    <x v="0"/>
    <s v="Yes"/>
    <n v="1"/>
  </r>
  <r>
    <n v="1243"/>
    <d v="2023-06-18T00:00:00"/>
    <s v="Premium"/>
    <n v="699"/>
    <n v="6.3"/>
    <n v="1"/>
    <n v="3"/>
    <n v="14"/>
    <x v="16"/>
    <x v="0"/>
    <s v="Yes"/>
    <n v="1"/>
  </r>
  <r>
    <n v="1244"/>
    <d v="2024-08-13T00:00:00"/>
    <s v="Premium"/>
    <n v="699"/>
    <n v="6.5"/>
    <n v="2"/>
    <n v="4"/>
    <n v="13"/>
    <x v="33"/>
    <x v="0"/>
    <s v="Yes"/>
    <n v="1"/>
  </r>
  <r>
    <n v="1245"/>
    <d v="2024-02-12T00:00:00"/>
    <s v="Standard"/>
    <n v="399"/>
    <n v="7.2"/>
    <n v="7"/>
    <n v="0"/>
    <n v="13"/>
    <x v="32"/>
    <x v="0"/>
    <s v="No"/>
    <n v="0"/>
  </r>
  <r>
    <n v="1246"/>
    <d v="2023-06-09T00:00:00"/>
    <s v="Standard"/>
    <n v="399"/>
    <n v="12"/>
    <n v="6"/>
    <n v="4"/>
    <n v="11"/>
    <x v="41"/>
    <x v="0"/>
    <s v="Yes"/>
    <n v="1"/>
  </r>
  <r>
    <n v="1247"/>
    <d v="2023-11-04T00:00:00"/>
    <s v="Standard"/>
    <n v="399"/>
    <n v="19.2"/>
    <n v="6"/>
    <n v="0"/>
    <n v="2"/>
    <x v="14"/>
    <x v="0"/>
    <s v="No"/>
    <n v="0"/>
  </r>
  <r>
    <n v="1248"/>
    <d v="2024-04-09T00:00:00"/>
    <s v="Premium"/>
    <n v="699"/>
    <n v="4.2"/>
    <n v="2"/>
    <n v="2"/>
    <n v="35"/>
    <x v="55"/>
    <x v="0"/>
    <s v="Yes"/>
    <n v="1"/>
  </r>
  <r>
    <n v="1249"/>
    <d v="2024-04-25T00:00:00"/>
    <s v="Standard"/>
    <n v="399"/>
    <n v="14.3"/>
    <n v="7"/>
    <n v="0"/>
    <n v="25"/>
    <x v="29"/>
    <x v="0"/>
    <s v="Yes"/>
    <n v="1"/>
  </r>
  <r>
    <n v="1250"/>
    <d v="2024-01-19T00:00:00"/>
    <s v="Basic"/>
    <n v="199"/>
    <n v="22.9"/>
    <n v="0"/>
    <n v="0"/>
    <n v="10"/>
    <x v="22"/>
    <x v="0"/>
    <s v="No"/>
    <n v="0"/>
  </r>
  <r>
    <n v="1251"/>
    <d v="2023-11-12T00:00:00"/>
    <s v="Standard"/>
    <n v="399"/>
    <n v="23.2"/>
    <n v="6"/>
    <n v="5"/>
    <n v="26"/>
    <x v="57"/>
    <x v="0"/>
    <s v="Yes"/>
    <n v="1"/>
  </r>
  <r>
    <n v="1252"/>
    <d v="2023-06-16T00:00:00"/>
    <s v="Premium"/>
    <n v="699"/>
    <n v="10.5"/>
    <n v="0"/>
    <n v="0"/>
    <n v="5"/>
    <x v="55"/>
    <x v="0"/>
    <s v="No"/>
    <n v="0"/>
  </r>
  <r>
    <n v="1253"/>
    <d v="2024-12-06T00:00:00"/>
    <s v="Basic"/>
    <n v="199"/>
    <n v="23.9"/>
    <n v="5"/>
    <n v="4"/>
    <n v="28"/>
    <x v="60"/>
    <x v="0"/>
    <s v="Yes"/>
    <n v="1"/>
  </r>
  <r>
    <n v="1254"/>
    <d v="2023-02-05T00:00:00"/>
    <s v="Standard"/>
    <n v="399"/>
    <n v="16.399999999999999"/>
    <n v="6"/>
    <n v="5"/>
    <n v="4"/>
    <x v="33"/>
    <x v="0"/>
    <s v="Yes"/>
    <n v="1"/>
  </r>
  <r>
    <n v="1255"/>
    <d v="2024-11-28T00:00:00"/>
    <s v="Standard"/>
    <n v="399"/>
    <n v="17.600000000000001"/>
    <n v="2"/>
    <n v="2"/>
    <n v="2"/>
    <x v="3"/>
    <x v="0"/>
    <s v="Yes"/>
    <n v="1"/>
  </r>
  <r>
    <n v="1256"/>
    <d v="2024-10-21T00:00:00"/>
    <s v="Basic"/>
    <n v="199"/>
    <n v="6.6"/>
    <n v="2"/>
    <n v="0"/>
    <n v="17"/>
    <x v="19"/>
    <x v="0"/>
    <s v="No"/>
    <n v="0"/>
  </r>
  <r>
    <n v="1257"/>
    <d v="2024-03-09T00:00:00"/>
    <s v="Premium"/>
    <n v="699"/>
    <n v="10.199999999999999"/>
    <n v="1"/>
    <n v="4"/>
    <n v="25"/>
    <x v="13"/>
    <x v="0"/>
    <s v="Yes"/>
    <n v="1"/>
  </r>
  <r>
    <n v="1258"/>
    <d v="2024-01-27T00:00:00"/>
    <s v="Basic"/>
    <n v="199"/>
    <n v="6.7"/>
    <n v="4"/>
    <n v="4"/>
    <n v="28"/>
    <x v="28"/>
    <x v="0"/>
    <s v="Yes"/>
    <n v="1"/>
  </r>
  <r>
    <n v="1259"/>
    <d v="2023-12-19T00:00:00"/>
    <s v="Premium"/>
    <n v="699"/>
    <n v="18.5"/>
    <n v="1"/>
    <n v="0"/>
    <n v="20"/>
    <x v="30"/>
    <x v="0"/>
    <s v="No"/>
    <n v="0"/>
  </r>
  <r>
    <n v="1260"/>
    <d v="2023-06-22T00:00:00"/>
    <s v="Basic"/>
    <n v="199"/>
    <n v="18.8"/>
    <n v="6"/>
    <n v="5"/>
    <n v="18"/>
    <x v="18"/>
    <x v="0"/>
    <s v="Yes"/>
    <n v="1"/>
  </r>
  <r>
    <n v="1261"/>
    <d v="2024-03-17T00:00:00"/>
    <s v="Standard"/>
    <n v="399"/>
    <n v="2.9"/>
    <n v="6"/>
    <n v="4"/>
    <n v="1"/>
    <x v="51"/>
    <x v="0"/>
    <s v="Yes"/>
    <n v="1"/>
  </r>
  <r>
    <n v="1262"/>
    <d v="2023-04-23T00:00:00"/>
    <s v="Basic"/>
    <n v="199"/>
    <n v="9.6999999999999993"/>
    <n v="2"/>
    <n v="1"/>
    <n v="12"/>
    <x v="9"/>
    <x v="0"/>
    <s v="Yes"/>
    <n v="1"/>
  </r>
  <r>
    <n v="1263"/>
    <d v="2023-07-16T00:00:00"/>
    <s v="Standard"/>
    <n v="399"/>
    <n v="5"/>
    <n v="0"/>
    <n v="5"/>
    <n v="14"/>
    <x v="48"/>
    <x v="0"/>
    <s v="No"/>
    <n v="0"/>
  </r>
  <r>
    <n v="1264"/>
    <d v="2023-03-29T00:00:00"/>
    <s v="Standard"/>
    <n v="399"/>
    <n v="11.3"/>
    <n v="1"/>
    <n v="5"/>
    <n v="27"/>
    <x v="17"/>
    <x v="0"/>
    <s v="Yes"/>
    <n v="1"/>
  </r>
  <r>
    <n v="1265"/>
    <d v="2024-05-11T00:00:00"/>
    <s v="Standard"/>
    <n v="399"/>
    <n v="7.3"/>
    <n v="5"/>
    <n v="0"/>
    <n v="8"/>
    <x v="54"/>
    <x v="0"/>
    <s v="Yes"/>
    <n v="1"/>
  </r>
  <r>
    <n v="1266"/>
    <d v="2023-02-12T00:00:00"/>
    <s v="Premium"/>
    <n v="699"/>
    <n v="0.7"/>
    <n v="4"/>
    <n v="0"/>
    <n v="7"/>
    <x v="5"/>
    <x v="0"/>
    <s v="Yes"/>
    <n v="1"/>
  </r>
  <r>
    <n v="1267"/>
    <d v="2023-09-30T00:00:00"/>
    <s v="Basic"/>
    <n v="199"/>
    <n v="13.3"/>
    <n v="0"/>
    <n v="3"/>
    <n v="14"/>
    <x v="3"/>
    <x v="0"/>
    <s v="Yes"/>
    <n v="1"/>
  </r>
  <r>
    <n v="1268"/>
    <d v="2023-12-18T00:00:00"/>
    <s v="Standard"/>
    <n v="399"/>
    <n v="19"/>
    <n v="6"/>
    <n v="2"/>
    <n v="31"/>
    <x v="57"/>
    <x v="0"/>
    <s v="Yes"/>
    <n v="1"/>
  </r>
  <r>
    <n v="1269"/>
    <d v="2023-12-31T00:00:00"/>
    <s v="Standard"/>
    <n v="399"/>
    <n v="23.6"/>
    <n v="6"/>
    <n v="3"/>
    <n v="16"/>
    <x v="41"/>
    <x v="0"/>
    <s v="Yes"/>
    <n v="1"/>
  </r>
  <r>
    <n v="1270"/>
    <d v="2023-05-23T00:00:00"/>
    <s v="Standard"/>
    <n v="399"/>
    <n v="0.6"/>
    <n v="6"/>
    <n v="5"/>
    <n v="7"/>
    <x v="43"/>
    <x v="0"/>
    <s v="Yes"/>
    <n v="1"/>
  </r>
  <r>
    <n v="1271"/>
    <d v="2024-01-13T00:00:00"/>
    <s v="Basic"/>
    <n v="199"/>
    <n v="21.8"/>
    <n v="4"/>
    <n v="5"/>
    <n v="8"/>
    <x v="14"/>
    <x v="0"/>
    <s v="No"/>
    <n v="0"/>
  </r>
  <r>
    <n v="1272"/>
    <d v="2023-11-26T00:00:00"/>
    <s v="Standard"/>
    <n v="399"/>
    <n v="13.1"/>
    <n v="3"/>
    <n v="0"/>
    <n v="31"/>
    <x v="30"/>
    <x v="0"/>
    <s v="No"/>
    <n v="0"/>
  </r>
  <r>
    <n v="1273"/>
    <d v="2024-05-11T00:00:00"/>
    <s v="Basic"/>
    <n v="199"/>
    <n v="21.9"/>
    <n v="5"/>
    <n v="5"/>
    <n v="24"/>
    <x v="38"/>
    <x v="0"/>
    <s v="Yes"/>
    <n v="1"/>
  </r>
  <r>
    <n v="1274"/>
    <d v="2023-04-13T00:00:00"/>
    <s v="Standard"/>
    <n v="399"/>
    <n v="9"/>
    <n v="7"/>
    <n v="5"/>
    <n v="6"/>
    <x v="39"/>
    <x v="0"/>
    <s v="Yes"/>
    <n v="1"/>
  </r>
  <r>
    <n v="1275"/>
    <d v="2024-08-08T00:00:00"/>
    <s v="Premium"/>
    <n v="699"/>
    <n v="7.7"/>
    <n v="3"/>
    <n v="5"/>
    <n v="25"/>
    <x v="2"/>
    <x v="0"/>
    <s v="No"/>
    <n v="0"/>
  </r>
  <r>
    <n v="1276"/>
    <d v="2024-07-15T00:00:00"/>
    <s v="Premium"/>
    <n v="699"/>
    <n v="1.3"/>
    <n v="7"/>
    <n v="0"/>
    <n v="33"/>
    <x v="18"/>
    <x v="0"/>
    <s v="No"/>
    <n v="0"/>
  </r>
  <r>
    <n v="1277"/>
    <d v="2023-09-07T00:00:00"/>
    <s v="Standard"/>
    <n v="399"/>
    <n v="22.5"/>
    <n v="1"/>
    <n v="3"/>
    <n v="11"/>
    <x v="5"/>
    <x v="0"/>
    <s v="Yes"/>
    <n v="1"/>
  </r>
  <r>
    <n v="1278"/>
    <d v="2023-01-30T00:00:00"/>
    <s v="Basic"/>
    <n v="199"/>
    <n v="19"/>
    <n v="1"/>
    <n v="0"/>
    <n v="11"/>
    <x v="25"/>
    <x v="0"/>
    <s v="No"/>
    <n v="0"/>
  </r>
  <r>
    <n v="1279"/>
    <d v="2024-05-02T00:00:00"/>
    <s v="Basic"/>
    <n v="199"/>
    <n v="22.6"/>
    <n v="4"/>
    <n v="1"/>
    <n v="21"/>
    <x v="16"/>
    <x v="0"/>
    <s v="Yes"/>
    <n v="1"/>
  </r>
  <r>
    <n v="1280"/>
    <d v="2024-12-09T00:00:00"/>
    <s v="Premium"/>
    <n v="699"/>
    <n v="16.8"/>
    <n v="8"/>
    <n v="5"/>
    <n v="8"/>
    <x v="16"/>
    <x v="0"/>
    <s v="Yes"/>
    <n v="1"/>
  </r>
  <r>
    <n v="1281"/>
    <d v="2024-01-26T00:00:00"/>
    <s v="Standard"/>
    <n v="399"/>
    <n v="23.3"/>
    <n v="1"/>
    <n v="5"/>
    <n v="15"/>
    <x v="29"/>
    <x v="0"/>
    <s v="Yes"/>
    <n v="1"/>
  </r>
  <r>
    <n v="1282"/>
    <d v="2023-10-25T00:00:00"/>
    <s v="Premium"/>
    <n v="699"/>
    <n v="24.2"/>
    <n v="6"/>
    <n v="1"/>
    <n v="36"/>
    <x v="0"/>
    <x v="0"/>
    <s v="No"/>
    <n v="0"/>
  </r>
  <r>
    <n v="1283"/>
    <d v="2024-01-12T00:00:00"/>
    <s v="Basic"/>
    <n v="199"/>
    <n v="2.7"/>
    <n v="3"/>
    <n v="5"/>
    <n v="8"/>
    <x v="32"/>
    <x v="0"/>
    <s v="Yes"/>
    <n v="1"/>
  </r>
  <r>
    <n v="1284"/>
    <d v="2023-07-14T00:00:00"/>
    <s v="Basic"/>
    <n v="199"/>
    <n v="23.9"/>
    <n v="0"/>
    <n v="2"/>
    <n v="21"/>
    <x v="26"/>
    <x v="0"/>
    <s v="No"/>
    <n v="0"/>
  </r>
  <r>
    <n v="1285"/>
    <d v="2024-06-16T00:00:00"/>
    <s v="Standard"/>
    <n v="399"/>
    <n v="8.3000000000000007"/>
    <n v="5"/>
    <n v="5"/>
    <n v="28"/>
    <x v="7"/>
    <x v="0"/>
    <s v="No"/>
    <n v="0"/>
  </r>
  <r>
    <n v="1286"/>
    <d v="2023-05-29T00:00:00"/>
    <s v="Premium"/>
    <n v="699"/>
    <n v="3.1"/>
    <n v="0"/>
    <n v="4"/>
    <n v="15"/>
    <x v="39"/>
    <x v="0"/>
    <s v="Yes"/>
    <n v="1"/>
  </r>
  <r>
    <n v="1287"/>
    <d v="2024-11-12T00:00:00"/>
    <s v="Standard"/>
    <n v="399"/>
    <n v="12.7"/>
    <n v="7"/>
    <n v="1"/>
    <n v="15"/>
    <x v="3"/>
    <x v="0"/>
    <s v="Yes"/>
    <n v="1"/>
  </r>
  <r>
    <n v="1288"/>
    <d v="2024-12-24T00:00:00"/>
    <s v="Premium"/>
    <n v="699"/>
    <n v="15.2"/>
    <n v="4"/>
    <n v="4"/>
    <n v="3"/>
    <x v="46"/>
    <x v="0"/>
    <s v="Yes"/>
    <n v="1"/>
  </r>
  <r>
    <n v="1289"/>
    <d v="2024-01-21T00:00:00"/>
    <s v="Premium"/>
    <n v="699"/>
    <n v="16"/>
    <n v="3"/>
    <n v="3"/>
    <n v="31"/>
    <x v="12"/>
    <x v="0"/>
    <s v="No"/>
    <n v="0"/>
  </r>
  <r>
    <n v="1290"/>
    <d v="2024-12-18T00:00:00"/>
    <s v="Basic"/>
    <n v="199"/>
    <n v="4.2"/>
    <n v="3"/>
    <n v="5"/>
    <n v="22"/>
    <x v="7"/>
    <x v="0"/>
    <s v="Yes"/>
    <n v="1"/>
  </r>
  <r>
    <n v="1291"/>
    <d v="2024-11-06T00:00:00"/>
    <s v="Premium"/>
    <n v="699"/>
    <n v="23.1"/>
    <n v="2"/>
    <n v="3"/>
    <n v="4"/>
    <x v="16"/>
    <x v="0"/>
    <s v="Yes"/>
    <n v="1"/>
  </r>
  <r>
    <n v="1292"/>
    <d v="2023-12-23T00:00:00"/>
    <s v="Basic"/>
    <n v="199"/>
    <n v="13.9"/>
    <n v="5"/>
    <n v="3"/>
    <n v="2"/>
    <x v="11"/>
    <x v="0"/>
    <s v="Yes"/>
    <n v="1"/>
  </r>
  <r>
    <n v="1293"/>
    <d v="2024-12-18T00:00:00"/>
    <s v="Standard"/>
    <n v="399"/>
    <n v="2.2999999999999998"/>
    <n v="4"/>
    <n v="2"/>
    <n v="26"/>
    <x v="46"/>
    <x v="0"/>
    <s v="Yes"/>
    <n v="1"/>
  </r>
  <r>
    <n v="1294"/>
    <d v="2024-12-27T00:00:00"/>
    <s v="Premium"/>
    <n v="699"/>
    <n v="2.9"/>
    <n v="5"/>
    <n v="4"/>
    <n v="26"/>
    <x v="22"/>
    <x v="0"/>
    <s v="Yes"/>
    <n v="1"/>
  </r>
  <r>
    <n v="1295"/>
    <d v="2023-05-29T00:00:00"/>
    <s v="Standard"/>
    <n v="399"/>
    <n v="16.5"/>
    <n v="2"/>
    <n v="3"/>
    <n v="30"/>
    <x v="46"/>
    <x v="0"/>
    <s v="Yes"/>
    <n v="1"/>
  </r>
  <r>
    <n v="1296"/>
    <d v="2024-08-12T00:00:00"/>
    <s v="Basic"/>
    <n v="199"/>
    <n v="20.2"/>
    <n v="3"/>
    <n v="5"/>
    <n v="14"/>
    <x v="8"/>
    <x v="0"/>
    <s v="Yes"/>
    <n v="1"/>
  </r>
  <r>
    <n v="1297"/>
    <d v="2023-02-27T00:00:00"/>
    <s v="Basic"/>
    <n v="199"/>
    <n v="9.6999999999999993"/>
    <n v="6"/>
    <n v="5"/>
    <n v="10"/>
    <x v="43"/>
    <x v="0"/>
    <s v="Yes"/>
    <n v="1"/>
  </r>
  <r>
    <n v="1298"/>
    <d v="2024-10-27T00:00:00"/>
    <s v="Basic"/>
    <n v="199"/>
    <n v="24.4"/>
    <n v="2"/>
    <n v="0"/>
    <n v="23"/>
    <x v="19"/>
    <x v="0"/>
    <s v="No"/>
    <n v="0"/>
  </r>
  <r>
    <n v="1299"/>
    <d v="2024-02-11T00:00:00"/>
    <s v="Standard"/>
    <n v="399"/>
    <n v="24.3"/>
    <n v="6"/>
    <n v="1"/>
    <n v="28"/>
    <x v="36"/>
    <x v="0"/>
    <s v="Yes"/>
    <n v="1"/>
  </r>
  <r>
    <n v="1300"/>
    <d v="2024-12-09T00:00:00"/>
    <s v="Standard"/>
    <n v="399"/>
    <n v="17.399999999999999"/>
    <n v="2"/>
    <n v="5"/>
    <n v="20"/>
    <x v="49"/>
    <x v="0"/>
    <s v="Yes"/>
    <n v="1"/>
  </r>
  <r>
    <n v="1301"/>
    <d v="2024-01-12T00:00:00"/>
    <s v="Premium"/>
    <n v="699"/>
    <n v="19.600000000000001"/>
    <n v="6"/>
    <n v="2"/>
    <n v="6"/>
    <x v="30"/>
    <x v="0"/>
    <s v="Yes"/>
    <n v="1"/>
  </r>
  <r>
    <n v="1302"/>
    <d v="2024-06-05T00:00:00"/>
    <s v="Basic"/>
    <n v="199"/>
    <n v="3.4"/>
    <n v="1"/>
    <n v="3"/>
    <n v="8"/>
    <x v="8"/>
    <x v="0"/>
    <s v="Yes"/>
    <n v="1"/>
  </r>
  <r>
    <n v="1303"/>
    <d v="2024-08-30T00:00:00"/>
    <s v="Basic"/>
    <n v="199"/>
    <n v="14.9"/>
    <n v="7"/>
    <n v="2"/>
    <n v="2"/>
    <x v="46"/>
    <x v="0"/>
    <s v="Yes"/>
    <n v="1"/>
  </r>
  <r>
    <n v="1304"/>
    <d v="2023-11-30T00:00:00"/>
    <s v="Basic"/>
    <n v="199"/>
    <n v="12.4"/>
    <n v="6"/>
    <n v="2"/>
    <n v="25"/>
    <x v="45"/>
    <x v="0"/>
    <s v="Yes"/>
    <n v="1"/>
  </r>
  <r>
    <n v="1305"/>
    <d v="2024-06-26T00:00:00"/>
    <s v="Basic"/>
    <n v="199"/>
    <n v="5"/>
    <n v="0"/>
    <n v="3"/>
    <n v="35"/>
    <x v="4"/>
    <x v="0"/>
    <s v="No"/>
    <n v="0"/>
  </r>
  <r>
    <n v="1306"/>
    <d v="2023-05-08T00:00:00"/>
    <s v="Standard"/>
    <n v="399"/>
    <n v="13.2"/>
    <n v="8"/>
    <n v="5"/>
    <n v="5"/>
    <x v="47"/>
    <x v="0"/>
    <s v="No"/>
    <n v="0"/>
  </r>
  <r>
    <n v="1307"/>
    <d v="2023-11-18T00:00:00"/>
    <s v="Basic"/>
    <n v="199"/>
    <n v="4.9000000000000004"/>
    <n v="2"/>
    <n v="0"/>
    <n v="8"/>
    <x v="4"/>
    <x v="0"/>
    <s v="Yes"/>
    <n v="1"/>
  </r>
  <r>
    <n v="1308"/>
    <d v="2023-09-20T00:00:00"/>
    <s v="Basic"/>
    <n v="199"/>
    <n v="3.7"/>
    <n v="3"/>
    <n v="5"/>
    <n v="3"/>
    <x v="17"/>
    <x v="0"/>
    <s v="Yes"/>
    <n v="1"/>
  </r>
  <r>
    <n v="1309"/>
    <d v="2023-06-25T00:00:00"/>
    <s v="Basic"/>
    <n v="199"/>
    <n v="24.5"/>
    <n v="8"/>
    <n v="2"/>
    <n v="6"/>
    <x v="57"/>
    <x v="0"/>
    <s v="No"/>
    <n v="0"/>
  </r>
  <r>
    <n v="1310"/>
    <d v="2024-11-05T00:00:00"/>
    <s v="Standard"/>
    <n v="399"/>
    <n v="6.6"/>
    <n v="0"/>
    <n v="4"/>
    <n v="1"/>
    <x v="24"/>
    <x v="0"/>
    <s v="No"/>
    <n v="0"/>
  </r>
  <r>
    <n v="1311"/>
    <d v="2023-12-27T00:00:00"/>
    <s v="Premium"/>
    <n v="699"/>
    <n v="3.9"/>
    <n v="7"/>
    <n v="5"/>
    <n v="29"/>
    <x v="27"/>
    <x v="0"/>
    <s v="Yes"/>
    <n v="1"/>
  </r>
  <r>
    <n v="1312"/>
    <d v="2023-02-07T00:00:00"/>
    <s v="Premium"/>
    <n v="699"/>
    <n v="13"/>
    <n v="1"/>
    <n v="5"/>
    <n v="35"/>
    <x v="47"/>
    <x v="0"/>
    <s v="Yes"/>
    <n v="1"/>
  </r>
  <r>
    <n v="1313"/>
    <d v="2024-08-28T00:00:00"/>
    <s v="Basic"/>
    <n v="199"/>
    <n v="7.8"/>
    <n v="3"/>
    <n v="1"/>
    <n v="10"/>
    <x v="3"/>
    <x v="0"/>
    <s v="No"/>
    <n v="0"/>
  </r>
  <r>
    <n v="1314"/>
    <d v="2024-01-26T00:00:00"/>
    <s v="Standard"/>
    <n v="399"/>
    <n v="3.6"/>
    <n v="6"/>
    <n v="0"/>
    <n v="18"/>
    <x v="4"/>
    <x v="0"/>
    <s v="Yes"/>
    <n v="1"/>
  </r>
  <r>
    <n v="1315"/>
    <d v="2024-12-12T00:00:00"/>
    <s v="Premium"/>
    <n v="699"/>
    <n v="10.3"/>
    <n v="1"/>
    <n v="2"/>
    <n v="11"/>
    <x v="11"/>
    <x v="0"/>
    <s v="Yes"/>
    <n v="1"/>
  </r>
  <r>
    <n v="1316"/>
    <d v="2024-01-17T00:00:00"/>
    <s v="Basic"/>
    <n v="199"/>
    <n v="5.5"/>
    <n v="4"/>
    <n v="5"/>
    <n v="35"/>
    <x v="46"/>
    <x v="0"/>
    <s v="Yes"/>
    <n v="1"/>
  </r>
  <r>
    <n v="1317"/>
    <d v="2024-03-20T00:00:00"/>
    <s v="Premium"/>
    <n v="699"/>
    <n v="15.3"/>
    <n v="6"/>
    <n v="1"/>
    <n v="33"/>
    <x v="27"/>
    <x v="0"/>
    <s v="No"/>
    <n v="0"/>
  </r>
  <r>
    <n v="1318"/>
    <d v="2023-04-23T00:00:00"/>
    <s v="Standard"/>
    <n v="399"/>
    <n v="24.1"/>
    <n v="3"/>
    <n v="0"/>
    <n v="2"/>
    <x v="35"/>
    <x v="0"/>
    <s v="No"/>
    <n v="0"/>
  </r>
  <r>
    <n v="1319"/>
    <d v="2023-12-08T00:00:00"/>
    <s v="Premium"/>
    <n v="699"/>
    <n v="10.5"/>
    <n v="5"/>
    <n v="5"/>
    <n v="36"/>
    <x v="23"/>
    <x v="0"/>
    <s v="Yes"/>
    <n v="1"/>
  </r>
  <r>
    <n v="1320"/>
    <d v="2023-08-16T00:00:00"/>
    <s v="Standard"/>
    <n v="399"/>
    <n v="21.8"/>
    <n v="3"/>
    <n v="2"/>
    <n v="10"/>
    <x v="44"/>
    <x v="0"/>
    <s v="Yes"/>
    <n v="1"/>
  </r>
  <r>
    <n v="1321"/>
    <d v="2023-11-10T00:00:00"/>
    <s v="Standard"/>
    <n v="399"/>
    <n v="19.7"/>
    <n v="1"/>
    <n v="1"/>
    <n v="7"/>
    <x v="52"/>
    <x v="0"/>
    <s v="No"/>
    <n v="0"/>
  </r>
  <r>
    <n v="1322"/>
    <d v="2024-07-18T00:00:00"/>
    <s v="Premium"/>
    <n v="699"/>
    <n v="2.8"/>
    <n v="5"/>
    <n v="5"/>
    <n v="32"/>
    <x v="45"/>
    <x v="0"/>
    <s v="Yes"/>
    <n v="1"/>
  </r>
  <r>
    <n v="1323"/>
    <d v="2023-07-05T00:00:00"/>
    <s v="Standard"/>
    <n v="399"/>
    <n v="22.5"/>
    <n v="2"/>
    <n v="2"/>
    <n v="7"/>
    <x v="32"/>
    <x v="0"/>
    <s v="No"/>
    <n v="0"/>
  </r>
  <r>
    <n v="1324"/>
    <d v="2023-01-10T00:00:00"/>
    <s v="Standard"/>
    <n v="399"/>
    <n v="14"/>
    <n v="6"/>
    <n v="3"/>
    <n v="35"/>
    <x v="54"/>
    <x v="0"/>
    <s v="Yes"/>
    <n v="1"/>
  </r>
  <r>
    <n v="1325"/>
    <d v="2023-10-01T00:00:00"/>
    <s v="Premium"/>
    <n v="699"/>
    <n v="18"/>
    <n v="2"/>
    <n v="1"/>
    <n v="33"/>
    <x v="55"/>
    <x v="0"/>
    <s v="No"/>
    <n v="0"/>
  </r>
  <r>
    <n v="1326"/>
    <d v="2024-04-13T00:00:00"/>
    <s v="Basic"/>
    <n v="199"/>
    <n v="17.8"/>
    <n v="3"/>
    <n v="5"/>
    <n v="24"/>
    <x v="3"/>
    <x v="0"/>
    <s v="Yes"/>
    <n v="1"/>
  </r>
  <r>
    <n v="1327"/>
    <d v="2024-03-14T00:00:00"/>
    <s v="Basic"/>
    <n v="199"/>
    <n v="24.7"/>
    <n v="7"/>
    <n v="4"/>
    <n v="29"/>
    <x v="12"/>
    <x v="0"/>
    <s v="Yes"/>
    <n v="1"/>
  </r>
  <r>
    <n v="1328"/>
    <d v="2023-04-03T00:00:00"/>
    <s v="Premium"/>
    <n v="699"/>
    <n v="8"/>
    <n v="1"/>
    <n v="2"/>
    <n v="15"/>
    <x v="51"/>
    <x v="0"/>
    <s v="No"/>
    <n v="0"/>
  </r>
  <r>
    <n v="1329"/>
    <d v="2023-03-28T00:00:00"/>
    <s v="Premium"/>
    <n v="699"/>
    <n v="2.4"/>
    <n v="3"/>
    <n v="0"/>
    <n v="6"/>
    <x v="17"/>
    <x v="0"/>
    <s v="No"/>
    <n v="0"/>
  </r>
  <r>
    <n v="1330"/>
    <d v="2024-06-04T00:00:00"/>
    <s v="Premium"/>
    <n v="699"/>
    <n v="14.1"/>
    <n v="7"/>
    <n v="0"/>
    <n v="19"/>
    <x v="32"/>
    <x v="0"/>
    <s v="Yes"/>
    <n v="1"/>
  </r>
  <r>
    <n v="1331"/>
    <d v="2024-12-15T00:00:00"/>
    <s v="Premium"/>
    <n v="699"/>
    <n v="12.3"/>
    <n v="8"/>
    <n v="5"/>
    <n v="9"/>
    <x v="11"/>
    <x v="0"/>
    <s v="No"/>
    <n v="0"/>
  </r>
  <r>
    <n v="1332"/>
    <d v="2024-12-20T00:00:00"/>
    <s v="Basic"/>
    <n v="199"/>
    <n v="0.8"/>
    <n v="3"/>
    <n v="5"/>
    <n v="26"/>
    <x v="44"/>
    <x v="0"/>
    <s v="No"/>
    <n v="0"/>
  </r>
  <r>
    <n v="1333"/>
    <d v="2024-04-04T00:00:00"/>
    <s v="Premium"/>
    <n v="699"/>
    <n v="6.5"/>
    <n v="8"/>
    <n v="5"/>
    <n v="23"/>
    <x v="3"/>
    <x v="0"/>
    <s v="Yes"/>
    <n v="1"/>
  </r>
  <r>
    <n v="1334"/>
    <d v="2024-06-10T00:00:00"/>
    <s v="Basic"/>
    <n v="199"/>
    <n v="22.6"/>
    <n v="2"/>
    <n v="0"/>
    <n v="34"/>
    <x v="57"/>
    <x v="0"/>
    <s v="No"/>
    <n v="0"/>
  </r>
  <r>
    <n v="1335"/>
    <d v="2023-12-13T00:00:00"/>
    <s v="Standard"/>
    <n v="399"/>
    <n v="10.9"/>
    <n v="6"/>
    <n v="1"/>
    <n v="4"/>
    <x v="57"/>
    <x v="0"/>
    <s v="No"/>
    <n v="0"/>
  </r>
  <r>
    <n v="1336"/>
    <d v="2023-09-29T00:00:00"/>
    <s v="Premium"/>
    <n v="699"/>
    <n v="20.9"/>
    <n v="1"/>
    <n v="2"/>
    <n v="16"/>
    <x v="18"/>
    <x v="0"/>
    <s v="No"/>
    <n v="0"/>
  </r>
  <r>
    <n v="1337"/>
    <d v="2024-10-20T00:00:00"/>
    <s v="Basic"/>
    <n v="199"/>
    <n v="18.600000000000001"/>
    <n v="6"/>
    <n v="1"/>
    <n v="1"/>
    <x v="7"/>
    <x v="0"/>
    <s v="Yes"/>
    <n v="1"/>
  </r>
  <r>
    <n v="1338"/>
    <d v="2024-04-16T00:00:00"/>
    <s v="Premium"/>
    <n v="699"/>
    <n v="23.4"/>
    <n v="7"/>
    <n v="0"/>
    <n v="3"/>
    <x v="59"/>
    <x v="0"/>
    <s v="Yes"/>
    <n v="1"/>
  </r>
  <r>
    <n v="1339"/>
    <d v="2024-02-16T00:00:00"/>
    <s v="Standard"/>
    <n v="399"/>
    <n v="9.1999999999999993"/>
    <n v="0"/>
    <n v="2"/>
    <n v="20"/>
    <x v="15"/>
    <x v="0"/>
    <s v="No"/>
    <n v="0"/>
  </r>
  <r>
    <n v="1340"/>
    <d v="2023-06-07T00:00:00"/>
    <s v="Standard"/>
    <n v="399"/>
    <n v="3"/>
    <n v="7"/>
    <n v="1"/>
    <n v="1"/>
    <x v="23"/>
    <x v="0"/>
    <s v="No"/>
    <n v="0"/>
  </r>
  <r>
    <n v="1341"/>
    <d v="2023-08-20T00:00:00"/>
    <s v="Standard"/>
    <n v="399"/>
    <n v="22.9"/>
    <n v="0"/>
    <n v="1"/>
    <n v="8"/>
    <x v="58"/>
    <x v="0"/>
    <s v="No"/>
    <n v="0"/>
  </r>
  <r>
    <n v="1342"/>
    <d v="2023-10-03T00:00:00"/>
    <s v="Standard"/>
    <n v="399"/>
    <n v="9.6999999999999993"/>
    <n v="5"/>
    <n v="3"/>
    <n v="26"/>
    <x v="24"/>
    <x v="0"/>
    <s v="Yes"/>
    <n v="1"/>
  </r>
  <r>
    <n v="1343"/>
    <d v="2024-03-20T00:00:00"/>
    <s v="Basic"/>
    <n v="199"/>
    <n v="16.600000000000001"/>
    <n v="7"/>
    <n v="1"/>
    <n v="29"/>
    <x v="37"/>
    <x v="0"/>
    <s v="No"/>
    <n v="0"/>
  </r>
  <r>
    <n v="1344"/>
    <d v="2023-05-17T00:00:00"/>
    <s v="Basic"/>
    <n v="199"/>
    <n v="22.1"/>
    <n v="3"/>
    <n v="0"/>
    <n v="23"/>
    <x v="21"/>
    <x v="0"/>
    <s v="No"/>
    <n v="0"/>
  </r>
  <r>
    <n v="1345"/>
    <d v="2024-05-05T00:00:00"/>
    <s v="Standard"/>
    <n v="399"/>
    <n v="18.7"/>
    <n v="0"/>
    <n v="1"/>
    <n v="27"/>
    <x v="5"/>
    <x v="0"/>
    <s v="Yes"/>
    <n v="1"/>
  </r>
  <r>
    <n v="1346"/>
    <d v="2023-05-11T00:00:00"/>
    <s v="Premium"/>
    <n v="699"/>
    <n v="3.4"/>
    <n v="7"/>
    <n v="4"/>
    <n v="18"/>
    <x v="9"/>
    <x v="0"/>
    <s v="Yes"/>
    <n v="1"/>
  </r>
  <r>
    <n v="1347"/>
    <d v="2023-01-22T00:00:00"/>
    <s v="Standard"/>
    <n v="399"/>
    <n v="12.8"/>
    <n v="6"/>
    <n v="1"/>
    <n v="26"/>
    <x v="19"/>
    <x v="0"/>
    <s v="No"/>
    <n v="0"/>
  </r>
  <r>
    <n v="1348"/>
    <d v="2023-12-17T00:00:00"/>
    <s v="Basic"/>
    <n v="199"/>
    <n v="8.9"/>
    <n v="0"/>
    <n v="5"/>
    <n v="10"/>
    <x v="33"/>
    <x v="0"/>
    <s v="Yes"/>
    <n v="1"/>
  </r>
  <r>
    <n v="1349"/>
    <d v="2024-03-15T00:00:00"/>
    <s v="Standard"/>
    <n v="399"/>
    <n v="11.1"/>
    <n v="4"/>
    <n v="2"/>
    <n v="1"/>
    <x v="9"/>
    <x v="0"/>
    <s v="Yes"/>
    <n v="1"/>
  </r>
  <r>
    <n v="1350"/>
    <d v="2023-09-27T00:00:00"/>
    <s v="Basic"/>
    <n v="199"/>
    <n v="18.399999999999999"/>
    <n v="2"/>
    <n v="1"/>
    <n v="10"/>
    <x v="35"/>
    <x v="0"/>
    <s v="No"/>
    <n v="0"/>
  </r>
  <r>
    <n v="1351"/>
    <d v="2023-04-16T00:00:00"/>
    <s v="Premium"/>
    <n v="699"/>
    <n v="16.8"/>
    <n v="6"/>
    <n v="1"/>
    <n v="16"/>
    <x v="53"/>
    <x v="0"/>
    <s v="No"/>
    <n v="0"/>
  </r>
  <r>
    <n v="1352"/>
    <d v="2023-08-23T00:00:00"/>
    <s v="Premium"/>
    <n v="699"/>
    <n v="15.5"/>
    <n v="3"/>
    <n v="4"/>
    <n v="33"/>
    <x v="30"/>
    <x v="0"/>
    <s v="No"/>
    <n v="0"/>
  </r>
  <r>
    <n v="1353"/>
    <d v="2023-01-19T00:00:00"/>
    <s v="Basic"/>
    <n v="199"/>
    <n v="10.3"/>
    <n v="4"/>
    <n v="1"/>
    <n v="9"/>
    <x v="7"/>
    <x v="0"/>
    <s v="Yes"/>
    <n v="1"/>
  </r>
  <r>
    <n v="1354"/>
    <d v="2024-12-17T00:00:00"/>
    <s v="Premium"/>
    <n v="699"/>
    <n v="2.7"/>
    <n v="0"/>
    <n v="3"/>
    <n v="13"/>
    <x v="51"/>
    <x v="0"/>
    <s v="Yes"/>
    <n v="1"/>
  </r>
  <r>
    <n v="1355"/>
    <d v="2024-10-21T00:00:00"/>
    <s v="Premium"/>
    <n v="699"/>
    <n v="5.9"/>
    <n v="6"/>
    <n v="3"/>
    <n v="15"/>
    <x v="26"/>
    <x v="0"/>
    <s v="No"/>
    <n v="0"/>
  </r>
  <r>
    <n v="1356"/>
    <d v="2024-03-04T00:00:00"/>
    <s v="Basic"/>
    <n v="199"/>
    <n v="3.2"/>
    <n v="5"/>
    <n v="2"/>
    <n v="20"/>
    <x v="32"/>
    <x v="0"/>
    <s v="Yes"/>
    <n v="1"/>
  </r>
  <r>
    <n v="1357"/>
    <d v="2023-11-26T00:00:00"/>
    <s v="Basic"/>
    <n v="199"/>
    <n v="22.4"/>
    <n v="2"/>
    <n v="0"/>
    <n v="21"/>
    <x v="44"/>
    <x v="0"/>
    <s v="Yes"/>
    <n v="1"/>
  </r>
  <r>
    <n v="1358"/>
    <d v="2024-05-18T00:00:00"/>
    <s v="Basic"/>
    <n v="199"/>
    <n v="12.1"/>
    <n v="1"/>
    <n v="3"/>
    <n v="19"/>
    <x v="48"/>
    <x v="0"/>
    <s v="Yes"/>
    <n v="1"/>
  </r>
  <r>
    <n v="1359"/>
    <d v="2023-05-14T00:00:00"/>
    <s v="Standard"/>
    <n v="399"/>
    <n v="8"/>
    <n v="1"/>
    <n v="5"/>
    <n v="22"/>
    <x v="44"/>
    <x v="0"/>
    <s v="No"/>
    <n v="0"/>
  </r>
  <r>
    <n v="1360"/>
    <d v="2024-09-11T00:00:00"/>
    <s v="Standard"/>
    <n v="399"/>
    <n v="18.7"/>
    <n v="5"/>
    <n v="5"/>
    <n v="24"/>
    <x v="58"/>
    <x v="0"/>
    <s v="Yes"/>
    <n v="1"/>
  </r>
  <r>
    <n v="1361"/>
    <d v="2023-04-19T00:00:00"/>
    <s v="Standard"/>
    <n v="399"/>
    <n v="16.399999999999999"/>
    <n v="3"/>
    <n v="4"/>
    <n v="16"/>
    <x v="55"/>
    <x v="0"/>
    <s v="Yes"/>
    <n v="1"/>
  </r>
  <r>
    <n v="1362"/>
    <d v="2023-04-12T00:00:00"/>
    <s v="Basic"/>
    <n v="199"/>
    <n v="1.5"/>
    <n v="3"/>
    <n v="1"/>
    <n v="8"/>
    <x v="60"/>
    <x v="0"/>
    <s v="Yes"/>
    <n v="1"/>
  </r>
  <r>
    <n v="1363"/>
    <d v="2023-07-26T00:00:00"/>
    <s v="Basic"/>
    <n v="199"/>
    <n v="15.7"/>
    <n v="4"/>
    <n v="5"/>
    <n v="35"/>
    <x v="53"/>
    <x v="0"/>
    <s v="No"/>
    <n v="0"/>
  </r>
  <r>
    <n v="1364"/>
    <d v="2024-07-27T00:00:00"/>
    <s v="Premium"/>
    <n v="699"/>
    <n v="1.6"/>
    <n v="3"/>
    <n v="3"/>
    <n v="10"/>
    <x v="4"/>
    <x v="0"/>
    <s v="Yes"/>
    <n v="1"/>
  </r>
  <r>
    <n v="1365"/>
    <d v="2024-06-20T00:00:00"/>
    <s v="Standard"/>
    <n v="399"/>
    <n v="11.5"/>
    <n v="1"/>
    <n v="3"/>
    <n v="24"/>
    <x v="10"/>
    <x v="0"/>
    <s v="No"/>
    <n v="0"/>
  </r>
  <r>
    <n v="1366"/>
    <d v="2024-08-02T00:00:00"/>
    <s v="Premium"/>
    <n v="699"/>
    <n v="4.5999999999999996"/>
    <n v="4"/>
    <n v="5"/>
    <n v="2"/>
    <x v="37"/>
    <x v="0"/>
    <s v="Yes"/>
    <n v="1"/>
  </r>
  <r>
    <n v="1367"/>
    <d v="2024-06-09T00:00:00"/>
    <s v="Basic"/>
    <n v="199"/>
    <n v="18.600000000000001"/>
    <n v="6"/>
    <n v="3"/>
    <n v="13"/>
    <x v="11"/>
    <x v="0"/>
    <s v="Yes"/>
    <n v="1"/>
  </r>
  <r>
    <n v="1368"/>
    <d v="2024-02-15T00:00:00"/>
    <s v="Basic"/>
    <n v="199"/>
    <n v="11.2"/>
    <n v="8"/>
    <n v="3"/>
    <n v="11"/>
    <x v="4"/>
    <x v="0"/>
    <s v="No"/>
    <n v="0"/>
  </r>
  <r>
    <n v="1369"/>
    <d v="2024-12-14T00:00:00"/>
    <s v="Premium"/>
    <n v="699"/>
    <n v="5.6"/>
    <n v="0"/>
    <n v="1"/>
    <n v="18"/>
    <x v="45"/>
    <x v="0"/>
    <s v="Yes"/>
    <n v="1"/>
  </r>
  <r>
    <n v="1370"/>
    <d v="2023-10-31T00:00:00"/>
    <s v="Basic"/>
    <n v="199"/>
    <n v="11.7"/>
    <n v="8"/>
    <n v="2"/>
    <n v="33"/>
    <x v="18"/>
    <x v="0"/>
    <s v="No"/>
    <n v="0"/>
  </r>
  <r>
    <n v="1371"/>
    <d v="2023-10-26T00:00:00"/>
    <s v="Premium"/>
    <n v="699"/>
    <n v="14"/>
    <n v="2"/>
    <n v="1"/>
    <n v="18"/>
    <x v="36"/>
    <x v="0"/>
    <s v="No"/>
    <n v="0"/>
  </r>
  <r>
    <n v="1372"/>
    <d v="2023-02-22T00:00:00"/>
    <s v="Basic"/>
    <n v="199"/>
    <n v="23.6"/>
    <n v="4"/>
    <n v="1"/>
    <n v="10"/>
    <x v="35"/>
    <x v="0"/>
    <s v="No"/>
    <n v="0"/>
  </r>
  <r>
    <n v="1373"/>
    <d v="2023-12-22T00:00:00"/>
    <s v="Premium"/>
    <n v="699"/>
    <n v="24.7"/>
    <n v="3"/>
    <n v="4"/>
    <n v="16"/>
    <x v="19"/>
    <x v="0"/>
    <s v="Yes"/>
    <n v="1"/>
  </r>
  <r>
    <n v="1374"/>
    <d v="2024-09-18T00:00:00"/>
    <s v="Premium"/>
    <n v="699"/>
    <n v="8.5"/>
    <n v="8"/>
    <n v="2"/>
    <n v="24"/>
    <x v="16"/>
    <x v="0"/>
    <s v="Yes"/>
    <n v="1"/>
  </r>
  <r>
    <n v="1375"/>
    <d v="2023-10-14T00:00:00"/>
    <s v="Standard"/>
    <n v="399"/>
    <n v="24.6"/>
    <n v="0"/>
    <n v="2"/>
    <n v="21"/>
    <x v="0"/>
    <x v="0"/>
    <s v="No"/>
    <n v="0"/>
  </r>
  <r>
    <n v="1376"/>
    <d v="2024-08-20T00:00:00"/>
    <s v="Basic"/>
    <n v="199"/>
    <n v="24.3"/>
    <n v="8"/>
    <n v="5"/>
    <n v="17"/>
    <x v="22"/>
    <x v="0"/>
    <s v="No"/>
    <n v="0"/>
  </r>
  <r>
    <n v="1377"/>
    <d v="2023-07-31T00:00:00"/>
    <s v="Basic"/>
    <n v="199"/>
    <n v="23.7"/>
    <n v="4"/>
    <n v="5"/>
    <n v="25"/>
    <x v="30"/>
    <x v="0"/>
    <s v="Yes"/>
    <n v="1"/>
  </r>
  <r>
    <n v="1378"/>
    <d v="2024-02-09T00:00:00"/>
    <s v="Standard"/>
    <n v="399"/>
    <n v="8.4"/>
    <n v="3"/>
    <n v="4"/>
    <n v="15"/>
    <x v="30"/>
    <x v="0"/>
    <s v="No"/>
    <n v="0"/>
  </r>
  <r>
    <n v="1379"/>
    <d v="2023-04-06T00:00:00"/>
    <s v="Basic"/>
    <n v="199"/>
    <n v="6.2"/>
    <n v="6"/>
    <n v="2"/>
    <n v="29"/>
    <x v="2"/>
    <x v="0"/>
    <s v="No"/>
    <n v="0"/>
  </r>
  <r>
    <n v="1380"/>
    <d v="2023-07-04T00:00:00"/>
    <s v="Standard"/>
    <n v="399"/>
    <n v="11.8"/>
    <n v="2"/>
    <n v="1"/>
    <n v="12"/>
    <x v="45"/>
    <x v="0"/>
    <s v="No"/>
    <n v="0"/>
  </r>
  <r>
    <n v="1381"/>
    <d v="2024-09-14T00:00:00"/>
    <s v="Premium"/>
    <n v="699"/>
    <n v="1"/>
    <n v="2"/>
    <n v="1"/>
    <n v="19"/>
    <x v="47"/>
    <x v="0"/>
    <s v="Yes"/>
    <n v="1"/>
  </r>
  <r>
    <n v="1382"/>
    <d v="2024-02-17T00:00:00"/>
    <s v="Basic"/>
    <n v="199"/>
    <n v="4"/>
    <n v="6"/>
    <n v="1"/>
    <n v="5"/>
    <x v="6"/>
    <x v="0"/>
    <s v="No"/>
    <n v="0"/>
  </r>
  <r>
    <n v="1383"/>
    <d v="2023-01-22T00:00:00"/>
    <s v="Basic"/>
    <n v="199"/>
    <n v="3.9"/>
    <n v="0"/>
    <n v="4"/>
    <n v="34"/>
    <x v="20"/>
    <x v="0"/>
    <s v="Yes"/>
    <n v="1"/>
  </r>
  <r>
    <n v="1384"/>
    <d v="2023-10-02T00:00:00"/>
    <s v="Basic"/>
    <n v="199"/>
    <n v="19.2"/>
    <n v="0"/>
    <n v="1"/>
    <n v="1"/>
    <x v="33"/>
    <x v="0"/>
    <s v="No"/>
    <n v="0"/>
  </r>
  <r>
    <n v="1385"/>
    <d v="2023-12-13T00:00:00"/>
    <s v="Basic"/>
    <n v="199"/>
    <n v="19.899999999999999"/>
    <n v="0"/>
    <n v="0"/>
    <n v="1"/>
    <x v="28"/>
    <x v="0"/>
    <s v="No"/>
    <n v="0"/>
  </r>
  <r>
    <n v="1386"/>
    <d v="2023-06-17T00:00:00"/>
    <s v="Premium"/>
    <n v="699"/>
    <n v="5.5"/>
    <n v="7"/>
    <n v="4"/>
    <n v="6"/>
    <x v="24"/>
    <x v="0"/>
    <s v="Yes"/>
    <n v="1"/>
  </r>
  <r>
    <n v="1387"/>
    <d v="2024-10-04T00:00:00"/>
    <s v="Standard"/>
    <n v="399"/>
    <n v="12.2"/>
    <n v="3"/>
    <n v="0"/>
    <n v="22"/>
    <x v="28"/>
    <x v="0"/>
    <s v="No"/>
    <n v="0"/>
  </r>
  <r>
    <n v="1388"/>
    <d v="2024-06-07T00:00:00"/>
    <s v="Premium"/>
    <n v="699"/>
    <n v="1"/>
    <n v="0"/>
    <n v="0"/>
    <n v="8"/>
    <x v="28"/>
    <x v="0"/>
    <s v="Yes"/>
    <n v="1"/>
  </r>
  <r>
    <n v="1389"/>
    <d v="2023-05-31T00:00:00"/>
    <s v="Standard"/>
    <n v="399"/>
    <n v="0.5"/>
    <n v="3"/>
    <n v="0"/>
    <n v="10"/>
    <x v="0"/>
    <x v="0"/>
    <s v="No"/>
    <n v="0"/>
  </r>
  <r>
    <n v="1390"/>
    <d v="2023-04-26T00:00:00"/>
    <s v="Standard"/>
    <n v="399"/>
    <n v="6"/>
    <n v="6"/>
    <n v="5"/>
    <n v="19"/>
    <x v="15"/>
    <x v="0"/>
    <s v="Yes"/>
    <n v="1"/>
  </r>
  <r>
    <n v="1391"/>
    <d v="2024-09-22T00:00:00"/>
    <s v="Standard"/>
    <n v="399"/>
    <n v="24.8"/>
    <n v="3"/>
    <n v="0"/>
    <n v="11"/>
    <x v="12"/>
    <x v="0"/>
    <s v="No"/>
    <n v="0"/>
  </r>
  <r>
    <n v="1392"/>
    <d v="2024-03-14T00:00:00"/>
    <s v="Standard"/>
    <n v="399"/>
    <n v="9.3000000000000007"/>
    <n v="1"/>
    <n v="0"/>
    <n v="8"/>
    <x v="3"/>
    <x v="0"/>
    <s v="Yes"/>
    <n v="1"/>
  </r>
  <r>
    <n v="1393"/>
    <d v="2023-11-05T00:00:00"/>
    <s v="Premium"/>
    <n v="699"/>
    <n v="15.2"/>
    <n v="6"/>
    <n v="1"/>
    <n v="22"/>
    <x v="24"/>
    <x v="0"/>
    <s v="No"/>
    <n v="0"/>
  </r>
  <r>
    <n v="1394"/>
    <d v="2024-01-13T00:00:00"/>
    <s v="Premium"/>
    <n v="699"/>
    <n v="9"/>
    <n v="1"/>
    <n v="2"/>
    <n v="19"/>
    <x v="13"/>
    <x v="0"/>
    <s v="Yes"/>
    <n v="1"/>
  </r>
  <r>
    <n v="1395"/>
    <d v="2024-02-04T00:00:00"/>
    <s v="Standard"/>
    <n v="399"/>
    <n v="19.8"/>
    <n v="2"/>
    <n v="5"/>
    <n v="5"/>
    <x v="2"/>
    <x v="0"/>
    <s v="Yes"/>
    <n v="1"/>
  </r>
  <r>
    <n v="1396"/>
    <d v="2023-10-13T00:00:00"/>
    <s v="Standard"/>
    <n v="399"/>
    <n v="20.5"/>
    <n v="1"/>
    <n v="4"/>
    <n v="31"/>
    <x v="25"/>
    <x v="0"/>
    <s v="No"/>
    <n v="0"/>
  </r>
  <r>
    <n v="1397"/>
    <d v="2023-11-23T00:00:00"/>
    <s v="Basic"/>
    <n v="199"/>
    <n v="8.4"/>
    <n v="2"/>
    <n v="1"/>
    <n v="6"/>
    <x v="58"/>
    <x v="0"/>
    <s v="No"/>
    <n v="0"/>
  </r>
  <r>
    <n v="1398"/>
    <d v="2023-05-22T00:00:00"/>
    <s v="Standard"/>
    <n v="399"/>
    <n v="12.3"/>
    <n v="6"/>
    <n v="4"/>
    <n v="28"/>
    <x v="50"/>
    <x v="0"/>
    <s v="Yes"/>
    <n v="1"/>
  </r>
  <r>
    <n v="1399"/>
    <d v="2024-06-29T00:00:00"/>
    <s v="Premium"/>
    <n v="699"/>
    <n v="9.9"/>
    <n v="8"/>
    <n v="3"/>
    <n v="16"/>
    <x v="28"/>
    <x v="0"/>
    <s v="Yes"/>
    <n v="1"/>
  </r>
  <r>
    <n v="1400"/>
    <d v="2023-08-13T00:00:00"/>
    <s v="Premium"/>
    <n v="699"/>
    <n v="9.9"/>
    <n v="6"/>
    <n v="4"/>
    <n v="15"/>
    <x v="45"/>
    <x v="0"/>
    <s v="No"/>
    <n v="0"/>
  </r>
  <r>
    <n v="1401"/>
    <d v="2024-07-25T00:00:00"/>
    <s v="Premium"/>
    <n v="699"/>
    <n v="6.3"/>
    <n v="0"/>
    <n v="1"/>
    <n v="6"/>
    <x v="39"/>
    <x v="0"/>
    <s v="Yes"/>
    <n v="1"/>
  </r>
  <r>
    <n v="1402"/>
    <d v="2023-05-23T00:00:00"/>
    <s v="Standard"/>
    <n v="399"/>
    <n v="23.1"/>
    <n v="0"/>
    <n v="2"/>
    <n v="9"/>
    <x v="57"/>
    <x v="0"/>
    <s v="No"/>
    <n v="0"/>
  </r>
  <r>
    <n v="1403"/>
    <d v="2023-08-18T00:00:00"/>
    <s v="Standard"/>
    <n v="399"/>
    <n v="4"/>
    <n v="8"/>
    <n v="3"/>
    <n v="30"/>
    <x v="33"/>
    <x v="0"/>
    <s v="Yes"/>
    <n v="1"/>
  </r>
  <r>
    <n v="1404"/>
    <d v="2024-03-10T00:00:00"/>
    <s v="Basic"/>
    <n v="199"/>
    <n v="3.4"/>
    <n v="2"/>
    <n v="3"/>
    <n v="9"/>
    <x v="16"/>
    <x v="0"/>
    <s v="Yes"/>
    <n v="1"/>
  </r>
  <r>
    <n v="1405"/>
    <d v="2023-06-11T00:00:00"/>
    <s v="Standard"/>
    <n v="399"/>
    <n v="17.7"/>
    <n v="1"/>
    <n v="3"/>
    <n v="4"/>
    <x v="43"/>
    <x v="0"/>
    <s v="Yes"/>
    <n v="1"/>
  </r>
  <r>
    <n v="1406"/>
    <d v="2024-03-02T00:00:00"/>
    <s v="Basic"/>
    <n v="199"/>
    <n v="9.4"/>
    <n v="1"/>
    <n v="1"/>
    <n v="10"/>
    <x v="10"/>
    <x v="0"/>
    <s v="Yes"/>
    <n v="1"/>
  </r>
  <r>
    <n v="1407"/>
    <d v="2023-11-03T00:00:00"/>
    <s v="Basic"/>
    <n v="199"/>
    <n v="12"/>
    <n v="2"/>
    <n v="5"/>
    <n v="12"/>
    <x v="52"/>
    <x v="0"/>
    <s v="No"/>
    <n v="0"/>
  </r>
  <r>
    <n v="1408"/>
    <d v="2023-04-24T00:00:00"/>
    <s v="Standard"/>
    <n v="399"/>
    <n v="18.2"/>
    <n v="7"/>
    <n v="5"/>
    <n v="27"/>
    <x v="46"/>
    <x v="0"/>
    <s v="Yes"/>
    <n v="1"/>
  </r>
  <r>
    <n v="1409"/>
    <d v="2023-06-14T00:00:00"/>
    <s v="Basic"/>
    <n v="199"/>
    <n v="22.1"/>
    <n v="0"/>
    <n v="4"/>
    <n v="4"/>
    <x v="14"/>
    <x v="0"/>
    <s v="Yes"/>
    <n v="1"/>
  </r>
  <r>
    <n v="1410"/>
    <d v="2024-08-08T00:00:00"/>
    <s v="Basic"/>
    <n v="199"/>
    <n v="20.9"/>
    <n v="7"/>
    <n v="4"/>
    <n v="26"/>
    <x v="60"/>
    <x v="0"/>
    <s v="No"/>
    <n v="0"/>
  </r>
  <r>
    <n v="1411"/>
    <d v="2024-06-18T00:00:00"/>
    <s v="Premium"/>
    <n v="699"/>
    <n v="17.899999999999999"/>
    <n v="6"/>
    <n v="1"/>
    <n v="20"/>
    <x v="35"/>
    <x v="0"/>
    <s v="No"/>
    <n v="0"/>
  </r>
  <r>
    <n v="1412"/>
    <d v="2023-07-08T00:00:00"/>
    <s v="Standard"/>
    <n v="399"/>
    <n v="18.7"/>
    <n v="6"/>
    <n v="4"/>
    <n v="9"/>
    <x v="26"/>
    <x v="0"/>
    <s v="Yes"/>
    <n v="1"/>
  </r>
  <r>
    <n v="1413"/>
    <d v="2024-10-30T00:00:00"/>
    <s v="Premium"/>
    <n v="699"/>
    <n v="15.3"/>
    <n v="1"/>
    <n v="5"/>
    <n v="36"/>
    <x v="6"/>
    <x v="0"/>
    <s v="Yes"/>
    <n v="1"/>
  </r>
  <r>
    <n v="1414"/>
    <d v="2024-03-10T00:00:00"/>
    <s v="Premium"/>
    <n v="699"/>
    <n v="20.8"/>
    <n v="2"/>
    <n v="0"/>
    <n v="26"/>
    <x v="34"/>
    <x v="0"/>
    <s v="No"/>
    <n v="0"/>
  </r>
  <r>
    <n v="1415"/>
    <d v="2023-12-10T00:00:00"/>
    <s v="Basic"/>
    <n v="199"/>
    <n v="3.2"/>
    <n v="1"/>
    <n v="2"/>
    <n v="18"/>
    <x v="3"/>
    <x v="0"/>
    <s v="Yes"/>
    <n v="1"/>
  </r>
  <r>
    <n v="1416"/>
    <d v="2023-01-12T00:00:00"/>
    <s v="Basic"/>
    <n v="199"/>
    <n v="7.4"/>
    <n v="8"/>
    <n v="0"/>
    <n v="16"/>
    <x v="10"/>
    <x v="0"/>
    <s v="Yes"/>
    <n v="1"/>
  </r>
  <r>
    <n v="1417"/>
    <d v="2024-08-06T00:00:00"/>
    <s v="Standard"/>
    <n v="399"/>
    <n v="14"/>
    <n v="0"/>
    <n v="1"/>
    <n v="13"/>
    <x v="35"/>
    <x v="0"/>
    <s v="Yes"/>
    <n v="1"/>
  </r>
  <r>
    <n v="1418"/>
    <d v="2023-11-13T00:00:00"/>
    <s v="Premium"/>
    <n v="699"/>
    <n v="14.3"/>
    <n v="7"/>
    <n v="0"/>
    <n v="3"/>
    <x v="26"/>
    <x v="0"/>
    <s v="No"/>
    <n v="0"/>
  </r>
  <r>
    <n v="1419"/>
    <d v="2024-02-05T00:00:00"/>
    <s v="Basic"/>
    <n v="199"/>
    <n v="18.899999999999999"/>
    <n v="6"/>
    <n v="4"/>
    <n v="23"/>
    <x v="21"/>
    <x v="0"/>
    <s v="Yes"/>
    <n v="1"/>
  </r>
  <r>
    <n v="1420"/>
    <d v="2024-05-30T00:00:00"/>
    <s v="Premium"/>
    <n v="699"/>
    <n v="24.4"/>
    <n v="1"/>
    <n v="2"/>
    <n v="23"/>
    <x v="51"/>
    <x v="0"/>
    <s v="No"/>
    <n v="0"/>
  </r>
  <r>
    <n v="1421"/>
    <d v="2024-05-03T00:00:00"/>
    <s v="Basic"/>
    <n v="199"/>
    <n v="20.3"/>
    <n v="2"/>
    <n v="0"/>
    <n v="33"/>
    <x v="54"/>
    <x v="0"/>
    <s v="No"/>
    <n v="0"/>
  </r>
  <r>
    <n v="1422"/>
    <d v="2024-10-02T00:00:00"/>
    <s v="Premium"/>
    <n v="699"/>
    <n v="7.6"/>
    <n v="2"/>
    <n v="5"/>
    <n v="3"/>
    <x v="6"/>
    <x v="0"/>
    <s v="Yes"/>
    <n v="1"/>
  </r>
  <r>
    <n v="1423"/>
    <d v="2024-05-28T00:00:00"/>
    <s v="Basic"/>
    <n v="199"/>
    <n v="22.2"/>
    <n v="2"/>
    <n v="5"/>
    <n v="15"/>
    <x v="17"/>
    <x v="0"/>
    <s v="No"/>
    <n v="0"/>
  </r>
  <r>
    <n v="1424"/>
    <d v="2023-10-25T00:00:00"/>
    <s v="Premium"/>
    <n v="699"/>
    <n v="23.3"/>
    <n v="5"/>
    <n v="3"/>
    <n v="34"/>
    <x v="50"/>
    <x v="0"/>
    <s v="Yes"/>
    <n v="1"/>
  </r>
  <r>
    <n v="1425"/>
    <d v="2024-09-13T00:00:00"/>
    <s v="Standard"/>
    <n v="399"/>
    <n v="1.5"/>
    <n v="6"/>
    <n v="1"/>
    <n v="28"/>
    <x v="42"/>
    <x v="0"/>
    <s v="No"/>
    <n v="0"/>
  </r>
  <r>
    <n v="1426"/>
    <d v="2023-11-13T00:00:00"/>
    <s v="Basic"/>
    <n v="199"/>
    <n v="14.4"/>
    <n v="7"/>
    <n v="0"/>
    <n v="10"/>
    <x v="34"/>
    <x v="0"/>
    <s v="Yes"/>
    <n v="1"/>
  </r>
  <r>
    <n v="1427"/>
    <d v="2023-06-15T00:00:00"/>
    <s v="Premium"/>
    <n v="699"/>
    <n v="12.7"/>
    <n v="7"/>
    <n v="2"/>
    <n v="6"/>
    <x v="17"/>
    <x v="0"/>
    <s v="No"/>
    <n v="0"/>
  </r>
  <r>
    <n v="1428"/>
    <d v="2024-04-16T00:00:00"/>
    <s v="Basic"/>
    <n v="199"/>
    <n v="14.6"/>
    <n v="5"/>
    <n v="0"/>
    <n v="18"/>
    <x v="10"/>
    <x v="0"/>
    <s v="Yes"/>
    <n v="1"/>
  </r>
  <r>
    <n v="1429"/>
    <d v="2023-05-07T00:00:00"/>
    <s v="Standard"/>
    <n v="399"/>
    <n v="24.5"/>
    <n v="7"/>
    <n v="5"/>
    <n v="31"/>
    <x v="7"/>
    <x v="0"/>
    <s v="Yes"/>
    <n v="1"/>
  </r>
  <r>
    <n v="1430"/>
    <d v="2024-11-27T00:00:00"/>
    <s v="Premium"/>
    <n v="699"/>
    <n v="1.5"/>
    <n v="4"/>
    <n v="3"/>
    <n v="32"/>
    <x v="51"/>
    <x v="0"/>
    <s v="Yes"/>
    <n v="1"/>
  </r>
  <r>
    <n v="1431"/>
    <d v="2024-06-02T00:00:00"/>
    <s v="Basic"/>
    <n v="199"/>
    <n v="9.5"/>
    <n v="5"/>
    <n v="2"/>
    <n v="29"/>
    <x v="23"/>
    <x v="0"/>
    <s v="No"/>
    <n v="0"/>
  </r>
  <r>
    <n v="1432"/>
    <d v="2023-09-08T00:00:00"/>
    <s v="Standard"/>
    <n v="399"/>
    <n v="22"/>
    <n v="0"/>
    <n v="4"/>
    <n v="17"/>
    <x v="8"/>
    <x v="0"/>
    <s v="Yes"/>
    <n v="1"/>
  </r>
  <r>
    <n v="1433"/>
    <d v="2024-02-13T00:00:00"/>
    <s v="Premium"/>
    <n v="699"/>
    <n v="0.7"/>
    <n v="1"/>
    <n v="2"/>
    <n v="36"/>
    <x v="55"/>
    <x v="0"/>
    <s v="Yes"/>
    <n v="1"/>
  </r>
  <r>
    <n v="1434"/>
    <d v="2024-04-24T00:00:00"/>
    <s v="Basic"/>
    <n v="199"/>
    <n v="10"/>
    <n v="7"/>
    <n v="5"/>
    <n v="15"/>
    <x v="23"/>
    <x v="0"/>
    <s v="Yes"/>
    <n v="1"/>
  </r>
  <r>
    <n v="1435"/>
    <d v="2023-04-21T00:00:00"/>
    <s v="Premium"/>
    <n v="699"/>
    <n v="22.6"/>
    <n v="7"/>
    <n v="0"/>
    <n v="35"/>
    <x v="23"/>
    <x v="0"/>
    <s v="Yes"/>
    <n v="1"/>
  </r>
  <r>
    <n v="1436"/>
    <d v="2024-09-10T00:00:00"/>
    <s v="Standard"/>
    <n v="399"/>
    <n v="5.4"/>
    <n v="5"/>
    <n v="0"/>
    <n v="28"/>
    <x v="27"/>
    <x v="0"/>
    <s v="No"/>
    <n v="0"/>
  </r>
  <r>
    <n v="1437"/>
    <d v="2024-07-12T00:00:00"/>
    <s v="Standard"/>
    <n v="399"/>
    <n v="17.7"/>
    <n v="7"/>
    <n v="0"/>
    <n v="14"/>
    <x v="35"/>
    <x v="0"/>
    <s v="No"/>
    <n v="0"/>
  </r>
  <r>
    <n v="1438"/>
    <d v="2024-09-07T00:00:00"/>
    <s v="Basic"/>
    <n v="199"/>
    <n v="4.0999999999999996"/>
    <n v="3"/>
    <n v="2"/>
    <n v="31"/>
    <x v="45"/>
    <x v="0"/>
    <s v="Yes"/>
    <n v="1"/>
  </r>
  <r>
    <n v="1439"/>
    <d v="2023-08-05T00:00:00"/>
    <s v="Standard"/>
    <n v="399"/>
    <n v="23.4"/>
    <n v="5"/>
    <n v="3"/>
    <n v="4"/>
    <x v="53"/>
    <x v="0"/>
    <s v="Yes"/>
    <n v="1"/>
  </r>
  <r>
    <n v="1440"/>
    <d v="2024-02-19T00:00:00"/>
    <s v="Basic"/>
    <n v="199"/>
    <n v="7.1"/>
    <n v="2"/>
    <n v="0"/>
    <n v="28"/>
    <x v="2"/>
    <x v="0"/>
    <s v="Yes"/>
    <n v="1"/>
  </r>
  <r>
    <n v="1441"/>
    <d v="2023-09-23T00:00:00"/>
    <s v="Basic"/>
    <n v="199"/>
    <n v="21.9"/>
    <n v="7"/>
    <n v="3"/>
    <n v="20"/>
    <x v="52"/>
    <x v="0"/>
    <s v="Yes"/>
    <n v="1"/>
  </r>
  <r>
    <n v="1442"/>
    <d v="2023-07-23T00:00:00"/>
    <s v="Basic"/>
    <n v="199"/>
    <n v="2.8"/>
    <n v="6"/>
    <n v="2"/>
    <n v="4"/>
    <x v="14"/>
    <x v="0"/>
    <s v="Yes"/>
    <n v="1"/>
  </r>
  <r>
    <n v="1443"/>
    <d v="2024-12-14T00:00:00"/>
    <s v="Standard"/>
    <n v="399"/>
    <n v="12.3"/>
    <n v="8"/>
    <n v="5"/>
    <n v="27"/>
    <x v="50"/>
    <x v="0"/>
    <s v="Yes"/>
    <n v="1"/>
  </r>
  <r>
    <n v="1444"/>
    <d v="2024-09-03T00:00:00"/>
    <s v="Standard"/>
    <n v="399"/>
    <n v="22.9"/>
    <n v="6"/>
    <n v="0"/>
    <n v="23"/>
    <x v="4"/>
    <x v="0"/>
    <s v="No"/>
    <n v="0"/>
  </r>
  <r>
    <n v="1445"/>
    <d v="2023-11-21T00:00:00"/>
    <s v="Basic"/>
    <n v="199"/>
    <n v="18.2"/>
    <n v="2"/>
    <n v="2"/>
    <n v="5"/>
    <x v="5"/>
    <x v="0"/>
    <s v="No"/>
    <n v="0"/>
  </r>
  <r>
    <n v="1446"/>
    <d v="2024-11-21T00:00:00"/>
    <s v="Basic"/>
    <n v="199"/>
    <n v="22.5"/>
    <n v="2"/>
    <n v="3"/>
    <n v="10"/>
    <x v="22"/>
    <x v="0"/>
    <s v="Yes"/>
    <n v="1"/>
  </r>
  <r>
    <n v="1447"/>
    <d v="2023-05-09T00:00:00"/>
    <s v="Standard"/>
    <n v="399"/>
    <n v="13.3"/>
    <n v="0"/>
    <n v="3"/>
    <n v="17"/>
    <x v="32"/>
    <x v="0"/>
    <s v="No"/>
    <n v="0"/>
  </r>
  <r>
    <n v="1448"/>
    <d v="2023-07-12T00:00:00"/>
    <s v="Premium"/>
    <n v="699"/>
    <n v="16.2"/>
    <n v="1"/>
    <n v="0"/>
    <n v="29"/>
    <x v="42"/>
    <x v="0"/>
    <s v="No"/>
    <n v="0"/>
  </r>
  <r>
    <n v="1449"/>
    <d v="2023-07-15T00:00:00"/>
    <s v="Standard"/>
    <n v="399"/>
    <n v="19.5"/>
    <n v="6"/>
    <n v="1"/>
    <n v="35"/>
    <x v="59"/>
    <x v="0"/>
    <s v="Yes"/>
    <n v="1"/>
  </r>
  <r>
    <n v="1450"/>
    <d v="2024-05-29T00:00:00"/>
    <s v="Premium"/>
    <n v="699"/>
    <n v="9.6"/>
    <n v="5"/>
    <n v="0"/>
    <n v="1"/>
    <x v="18"/>
    <x v="0"/>
    <s v="No"/>
    <n v="0"/>
  </r>
  <r>
    <n v="1451"/>
    <d v="2024-07-09T00:00:00"/>
    <s v="Basic"/>
    <n v="199"/>
    <n v="16.399999999999999"/>
    <n v="7"/>
    <n v="3"/>
    <n v="32"/>
    <x v="51"/>
    <x v="0"/>
    <s v="Yes"/>
    <n v="1"/>
  </r>
  <r>
    <n v="1452"/>
    <d v="2024-03-14T00:00:00"/>
    <s v="Standard"/>
    <n v="399"/>
    <n v="24.4"/>
    <n v="5"/>
    <n v="0"/>
    <n v="34"/>
    <x v="7"/>
    <x v="0"/>
    <s v="Yes"/>
    <n v="1"/>
  </r>
  <r>
    <n v="1453"/>
    <d v="2024-11-06T00:00:00"/>
    <s v="Standard"/>
    <n v="399"/>
    <n v="14"/>
    <n v="2"/>
    <n v="4"/>
    <n v="12"/>
    <x v="25"/>
    <x v="0"/>
    <s v="Yes"/>
    <n v="1"/>
  </r>
  <r>
    <n v="1454"/>
    <d v="2023-04-02T00:00:00"/>
    <s v="Premium"/>
    <n v="699"/>
    <n v="16"/>
    <n v="1"/>
    <n v="0"/>
    <n v="28"/>
    <x v="34"/>
    <x v="0"/>
    <s v="No"/>
    <n v="0"/>
  </r>
  <r>
    <n v="1455"/>
    <d v="2024-09-30T00:00:00"/>
    <s v="Premium"/>
    <n v="699"/>
    <n v="15.6"/>
    <n v="6"/>
    <n v="0"/>
    <n v="2"/>
    <x v="9"/>
    <x v="0"/>
    <s v="No"/>
    <n v="0"/>
  </r>
  <r>
    <n v="1456"/>
    <d v="2023-10-24T00:00:00"/>
    <s v="Premium"/>
    <n v="699"/>
    <n v="16"/>
    <n v="8"/>
    <n v="4"/>
    <n v="7"/>
    <x v="34"/>
    <x v="0"/>
    <s v="Yes"/>
    <n v="1"/>
  </r>
  <r>
    <n v="1457"/>
    <d v="2024-04-25T00:00:00"/>
    <s v="Standard"/>
    <n v="399"/>
    <n v="6"/>
    <n v="7"/>
    <n v="4"/>
    <n v="14"/>
    <x v="55"/>
    <x v="0"/>
    <s v="Yes"/>
    <n v="1"/>
  </r>
  <r>
    <n v="1458"/>
    <d v="2024-12-21T00:00:00"/>
    <s v="Basic"/>
    <n v="199"/>
    <n v="24.2"/>
    <n v="7"/>
    <n v="3"/>
    <n v="23"/>
    <x v="13"/>
    <x v="0"/>
    <s v="No"/>
    <n v="0"/>
  </r>
  <r>
    <n v="1459"/>
    <d v="2024-11-05T00:00:00"/>
    <s v="Premium"/>
    <n v="699"/>
    <n v="0.7"/>
    <n v="5"/>
    <n v="1"/>
    <n v="26"/>
    <x v="56"/>
    <x v="0"/>
    <s v="Yes"/>
    <n v="1"/>
  </r>
  <r>
    <n v="1460"/>
    <d v="2024-02-29T00:00:00"/>
    <s v="Standard"/>
    <n v="399"/>
    <n v="21"/>
    <n v="6"/>
    <n v="5"/>
    <n v="20"/>
    <x v="33"/>
    <x v="0"/>
    <s v="Yes"/>
    <n v="1"/>
  </r>
  <r>
    <n v="1461"/>
    <d v="2023-11-22T00:00:00"/>
    <s v="Basic"/>
    <n v="199"/>
    <n v="1.1000000000000001"/>
    <n v="5"/>
    <n v="4"/>
    <n v="1"/>
    <x v="47"/>
    <x v="0"/>
    <s v="Yes"/>
    <n v="1"/>
  </r>
  <r>
    <n v="1462"/>
    <d v="2023-07-17T00:00:00"/>
    <s v="Standard"/>
    <n v="399"/>
    <n v="24"/>
    <n v="6"/>
    <n v="1"/>
    <n v="11"/>
    <x v="4"/>
    <x v="0"/>
    <s v="No"/>
    <n v="0"/>
  </r>
  <r>
    <n v="1463"/>
    <d v="2023-06-27T00:00:00"/>
    <s v="Premium"/>
    <n v="699"/>
    <n v="20.8"/>
    <n v="6"/>
    <n v="1"/>
    <n v="26"/>
    <x v="32"/>
    <x v="0"/>
    <s v="No"/>
    <n v="0"/>
  </r>
  <r>
    <n v="1464"/>
    <d v="2023-05-10T00:00:00"/>
    <s v="Standard"/>
    <n v="399"/>
    <n v="13.2"/>
    <n v="6"/>
    <n v="1"/>
    <n v="21"/>
    <x v="20"/>
    <x v="0"/>
    <s v="No"/>
    <n v="0"/>
  </r>
  <r>
    <n v="1465"/>
    <d v="2024-07-20T00:00:00"/>
    <s v="Premium"/>
    <n v="699"/>
    <n v="16"/>
    <n v="6"/>
    <n v="5"/>
    <n v="8"/>
    <x v="13"/>
    <x v="0"/>
    <s v="Yes"/>
    <n v="1"/>
  </r>
  <r>
    <n v="1466"/>
    <d v="2024-08-30T00:00:00"/>
    <s v="Basic"/>
    <n v="199"/>
    <n v="5.5"/>
    <n v="1"/>
    <n v="0"/>
    <n v="21"/>
    <x v="25"/>
    <x v="0"/>
    <s v="Yes"/>
    <n v="1"/>
  </r>
  <r>
    <n v="1467"/>
    <d v="2023-05-14T00:00:00"/>
    <s v="Basic"/>
    <n v="199"/>
    <n v="15.6"/>
    <n v="8"/>
    <n v="0"/>
    <n v="2"/>
    <x v="45"/>
    <x v="0"/>
    <s v="Yes"/>
    <n v="1"/>
  </r>
  <r>
    <n v="1468"/>
    <d v="2023-09-09T00:00:00"/>
    <s v="Standard"/>
    <n v="399"/>
    <n v="5.0999999999999996"/>
    <n v="3"/>
    <n v="2"/>
    <n v="23"/>
    <x v="21"/>
    <x v="0"/>
    <s v="No"/>
    <n v="0"/>
  </r>
  <r>
    <n v="1469"/>
    <d v="2024-10-04T00:00:00"/>
    <s v="Premium"/>
    <n v="699"/>
    <n v="19.399999999999999"/>
    <n v="0"/>
    <n v="2"/>
    <n v="25"/>
    <x v="23"/>
    <x v="0"/>
    <s v="No"/>
    <n v="0"/>
  </r>
  <r>
    <n v="1470"/>
    <d v="2023-07-04T00:00:00"/>
    <s v="Basic"/>
    <n v="199"/>
    <n v="3.2"/>
    <n v="1"/>
    <n v="0"/>
    <n v="7"/>
    <x v="2"/>
    <x v="0"/>
    <s v="Yes"/>
    <n v="1"/>
  </r>
  <r>
    <n v="1471"/>
    <d v="2023-01-23T00:00:00"/>
    <s v="Basic"/>
    <n v="199"/>
    <n v="12.6"/>
    <n v="5"/>
    <n v="1"/>
    <n v="5"/>
    <x v="40"/>
    <x v="0"/>
    <s v="Yes"/>
    <n v="1"/>
  </r>
  <r>
    <n v="1472"/>
    <d v="2023-11-18T00:00:00"/>
    <s v="Standard"/>
    <n v="399"/>
    <n v="12.4"/>
    <n v="1"/>
    <n v="1"/>
    <n v="5"/>
    <x v="11"/>
    <x v="0"/>
    <s v="No"/>
    <n v="0"/>
  </r>
  <r>
    <n v="1473"/>
    <d v="2024-11-06T00:00:00"/>
    <s v="Premium"/>
    <n v="699"/>
    <n v="20.3"/>
    <n v="2"/>
    <n v="2"/>
    <n v="29"/>
    <x v="44"/>
    <x v="0"/>
    <s v="No"/>
    <n v="0"/>
  </r>
  <r>
    <n v="1474"/>
    <d v="2024-09-06T00:00:00"/>
    <s v="Premium"/>
    <n v="699"/>
    <n v="3.4"/>
    <n v="5"/>
    <n v="2"/>
    <n v="3"/>
    <x v="53"/>
    <x v="0"/>
    <s v="Yes"/>
    <n v="1"/>
  </r>
  <r>
    <n v="1475"/>
    <d v="2024-07-02T00:00:00"/>
    <s v="Premium"/>
    <n v="699"/>
    <n v="4.4000000000000004"/>
    <n v="4"/>
    <n v="0"/>
    <n v="1"/>
    <x v="21"/>
    <x v="0"/>
    <s v="No"/>
    <n v="0"/>
  </r>
  <r>
    <n v="1476"/>
    <d v="2023-08-11T00:00:00"/>
    <s v="Basic"/>
    <n v="199"/>
    <n v="13"/>
    <n v="2"/>
    <n v="1"/>
    <n v="34"/>
    <x v="22"/>
    <x v="0"/>
    <s v="No"/>
    <n v="0"/>
  </r>
  <r>
    <n v="1477"/>
    <d v="2023-10-02T00:00:00"/>
    <s v="Basic"/>
    <n v="199"/>
    <n v="3.9"/>
    <n v="1"/>
    <n v="5"/>
    <n v="21"/>
    <x v="46"/>
    <x v="0"/>
    <s v="No"/>
    <n v="0"/>
  </r>
  <r>
    <n v="1478"/>
    <d v="2023-10-29T00:00:00"/>
    <s v="Standard"/>
    <n v="399"/>
    <n v="5.4"/>
    <n v="1"/>
    <n v="2"/>
    <n v="31"/>
    <x v="60"/>
    <x v="0"/>
    <s v="Yes"/>
    <n v="1"/>
  </r>
  <r>
    <n v="1479"/>
    <d v="2024-12-04T00:00:00"/>
    <s v="Standard"/>
    <n v="399"/>
    <n v="11.2"/>
    <n v="6"/>
    <n v="1"/>
    <n v="32"/>
    <x v="31"/>
    <x v="0"/>
    <s v="Yes"/>
    <n v="1"/>
  </r>
  <r>
    <n v="1480"/>
    <d v="2023-11-16T00:00:00"/>
    <s v="Premium"/>
    <n v="699"/>
    <n v="24.1"/>
    <n v="1"/>
    <n v="4"/>
    <n v="18"/>
    <x v="50"/>
    <x v="0"/>
    <s v="No"/>
    <n v="0"/>
  </r>
  <r>
    <n v="1481"/>
    <d v="2024-09-02T00:00:00"/>
    <s v="Basic"/>
    <n v="199"/>
    <n v="23.9"/>
    <n v="7"/>
    <n v="3"/>
    <n v="14"/>
    <x v="15"/>
    <x v="0"/>
    <s v="Yes"/>
    <n v="1"/>
  </r>
  <r>
    <n v="1482"/>
    <d v="2024-08-03T00:00:00"/>
    <s v="Premium"/>
    <n v="699"/>
    <n v="20.5"/>
    <n v="1"/>
    <n v="4"/>
    <n v="18"/>
    <x v="55"/>
    <x v="0"/>
    <s v="Yes"/>
    <n v="1"/>
  </r>
  <r>
    <n v="1483"/>
    <d v="2024-06-07T00:00:00"/>
    <s v="Standard"/>
    <n v="399"/>
    <n v="22.5"/>
    <n v="1"/>
    <n v="3"/>
    <n v="24"/>
    <x v="17"/>
    <x v="0"/>
    <s v="No"/>
    <n v="0"/>
  </r>
  <r>
    <n v="1484"/>
    <d v="2023-07-04T00:00:00"/>
    <s v="Standard"/>
    <n v="399"/>
    <n v="7.7"/>
    <n v="8"/>
    <n v="2"/>
    <n v="27"/>
    <x v="40"/>
    <x v="0"/>
    <s v="Yes"/>
    <n v="1"/>
  </r>
  <r>
    <n v="1485"/>
    <d v="2024-01-16T00:00:00"/>
    <s v="Standard"/>
    <n v="399"/>
    <n v="19.899999999999999"/>
    <n v="5"/>
    <n v="1"/>
    <n v="28"/>
    <x v="10"/>
    <x v="0"/>
    <s v="Yes"/>
    <n v="1"/>
  </r>
  <r>
    <n v="1486"/>
    <d v="2023-12-03T00:00:00"/>
    <s v="Standard"/>
    <n v="399"/>
    <n v="19.600000000000001"/>
    <n v="1"/>
    <n v="0"/>
    <n v="10"/>
    <x v="27"/>
    <x v="0"/>
    <s v="No"/>
    <n v="0"/>
  </r>
  <r>
    <n v="1487"/>
    <d v="2023-10-18T00:00:00"/>
    <s v="Basic"/>
    <n v="199"/>
    <n v="14.4"/>
    <n v="5"/>
    <n v="1"/>
    <n v="30"/>
    <x v="4"/>
    <x v="0"/>
    <s v="Yes"/>
    <n v="1"/>
  </r>
  <r>
    <n v="1488"/>
    <d v="2024-11-18T00:00:00"/>
    <s v="Premium"/>
    <n v="699"/>
    <n v="13.4"/>
    <n v="1"/>
    <n v="4"/>
    <n v="14"/>
    <x v="35"/>
    <x v="0"/>
    <s v="No"/>
    <n v="0"/>
  </r>
  <r>
    <n v="1489"/>
    <d v="2023-07-21T00:00:00"/>
    <s v="Basic"/>
    <n v="199"/>
    <n v="17.2"/>
    <n v="6"/>
    <n v="2"/>
    <n v="27"/>
    <x v="47"/>
    <x v="0"/>
    <s v="Yes"/>
    <n v="1"/>
  </r>
  <r>
    <n v="1490"/>
    <d v="2023-06-25T00:00:00"/>
    <s v="Basic"/>
    <n v="199"/>
    <n v="12.7"/>
    <n v="4"/>
    <n v="3"/>
    <n v="32"/>
    <x v="19"/>
    <x v="0"/>
    <s v="Yes"/>
    <n v="1"/>
  </r>
  <r>
    <n v="1491"/>
    <d v="2024-10-21T00:00:00"/>
    <s v="Premium"/>
    <n v="699"/>
    <n v="15"/>
    <n v="3"/>
    <n v="4"/>
    <n v="21"/>
    <x v="1"/>
    <x v="0"/>
    <s v="Yes"/>
    <n v="1"/>
  </r>
  <r>
    <n v="1492"/>
    <d v="2023-02-07T00:00:00"/>
    <s v="Premium"/>
    <n v="699"/>
    <n v="22.8"/>
    <n v="4"/>
    <n v="1"/>
    <n v="1"/>
    <x v="43"/>
    <x v="0"/>
    <s v="No"/>
    <n v="0"/>
  </r>
  <r>
    <n v="1493"/>
    <d v="2024-03-01T00:00:00"/>
    <s v="Premium"/>
    <n v="699"/>
    <n v="1.5"/>
    <n v="0"/>
    <n v="0"/>
    <n v="34"/>
    <x v="53"/>
    <x v="0"/>
    <s v="Yes"/>
    <n v="1"/>
  </r>
  <r>
    <n v="1494"/>
    <d v="2023-11-17T00:00:00"/>
    <s v="Premium"/>
    <n v="699"/>
    <n v="7.2"/>
    <n v="5"/>
    <n v="3"/>
    <n v="20"/>
    <x v="23"/>
    <x v="0"/>
    <s v="No"/>
    <n v="0"/>
  </r>
  <r>
    <n v="1495"/>
    <d v="2023-05-05T00:00:00"/>
    <s v="Standard"/>
    <n v="399"/>
    <n v="10.1"/>
    <n v="7"/>
    <n v="3"/>
    <n v="4"/>
    <x v="39"/>
    <x v="0"/>
    <s v="Yes"/>
    <n v="1"/>
  </r>
  <r>
    <n v="1496"/>
    <d v="2023-11-27T00:00:00"/>
    <s v="Standard"/>
    <n v="399"/>
    <n v="1.2"/>
    <n v="0"/>
    <n v="0"/>
    <n v="7"/>
    <x v="37"/>
    <x v="0"/>
    <s v="Yes"/>
    <n v="1"/>
  </r>
  <r>
    <n v="1497"/>
    <d v="2024-01-13T00:00:00"/>
    <s v="Premium"/>
    <n v="699"/>
    <n v="6"/>
    <n v="1"/>
    <n v="1"/>
    <n v="28"/>
    <x v="16"/>
    <x v="0"/>
    <s v="No"/>
    <n v="0"/>
  </r>
  <r>
    <n v="1498"/>
    <d v="2023-04-24T00:00:00"/>
    <s v="Premium"/>
    <n v="699"/>
    <n v="23.4"/>
    <n v="0"/>
    <n v="2"/>
    <n v="1"/>
    <x v="15"/>
    <x v="0"/>
    <s v="No"/>
    <n v="0"/>
  </r>
  <r>
    <n v="1499"/>
    <d v="2024-01-24T00:00:00"/>
    <s v="Basic"/>
    <n v="199"/>
    <n v="2.2999999999999998"/>
    <n v="5"/>
    <n v="5"/>
    <n v="20"/>
    <x v="41"/>
    <x v="0"/>
    <s v="Yes"/>
    <n v="1"/>
  </r>
  <r>
    <n v="1500"/>
    <d v="2023-06-01T00:00:00"/>
    <s v="Standard"/>
    <n v="399"/>
    <n v="23.2"/>
    <n v="7"/>
    <n v="0"/>
    <n v="11"/>
    <x v="37"/>
    <x v="0"/>
    <s v="No"/>
    <n v="0"/>
  </r>
  <r>
    <n v="1501"/>
    <d v="2024-05-04T00:00:00"/>
    <s v="Premium"/>
    <n v="699"/>
    <n v="16.100000000000001"/>
    <n v="1"/>
    <n v="4"/>
    <n v="27"/>
    <x v="52"/>
    <x v="0"/>
    <s v="Yes"/>
    <n v="1"/>
  </r>
  <r>
    <n v="1502"/>
    <d v="2023-09-28T00:00:00"/>
    <s v="Premium"/>
    <n v="699"/>
    <n v="24.4"/>
    <n v="5"/>
    <n v="5"/>
    <n v="32"/>
    <x v="53"/>
    <x v="0"/>
    <s v="Yes"/>
    <n v="1"/>
  </r>
  <r>
    <n v="1503"/>
    <d v="2023-07-30T00:00:00"/>
    <s v="Standard"/>
    <n v="399"/>
    <n v="9.1"/>
    <n v="3"/>
    <n v="5"/>
    <n v="6"/>
    <x v="8"/>
    <x v="0"/>
    <s v="No"/>
    <n v="0"/>
  </r>
  <r>
    <n v="1504"/>
    <d v="2023-08-10T00:00:00"/>
    <s v="Premium"/>
    <n v="699"/>
    <n v="2.2999999999999998"/>
    <n v="7"/>
    <n v="0"/>
    <n v="5"/>
    <x v="42"/>
    <x v="0"/>
    <s v="Yes"/>
    <n v="1"/>
  </r>
  <r>
    <n v="1505"/>
    <d v="2024-06-24T00:00:00"/>
    <s v="Standard"/>
    <n v="399"/>
    <n v="5.0999999999999996"/>
    <n v="1"/>
    <n v="2"/>
    <n v="25"/>
    <x v="42"/>
    <x v="0"/>
    <s v="No"/>
    <n v="0"/>
  </r>
  <r>
    <n v="1506"/>
    <d v="2024-05-31T00:00:00"/>
    <s v="Premium"/>
    <n v="699"/>
    <n v="19.100000000000001"/>
    <n v="4"/>
    <n v="5"/>
    <n v="21"/>
    <x v="6"/>
    <x v="0"/>
    <s v="Yes"/>
    <n v="1"/>
  </r>
  <r>
    <n v="1507"/>
    <d v="2024-06-09T00:00:00"/>
    <s v="Basic"/>
    <n v="199"/>
    <n v="5.9"/>
    <n v="5"/>
    <n v="3"/>
    <n v="9"/>
    <x v="38"/>
    <x v="0"/>
    <s v="No"/>
    <n v="0"/>
  </r>
  <r>
    <n v="1508"/>
    <d v="2024-08-14T00:00:00"/>
    <s v="Basic"/>
    <n v="199"/>
    <n v="5.0999999999999996"/>
    <n v="4"/>
    <n v="3"/>
    <n v="26"/>
    <x v="17"/>
    <x v="0"/>
    <s v="No"/>
    <n v="0"/>
  </r>
  <r>
    <n v="1509"/>
    <d v="2024-04-16T00:00:00"/>
    <s v="Premium"/>
    <n v="699"/>
    <n v="4.0999999999999996"/>
    <n v="1"/>
    <n v="5"/>
    <n v="7"/>
    <x v="19"/>
    <x v="0"/>
    <s v="Yes"/>
    <n v="1"/>
  </r>
  <r>
    <n v="1510"/>
    <d v="2024-07-17T00:00:00"/>
    <s v="Basic"/>
    <n v="199"/>
    <n v="1.2"/>
    <n v="8"/>
    <n v="3"/>
    <n v="18"/>
    <x v="59"/>
    <x v="0"/>
    <s v="Yes"/>
    <n v="1"/>
  </r>
  <r>
    <n v="1511"/>
    <d v="2023-12-08T00:00:00"/>
    <s v="Basic"/>
    <n v="199"/>
    <n v="11.1"/>
    <n v="2"/>
    <n v="3"/>
    <n v="23"/>
    <x v="56"/>
    <x v="0"/>
    <s v="Yes"/>
    <n v="1"/>
  </r>
  <r>
    <n v="1512"/>
    <d v="2024-03-08T00:00:00"/>
    <s v="Basic"/>
    <n v="199"/>
    <n v="7.2"/>
    <n v="1"/>
    <n v="0"/>
    <n v="29"/>
    <x v="8"/>
    <x v="0"/>
    <s v="No"/>
    <n v="0"/>
  </r>
  <r>
    <n v="1513"/>
    <d v="2024-05-20T00:00:00"/>
    <s v="Basic"/>
    <n v="199"/>
    <n v="5.0999999999999996"/>
    <n v="2"/>
    <n v="4"/>
    <n v="19"/>
    <x v="35"/>
    <x v="0"/>
    <s v="No"/>
    <n v="0"/>
  </r>
  <r>
    <n v="1514"/>
    <d v="2023-08-13T00:00:00"/>
    <s v="Premium"/>
    <n v="699"/>
    <n v="3.2"/>
    <n v="0"/>
    <n v="5"/>
    <n v="28"/>
    <x v="33"/>
    <x v="0"/>
    <s v="No"/>
    <n v="0"/>
  </r>
  <r>
    <n v="1515"/>
    <d v="2023-10-10T00:00:00"/>
    <s v="Basic"/>
    <n v="199"/>
    <n v="22.4"/>
    <n v="4"/>
    <n v="1"/>
    <n v="4"/>
    <x v="10"/>
    <x v="0"/>
    <s v="No"/>
    <n v="0"/>
  </r>
  <r>
    <n v="1516"/>
    <d v="2024-12-09T00:00:00"/>
    <s v="Basic"/>
    <n v="199"/>
    <n v="10.1"/>
    <n v="1"/>
    <n v="1"/>
    <n v="26"/>
    <x v="16"/>
    <x v="0"/>
    <s v="No"/>
    <n v="0"/>
  </r>
  <r>
    <n v="1517"/>
    <d v="2024-09-02T00:00:00"/>
    <s v="Standard"/>
    <n v="399"/>
    <n v="5.5"/>
    <n v="3"/>
    <n v="2"/>
    <n v="32"/>
    <x v="30"/>
    <x v="0"/>
    <s v="Yes"/>
    <n v="1"/>
  </r>
  <r>
    <n v="1518"/>
    <d v="2023-11-09T00:00:00"/>
    <s v="Standard"/>
    <n v="399"/>
    <n v="2.8"/>
    <n v="8"/>
    <n v="5"/>
    <n v="1"/>
    <x v="41"/>
    <x v="0"/>
    <s v="Yes"/>
    <n v="1"/>
  </r>
  <r>
    <n v="1519"/>
    <d v="2024-04-11T00:00:00"/>
    <s v="Premium"/>
    <n v="699"/>
    <n v="4.7"/>
    <n v="1"/>
    <n v="1"/>
    <n v="16"/>
    <x v="48"/>
    <x v="0"/>
    <s v="Yes"/>
    <n v="1"/>
  </r>
  <r>
    <n v="1520"/>
    <d v="2023-09-28T00:00:00"/>
    <s v="Basic"/>
    <n v="199"/>
    <n v="16.8"/>
    <n v="6"/>
    <n v="2"/>
    <n v="1"/>
    <x v="1"/>
    <x v="0"/>
    <s v="Yes"/>
    <n v="1"/>
  </r>
  <r>
    <n v="1521"/>
    <d v="2024-08-20T00:00:00"/>
    <s v="Basic"/>
    <n v="199"/>
    <n v="17.100000000000001"/>
    <n v="0"/>
    <n v="4"/>
    <n v="11"/>
    <x v="59"/>
    <x v="0"/>
    <s v="No"/>
    <n v="0"/>
  </r>
  <r>
    <n v="1522"/>
    <d v="2024-08-03T00:00:00"/>
    <s v="Basic"/>
    <n v="199"/>
    <n v="21.9"/>
    <n v="7"/>
    <n v="0"/>
    <n v="32"/>
    <x v="36"/>
    <x v="0"/>
    <s v="No"/>
    <n v="0"/>
  </r>
  <r>
    <n v="1523"/>
    <d v="2023-04-07T00:00:00"/>
    <s v="Premium"/>
    <n v="699"/>
    <n v="21"/>
    <n v="8"/>
    <n v="4"/>
    <n v="19"/>
    <x v="17"/>
    <x v="0"/>
    <s v="No"/>
    <n v="0"/>
  </r>
  <r>
    <n v="1524"/>
    <d v="2024-07-12T00:00:00"/>
    <s v="Basic"/>
    <n v="199"/>
    <n v="20.2"/>
    <n v="5"/>
    <n v="3"/>
    <n v="20"/>
    <x v="9"/>
    <x v="0"/>
    <s v="Yes"/>
    <n v="1"/>
  </r>
  <r>
    <n v="1525"/>
    <d v="2024-12-28T00:00:00"/>
    <s v="Standard"/>
    <n v="399"/>
    <n v="6.7"/>
    <n v="7"/>
    <n v="0"/>
    <n v="32"/>
    <x v="47"/>
    <x v="0"/>
    <s v="Yes"/>
    <n v="1"/>
  </r>
  <r>
    <n v="1526"/>
    <d v="2024-10-17T00:00:00"/>
    <s v="Standard"/>
    <n v="399"/>
    <n v="19.5"/>
    <n v="7"/>
    <n v="0"/>
    <n v="34"/>
    <x v="35"/>
    <x v="0"/>
    <s v="No"/>
    <n v="0"/>
  </r>
  <r>
    <n v="1527"/>
    <d v="2023-02-01T00:00:00"/>
    <s v="Basic"/>
    <n v="199"/>
    <n v="24.5"/>
    <n v="3"/>
    <n v="5"/>
    <n v="10"/>
    <x v="2"/>
    <x v="0"/>
    <s v="No"/>
    <n v="0"/>
  </r>
  <r>
    <n v="1528"/>
    <d v="2024-10-16T00:00:00"/>
    <s v="Basic"/>
    <n v="199"/>
    <n v="9.3000000000000007"/>
    <n v="1"/>
    <n v="1"/>
    <n v="28"/>
    <x v="13"/>
    <x v="0"/>
    <s v="No"/>
    <n v="0"/>
  </r>
  <r>
    <n v="1529"/>
    <d v="2023-09-29T00:00:00"/>
    <s v="Basic"/>
    <n v="199"/>
    <n v="22"/>
    <n v="8"/>
    <n v="3"/>
    <n v="18"/>
    <x v="15"/>
    <x v="0"/>
    <s v="Yes"/>
    <n v="1"/>
  </r>
  <r>
    <n v="1530"/>
    <d v="2023-10-10T00:00:00"/>
    <s v="Premium"/>
    <n v="699"/>
    <n v="22.3"/>
    <n v="6"/>
    <n v="4"/>
    <n v="23"/>
    <x v="51"/>
    <x v="0"/>
    <s v="No"/>
    <n v="0"/>
  </r>
  <r>
    <n v="1531"/>
    <d v="2023-05-06T00:00:00"/>
    <s v="Standard"/>
    <n v="399"/>
    <n v="1.5"/>
    <n v="8"/>
    <n v="5"/>
    <n v="13"/>
    <x v="29"/>
    <x v="0"/>
    <s v="Yes"/>
    <n v="1"/>
  </r>
  <r>
    <n v="1532"/>
    <d v="2024-05-25T00:00:00"/>
    <s v="Standard"/>
    <n v="399"/>
    <n v="14.4"/>
    <n v="5"/>
    <n v="2"/>
    <n v="30"/>
    <x v="19"/>
    <x v="0"/>
    <s v="No"/>
    <n v="0"/>
  </r>
  <r>
    <n v="1533"/>
    <d v="2024-11-11T00:00:00"/>
    <s v="Premium"/>
    <n v="699"/>
    <n v="11.9"/>
    <n v="2"/>
    <n v="4"/>
    <n v="10"/>
    <x v="12"/>
    <x v="0"/>
    <s v="No"/>
    <n v="0"/>
  </r>
  <r>
    <n v="1534"/>
    <d v="2023-08-11T00:00:00"/>
    <s v="Basic"/>
    <n v="199"/>
    <n v="12.4"/>
    <n v="1"/>
    <n v="2"/>
    <n v="20"/>
    <x v="44"/>
    <x v="0"/>
    <s v="No"/>
    <n v="0"/>
  </r>
  <r>
    <n v="1535"/>
    <d v="2023-01-01T00:00:00"/>
    <s v="Standard"/>
    <n v="399"/>
    <n v="1.8"/>
    <n v="4"/>
    <n v="0"/>
    <n v="8"/>
    <x v="25"/>
    <x v="0"/>
    <s v="Yes"/>
    <n v="1"/>
  </r>
  <r>
    <n v="1536"/>
    <d v="2024-07-28T00:00:00"/>
    <s v="Basic"/>
    <n v="199"/>
    <n v="3.9"/>
    <n v="4"/>
    <n v="4"/>
    <n v="17"/>
    <x v="5"/>
    <x v="0"/>
    <s v="Yes"/>
    <n v="1"/>
  </r>
  <r>
    <n v="1537"/>
    <d v="2023-03-24T00:00:00"/>
    <s v="Basic"/>
    <n v="199"/>
    <n v="18"/>
    <n v="2"/>
    <n v="5"/>
    <n v="6"/>
    <x v="21"/>
    <x v="0"/>
    <s v="No"/>
    <n v="0"/>
  </r>
  <r>
    <n v="1538"/>
    <d v="2024-01-31T00:00:00"/>
    <s v="Standard"/>
    <n v="399"/>
    <n v="1.3"/>
    <n v="5"/>
    <n v="1"/>
    <n v="15"/>
    <x v="34"/>
    <x v="0"/>
    <s v="Yes"/>
    <n v="1"/>
  </r>
  <r>
    <n v="1539"/>
    <d v="2023-11-15T00:00:00"/>
    <s v="Standard"/>
    <n v="399"/>
    <n v="24.2"/>
    <n v="1"/>
    <n v="2"/>
    <n v="26"/>
    <x v="13"/>
    <x v="0"/>
    <s v="Yes"/>
    <n v="1"/>
  </r>
  <r>
    <n v="1540"/>
    <d v="2023-07-24T00:00:00"/>
    <s v="Basic"/>
    <n v="199"/>
    <n v="17.100000000000001"/>
    <n v="5"/>
    <n v="4"/>
    <n v="28"/>
    <x v="37"/>
    <x v="0"/>
    <s v="No"/>
    <n v="0"/>
  </r>
  <r>
    <n v="1541"/>
    <d v="2024-08-03T00:00:00"/>
    <s v="Standard"/>
    <n v="399"/>
    <n v="10.7"/>
    <n v="3"/>
    <n v="2"/>
    <n v="9"/>
    <x v="18"/>
    <x v="0"/>
    <s v="Yes"/>
    <n v="1"/>
  </r>
  <r>
    <n v="1542"/>
    <d v="2024-03-28T00:00:00"/>
    <s v="Premium"/>
    <n v="699"/>
    <n v="13.9"/>
    <n v="6"/>
    <n v="3"/>
    <n v="30"/>
    <x v="20"/>
    <x v="0"/>
    <s v="Yes"/>
    <n v="1"/>
  </r>
  <r>
    <n v="1543"/>
    <d v="2024-03-06T00:00:00"/>
    <s v="Premium"/>
    <n v="699"/>
    <n v="12.8"/>
    <n v="5"/>
    <n v="3"/>
    <n v="21"/>
    <x v="59"/>
    <x v="0"/>
    <s v="Yes"/>
    <n v="1"/>
  </r>
  <r>
    <n v="1544"/>
    <d v="2023-05-24T00:00:00"/>
    <s v="Standard"/>
    <n v="399"/>
    <n v="1.2"/>
    <n v="8"/>
    <n v="0"/>
    <n v="30"/>
    <x v="58"/>
    <x v="0"/>
    <s v="Yes"/>
    <n v="1"/>
  </r>
  <r>
    <n v="1545"/>
    <d v="2024-08-02T00:00:00"/>
    <s v="Premium"/>
    <n v="699"/>
    <n v="19.8"/>
    <n v="8"/>
    <n v="2"/>
    <n v="20"/>
    <x v="37"/>
    <x v="0"/>
    <s v="No"/>
    <n v="0"/>
  </r>
  <r>
    <n v="1546"/>
    <d v="2024-04-18T00:00:00"/>
    <s v="Standard"/>
    <n v="399"/>
    <n v="19"/>
    <n v="6"/>
    <n v="1"/>
    <n v="4"/>
    <x v="40"/>
    <x v="0"/>
    <s v="No"/>
    <n v="0"/>
  </r>
  <r>
    <n v="1547"/>
    <d v="2024-10-27T00:00:00"/>
    <s v="Premium"/>
    <n v="699"/>
    <n v="21.1"/>
    <n v="1"/>
    <n v="0"/>
    <n v="30"/>
    <x v="35"/>
    <x v="0"/>
    <s v="No"/>
    <n v="0"/>
  </r>
  <r>
    <n v="1548"/>
    <d v="2023-03-04T00:00:00"/>
    <s v="Basic"/>
    <n v="199"/>
    <n v="15.1"/>
    <n v="4"/>
    <n v="4"/>
    <n v="22"/>
    <x v="53"/>
    <x v="0"/>
    <s v="Yes"/>
    <n v="1"/>
  </r>
  <r>
    <n v="1549"/>
    <d v="2024-07-29T00:00:00"/>
    <s v="Basic"/>
    <n v="199"/>
    <n v="18.600000000000001"/>
    <n v="0"/>
    <n v="5"/>
    <n v="33"/>
    <x v="42"/>
    <x v="0"/>
    <s v="No"/>
    <n v="0"/>
  </r>
  <r>
    <n v="1550"/>
    <d v="2023-01-07T00:00:00"/>
    <s v="Premium"/>
    <n v="699"/>
    <n v="3.8"/>
    <n v="2"/>
    <n v="2"/>
    <n v="32"/>
    <x v="30"/>
    <x v="0"/>
    <s v="Yes"/>
    <n v="1"/>
  </r>
  <r>
    <n v="1551"/>
    <d v="2024-06-16T00:00:00"/>
    <s v="Standard"/>
    <n v="399"/>
    <n v="3.3"/>
    <n v="0"/>
    <n v="1"/>
    <n v="13"/>
    <x v="3"/>
    <x v="0"/>
    <s v="No"/>
    <n v="0"/>
  </r>
  <r>
    <n v="1552"/>
    <d v="2024-02-05T00:00:00"/>
    <s v="Basic"/>
    <n v="199"/>
    <n v="5.5"/>
    <n v="7"/>
    <n v="0"/>
    <n v="16"/>
    <x v="43"/>
    <x v="0"/>
    <s v="No"/>
    <n v="0"/>
  </r>
  <r>
    <n v="1553"/>
    <d v="2024-07-13T00:00:00"/>
    <s v="Basic"/>
    <n v="199"/>
    <n v="7.8"/>
    <n v="7"/>
    <n v="1"/>
    <n v="8"/>
    <x v="47"/>
    <x v="0"/>
    <s v="Yes"/>
    <n v="1"/>
  </r>
  <r>
    <n v="1554"/>
    <d v="2023-07-09T00:00:00"/>
    <s v="Standard"/>
    <n v="399"/>
    <n v="21.6"/>
    <n v="1"/>
    <n v="3"/>
    <n v="29"/>
    <x v="2"/>
    <x v="0"/>
    <s v="No"/>
    <n v="0"/>
  </r>
  <r>
    <n v="1555"/>
    <d v="2023-10-24T00:00:00"/>
    <s v="Basic"/>
    <n v="199"/>
    <n v="4.7"/>
    <n v="8"/>
    <n v="1"/>
    <n v="16"/>
    <x v="53"/>
    <x v="0"/>
    <s v="Yes"/>
    <n v="1"/>
  </r>
  <r>
    <n v="1556"/>
    <d v="2024-01-31T00:00:00"/>
    <s v="Premium"/>
    <n v="699"/>
    <n v="24"/>
    <n v="7"/>
    <n v="2"/>
    <n v="7"/>
    <x v="5"/>
    <x v="0"/>
    <s v="Yes"/>
    <n v="1"/>
  </r>
  <r>
    <n v="1557"/>
    <d v="2023-05-04T00:00:00"/>
    <s v="Premium"/>
    <n v="699"/>
    <n v="11.9"/>
    <n v="6"/>
    <n v="1"/>
    <n v="7"/>
    <x v="1"/>
    <x v="0"/>
    <s v="No"/>
    <n v="0"/>
  </r>
  <r>
    <n v="1558"/>
    <d v="2024-11-03T00:00:00"/>
    <s v="Premium"/>
    <n v="699"/>
    <n v="0.8"/>
    <n v="4"/>
    <n v="0"/>
    <n v="25"/>
    <x v="8"/>
    <x v="0"/>
    <s v="Yes"/>
    <n v="1"/>
  </r>
  <r>
    <n v="1559"/>
    <d v="2024-04-14T00:00:00"/>
    <s v="Premium"/>
    <n v="699"/>
    <n v="1.5"/>
    <n v="5"/>
    <n v="1"/>
    <n v="29"/>
    <x v="6"/>
    <x v="0"/>
    <s v="No"/>
    <n v="0"/>
  </r>
  <r>
    <n v="1560"/>
    <d v="2023-08-04T00:00:00"/>
    <s v="Standard"/>
    <n v="399"/>
    <n v="24.6"/>
    <n v="5"/>
    <n v="4"/>
    <n v="1"/>
    <x v="39"/>
    <x v="0"/>
    <s v="No"/>
    <n v="0"/>
  </r>
  <r>
    <n v="1561"/>
    <d v="2024-11-02T00:00:00"/>
    <s v="Standard"/>
    <n v="399"/>
    <n v="10.1"/>
    <n v="1"/>
    <n v="1"/>
    <n v="34"/>
    <x v="8"/>
    <x v="0"/>
    <s v="Yes"/>
    <n v="1"/>
  </r>
  <r>
    <n v="1562"/>
    <d v="2023-11-07T00:00:00"/>
    <s v="Premium"/>
    <n v="699"/>
    <n v="11.8"/>
    <n v="2"/>
    <n v="2"/>
    <n v="22"/>
    <x v="50"/>
    <x v="0"/>
    <s v="No"/>
    <n v="0"/>
  </r>
  <r>
    <n v="1563"/>
    <d v="2023-07-04T00:00:00"/>
    <s v="Standard"/>
    <n v="399"/>
    <n v="22.9"/>
    <n v="7"/>
    <n v="3"/>
    <n v="5"/>
    <x v="53"/>
    <x v="0"/>
    <s v="Yes"/>
    <n v="1"/>
  </r>
  <r>
    <n v="1564"/>
    <d v="2024-08-25T00:00:00"/>
    <s v="Premium"/>
    <n v="699"/>
    <n v="19.5"/>
    <n v="8"/>
    <n v="2"/>
    <n v="33"/>
    <x v="37"/>
    <x v="0"/>
    <s v="No"/>
    <n v="0"/>
  </r>
  <r>
    <n v="1565"/>
    <d v="2023-06-12T00:00:00"/>
    <s v="Premium"/>
    <n v="699"/>
    <n v="14.8"/>
    <n v="6"/>
    <n v="0"/>
    <n v="23"/>
    <x v="36"/>
    <x v="0"/>
    <s v="Yes"/>
    <n v="1"/>
  </r>
  <r>
    <n v="1566"/>
    <d v="2023-08-26T00:00:00"/>
    <s v="Basic"/>
    <n v="199"/>
    <n v="16.8"/>
    <n v="7"/>
    <n v="5"/>
    <n v="7"/>
    <x v="53"/>
    <x v="0"/>
    <s v="Yes"/>
    <n v="1"/>
  </r>
  <r>
    <n v="1567"/>
    <d v="2024-03-06T00:00:00"/>
    <s v="Premium"/>
    <n v="699"/>
    <n v="3.1"/>
    <n v="2"/>
    <n v="5"/>
    <n v="16"/>
    <x v="24"/>
    <x v="0"/>
    <s v="Yes"/>
    <n v="1"/>
  </r>
  <r>
    <n v="1568"/>
    <d v="2024-03-28T00:00:00"/>
    <s v="Basic"/>
    <n v="199"/>
    <n v="15.5"/>
    <n v="1"/>
    <n v="0"/>
    <n v="4"/>
    <x v="39"/>
    <x v="0"/>
    <s v="No"/>
    <n v="0"/>
  </r>
  <r>
    <n v="1569"/>
    <d v="2023-05-17T00:00:00"/>
    <s v="Standard"/>
    <n v="399"/>
    <n v="23.1"/>
    <n v="5"/>
    <n v="0"/>
    <n v="2"/>
    <x v="46"/>
    <x v="0"/>
    <s v="Yes"/>
    <n v="1"/>
  </r>
  <r>
    <n v="1570"/>
    <d v="2023-08-19T00:00:00"/>
    <s v="Premium"/>
    <n v="699"/>
    <n v="5.4"/>
    <n v="4"/>
    <n v="3"/>
    <n v="36"/>
    <x v="38"/>
    <x v="0"/>
    <s v="Yes"/>
    <n v="1"/>
  </r>
  <r>
    <n v="1571"/>
    <d v="2024-10-06T00:00:00"/>
    <s v="Basic"/>
    <n v="199"/>
    <n v="11.1"/>
    <n v="8"/>
    <n v="1"/>
    <n v="11"/>
    <x v="23"/>
    <x v="0"/>
    <s v="No"/>
    <n v="0"/>
  </r>
  <r>
    <n v="1572"/>
    <d v="2024-08-04T00:00:00"/>
    <s v="Premium"/>
    <n v="699"/>
    <n v="5.5"/>
    <n v="2"/>
    <n v="0"/>
    <n v="7"/>
    <x v="57"/>
    <x v="0"/>
    <s v="No"/>
    <n v="0"/>
  </r>
  <r>
    <n v="1573"/>
    <d v="2024-08-07T00:00:00"/>
    <s v="Premium"/>
    <n v="699"/>
    <n v="8.8000000000000007"/>
    <n v="8"/>
    <n v="3"/>
    <n v="5"/>
    <x v="21"/>
    <x v="0"/>
    <s v="No"/>
    <n v="0"/>
  </r>
  <r>
    <n v="1574"/>
    <d v="2024-03-13T00:00:00"/>
    <s v="Standard"/>
    <n v="399"/>
    <n v="9.1"/>
    <n v="8"/>
    <n v="1"/>
    <n v="33"/>
    <x v="34"/>
    <x v="0"/>
    <s v="Yes"/>
    <n v="1"/>
  </r>
  <r>
    <n v="1575"/>
    <d v="2023-04-14T00:00:00"/>
    <s v="Premium"/>
    <n v="699"/>
    <n v="21.9"/>
    <n v="1"/>
    <n v="1"/>
    <n v="25"/>
    <x v="50"/>
    <x v="0"/>
    <s v="No"/>
    <n v="0"/>
  </r>
  <r>
    <n v="1576"/>
    <d v="2023-10-24T00:00:00"/>
    <s v="Basic"/>
    <n v="199"/>
    <n v="6.1"/>
    <n v="8"/>
    <n v="2"/>
    <n v="32"/>
    <x v="1"/>
    <x v="0"/>
    <s v="Yes"/>
    <n v="1"/>
  </r>
  <r>
    <n v="1577"/>
    <d v="2024-08-12T00:00:00"/>
    <s v="Standard"/>
    <n v="399"/>
    <n v="17.7"/>
    <n v="1"/>
    <n v="1"/>
    <n v="25"/>
    <x v="12"/>
    <x v="0"/>
    <s v="Yes"/>
    <n v="1"/>
  </r>
  <r>
    <n v="1578"/>
    <d v="2024-07-13T00:00:00"/>
    <s v="Basic"/>
    <n v="199"/>
    <n v="23.3"/>
    <n v="8"/>
    <n v="2"/>
    <n v="34"/>
    <x v="40"/>
    <x v="0"/>
    <s v="Yes"/>
    <n v="1"/>
  </r>
  <r>
    <n v="1579"/>
    <d v="2024-03-07T00:00:00"/>
    <s v="Premium"/>
    <n v="699"/>
    <n v="14.8"/>
    <n v="4"/>
    <n v="5"/>
    <n v="8"/>
    <x v="1"/>
    <x v="0"/>
    <s v="Yes"/>
    <n v="1"/>
  </r>
  <r>
    <n v="1580"/>
    <d v="2023-12-04T00:00:00"/>
    <s v="Standard"/>
    <n v="399"/>
    <n v="8.6999999999999993"/>
    <n v="0"/>
    <n v="1"/>
    <n v="13"/>
    <x v="42"/>
    <x v="0"/>
    <s v="No"/>
    <n v="0"/>
  </r>
  <r>
    <n v="1581"/>
    <d v="2023-02-06T00:00:00"/>
    <s v="Premium"/>
    <n v="699"/>
    <n v="6.3"/>
    <n v="1"/>
    <n v="4"/>
    <n v="4"/>
    <x v="24"/>
    <x v="0"/>
    <s v="No"/>
    <n v="0"/>
  </r>
  <r>
    <n v="1582"/>
    <d v="2023-10-05T00:00:00"/>
    <s v="Standard"/>
    <n v="399"/>
    <n v="23.8"/>
    <n v="1"/>
    <n v="4"/>
    <n v="5"/>
    <x v="53"/>
    <x v="0"/>
    <s v="No"/>
    <n v="0"/>
  </r>
  <r>
    <n v="1583"/>
    <d v="2024-03-17T00:00:00"/>
    <s v="Premium"/>
    <n v="699"/>
    <n v="3"/>
    <n v="7"/>
    <n v="4"/>
    <n v="3"/>
    <x v="0"/>
    <x v="0"/>
    <s v="Yes"/>
    <n v="1"/>
  </r>
  <r>
    <n v="1584"/>
    <d v="2023-07-20T00:00:00"/>
    <s v="Standard"/>
    <n v="399"/>
    <n v="19.600000000000001"/>
    <n v="3"/>
    <n v="0"/>
    <n v="20"/>
    <x v="7"/>
    <x v="0"/>
    <s v="Yes"/>
    <n v="1"/>
  </r>
  <r>
    <n v="1585"/>
    <d v="2024-01-22T00:00:00"/>
    <s v="Premium"/>
    <n v="699"/>
    <n v="17.2"/>
    <n v="0"/>
    <n v="4"/>
    <n v="25"/>
    <x v="53"/>
    <x v="0"/>
    <s v="Yes"/>
    <n v="1"/>
  </r>
  <r>
    <n v="1586"/>
    <d v="2023-05-01T00:00:00"/>
    <s v="Premium"/>
    <n v="699"/>
    <n v="11"/>
    <n v="6"/>
    <n v="4"/>
    <n v="9"/>
    <x v="37"/>
    <x v="0"/>
    <s v="Yes"/>
    <n v="1"/>
  </r>
  <r>
    <n v="1587"/>
    <d v="2023-08-26T00:00:00"/>
    <s v="Premium"/>
    <n v="699"/>
    <n v="9.1"/>
    <n v="5"/>
    <n v="3"/>
    <n v="24"/>
    <x v="13"/>
    <x v="0"/>
    <s v="Yes"/>
    <n v="1"/>
  </r>
  <r>
    <n v="1588"/>
    <d v="2023-01-16T00:00:00"/>
    <s v="Basic"/>
    <n v="199"/>
    <n v="6.1"/>
    <n v="8"/>
    <n v="4"/>
    <n v="1"/>
    <x v="36"/>
    <x v="0"/>
    <s v="No"/>
    <n v="0"/>
  </r>
  <r>
    <n v="1589"/>
    <d v="2023-10-17T00:00:00"/>
    <s v="Premium"/>
    <n v="699"/>
    <n v="20.399999999999999"/>
    <n v="1"/>
    <n v="0"/>
    <n v="16"/>
    <x v="37"/>
    <x v="0"/>
    <s v="No"/>
    <n v="0"/>
  </r>
  <r>
    <n v="1590"/>
    <d v="2024-05-05T00:00:00"/>
    <s v="Basic"/>
    <n v="199"/>
    <n v="9.1"/>
    <n v="3"/>
    <n v="2"/>
    <n v="21"/>
    <x v="37"/>
    <x v="0"/>
    <s v="No"/>
    <n v="0"/>
  </r>
  <r>
    <n v="1591"/>
    <d v="2024-05-21T00:00:00"/>
    <s v="Premium"/>
    <n v="699"/>
    <n v="16.600000000000001"/>
    <n v="1"/>
    <n v="2"/>
    <n v="8"/>
    <x v="32"/>
    <x v="0"/>
    <s v="Yes"/>
    <n v="1"/>
  </r>
  <r>
    <n v="1592"/>
    <d v="2024-01-11T00:00:00"/>
    <s v="Premium"/>
    <n v="699"/>
    <n v="22.5"/>
    <n v="3"/>
    <n v="3"/>
    <n v="23"/>
    <x v="60"/>
    <x v="0"/>
    <s v="Yes"/>
    <n v="1"/>
  </r>
  <r>
    <n v="1593"/>
    <d v="2024-12-15T00:00:00"/>
    <s v="Premium"/>
    <n v="699"/>
    <n v="21.8"/>
    <n v="3"/>
    <n v="4"/>
    <n v="19"/>
    <x v="24"/>
    <x v="0"/>
    <s v="Yes"/>
    <n v="1"/>
  </r>
  <r>
    <n v="1594"/>
    <d v="2024-05-12T00:00:00"/>
    <s v="Premium"/>
    <n v="699"/>
    <n v="3.1"/>
    <n v="5"/>
    <n v="3"/>
    <n v="33"/>
    <x v="60"/>
    <x v="0"/>
    <s v="Yes"/>
    <n v="1"/>
  </r>
  <r>
    <n v="1595"/>
    <d v="2024-07-20T00:00:00"/>
    <s v="Standard"/>
    <n v="399"/>
    <n v="5.5"/>
    <n v="2"/>
    <n v="4"/>
    <n v="6"/>
    <x v="0"/>
    <x v="0"/>
    <s v="Yes"/>
    <n v="1"/>
  </r>
  <r>
    <n v="1596"/>
    <d v="2024-10-27T00:00:00"/>
    <s v="Basic"/>
    <n v="199"/>
    <n v="9.6"/>
    <n v="2"/>
    <n v="0"/>
    <n v="8"/>
    <x v="33"/>
    <x v="0"/>
    <s v="No"/>
    <n v="0"/>
  </r>
  <r>
    <n v="1597"/>
    <d v="2023-11-04T00:00:00"/>
    <s v="Standard"/>
    <n v="399"/>
    <n v="1"/>
    <n v="0"/>
    <n v="2"/>
    <n v="8"/>
    <x v="35"/>
    <x v="0"/>
    <s v="Yes"/>
    <n v="1"/>
  </r>
  <r>
    <n v="1598"/>
    <d v="2024-01-29T00:00:00"/>
    <s v="Basic"/>
    <n v="199"/>
    <n v="7.3"/>
    <n v="6"/>
    <n v="3"/>
    <n v="4"/>
    <x v="1"/>
    <x v="0"/>
    <s v="No"/>
    <n v="0"/>
  </r>
  <r>
    <n v="1599"/>
    <d v="2023-02-23T00:00:00"/>
    <s v="Standard"/>
    <n v="399"/>
    <n v="6"/>
    <n v="6"/>
    <n v="1"/>
    <n v="3"/>
    <x v="5"/>
    <x v="0"/>
    <s v="Yes"/>
    <n v="1"/>
  </r>
  <r>
    <n v="1600"/>
    <d v="2023-12-11T00:00:00"/>
    <s v="Premium"/>
    <n v="699"/>
    <n v="1.3"/>
    <n v="5"/>
    <n v="0"/>
    <n v="20"/>
    <x v="13"/>
    <x v="0"/>
    <s v="Yes"/>
    <n v="1"/>
  </r>
  <r>
    <n v="1601"/>
    <d v="2024-03-13T00:00:00"/>
    <s v="Standard"/>
    <n v="399"/>
    <n v="19.100000000000001"/>
    <n v="5"/>
    <n v="5"/>
    <n v="14"/>
    <x v="43"/>
    <x v="0"/>
    <s v="Yes"/>
    <n v="1"/>
  </r>
  <r>
    <n v="1602"/>
    <d v="2024-11-25T00:00:00"/>
    <s v="Premium"/>
    <n v="699"/>
    <n v="20.3"/>
    <n v="8"/>
    <n v="3"/>
    <n v="4"/>
    <x v="32"/>
    <x v="0"/>
    <s v="Yes"/>
    <n v="1"/>
  </r>
  <r>
    <n v="1603"/>
    <d v="2024-04-23T00:00:00"/>
    <s v="Standard"/>
    <n v="399"/>
    <n v="11.9"/>
    <n v="8"/>
    <n v="2"/>
    <n v="35"/>
    <x v="17"/>
    <x v="0"/>
    <s v="No"/>
    <n v="0"/>
  </r>
  <r>
    <n v="1604"/>
    <d v="2023-10-08T00:00:00"/>
    <s v="Premium"/>
    <n v="699"/>
    <n v="3.7"/>
    <n v="0"/>
    <n v="2"/>
    <n v="16"/>
    <x v="34"/>
    <x v="0"/>
    <s v="Yes"/>
    <n v="1"/>
  </r>
  <r>
    <n v="1605"/>
    <d v="2024-09-22T00:00:00"/>
    <s v="Basic"/>
    <n v="199"/>
    <n v="19.399999999999999"/>
    <n v="4"/>
    <n v="2"/>
    <n v="16"/>
    <x v="45"/>
    <x v="0"/>
    <s v="Yes"/>
    <n v="1"/>
  </r>
  <r>
    <n v="1606"/>
    <d v="2023-01-13T00:00:00"/>
    <s v="Standard"/>
    <n v="399"/>
    <n v="7.1"/>
    <n v="4"/>
    <n v="5"/>
    <n v="24"/>
    <x v="34"/>
    <x v="0"/>
    <s v="No"/>
    <n v="0"/>
  </r>
  <r>
    <n v="1607"/>
    <d v="2024-04-18T00:00:00"/>
    <s v="Basic"/>
    <n v="199"/>
    <n v="14.4"/>
    <n v="5"/>
    <n v="2"/>
    <n v="20"/>
    <x v="39"/>
    <x v="0"/>
    <s v="Yes"/>
    <n v="1"/>
  </r>
  <r>
    <n v="1608"/>
    <d v="2024-07-23T00:00:00"/>
    <s v="Basic"/>
    <n v="199"/>
    <n v="0.7"/>
    <n v="0"/>
    <n v="2"/>
    <n v="29"/>
    <x v="53"/>
    <x v="0"/>
    <s v="Yes"/>
    <n v="1"/>
  </r>
  <r>
    <n v="1609"/>
    <d v="2023-11-18T00:00:00"/>
    <s v="Basic"/>
    <n v="199"/>
    <n v="1.9"/>
    <n v="1"/>
    <n v="2"/>
    <n v="27"/>
    <x v="24"/>
    <x v="0"/>
    <s v="Yes"/>
    <n v="1"/>
  </r>
  <r>
    <n v="1610"/>
    <d v="2023-08-21T00:00:00"/>
    <s v="Basic"/>
    <n v="199"/>
    <n v="4.9000000000000004"/>
    <n v="4"/>
    <n v="2"/>
    <n v="29"/>
    <x v="22"/>
    <x v="0"/>
    <s v="Yes"/>
    <n v="1"/>
  </r>
  <r>
    <n v="1611"/>
    <d v="2023-07-08T00:00:00"/>
    <s v="Premium"/>
    <n v="699"/>
    <n v="4.0999999999999996"/>
    <n v="0"/>
    <n v="1"/>
    <n v="12"/>
    <x v="19"/>
    <x v="0"/>
    <s v="No"/>
    <n v="0"/>
  </r>
  <r>
    <n v="1612"/>
    <d v="2023-03-04T00:00:00"/>
    <s v="Premium"/>
    <n v="699"/>
    <n v="21.6"/>
    <n v="5"/>
    <n v="0"/>
    <n v="33"/>
    <x v="4"/>
    <x v="0"/>
    <s v="No"/>
    <n v="0"/>
  </r>
  <r>
    <n v="1613"/>
    <d v="2023-12-28T00:00:00"/>
    <s v="Premium"/>
    <n v="699"/>
    <n v="24.4"/>
    <n v="0"/>
    <n v="5"/>
    <n v="17"/>
    <x v="39"/>
    <x v="0"/>
    <s v="No"/>
    <n v="0"/>
  </r>
  <r>
    <n v="1614"/>
    <d v="2023-04-26T00:00:00"/>
    <s v="Premium"/>
    <n v="699"/>
    <n v="15.2"/>
    <n v="5"/>
    <n v="0"/>
    <n v="3"/>
    <x v="10"/>
    <x v="0"/>
    <s v="No"/>
    <n v="0"/>
  </r>
  <r>
    <n v="1615"/>
    <d v="2024-11-28T00:00:00"/>
    <s v="Premium"/>
    <n v="699"/>
    <n v="6.3"/>
    <n v="5"/>
    <n v="4"/>
    <n v="5"/>
    <x v="57"/>
    <x v="0"/>
    <s v="No"/>
    <n v="0"/>
  </r>
  <r>
    <n v="1616"/>
    <d v="2024-01-04T00:00:00"/>
    <s v="Standard"/>
    <n v="399"/>
    <n v="16.2"/>
    <n v="4"/>
    <n v="1"/>
    <n v="5"/>
    <x v="1"/>
    <x v="0"/>
    <s v="No"/>
    <n v="0"/>
  </r>
  <r>
    <n v="1617"/>
    <d v="2024-09-28T00:00:00"/>
    <s v="Standard"/>
    <n v="399"/>
    <n v="22.5"/>
    <n v="5"/>
    <n v="3"/>
    <n v="27"/>
    <x v="32"/>
    <x v="0"/>
    <s v="No"/>
    <n v="0"/>
  </r>
  <r>
    <n v="1618"/>
    <d v="2023-04-19T00:00:00"/>
    <s v="Basic"/>
    <n v="199"/>
    <n v="9.5"/>
    <n v="4"/>
    <n v="1"/>
    <n v="11"/>
    <x v="13"/>
    <x v="0"/>
    <s v="No"/>
    <n v="0"/>
  </r>
  <r>
    <n v="1619"/>
    <d v="2024-08-18T00:00:00"/>
    <s v="Premium"/>
    <n v="699"/>
    <n v="20.3"/>
    <n v="8"/>
    <n v="5"/>
    <n v="14"/>
    <x v="58"/>
    <x v="0"/>
    <s v="Yes"/>
    <n v="1"/>
  </r>
  <r>
    <n v="1620"/>
    <d v="2023-06-03T00:00:00"/>
    <s v="Premium"/>
    <n v="699"/>
    <n v="23.5"/>
    <n v="6"/>
    <n v="4"/>
    <n v="23"/>
    <x v="36"/>
    <x v="0"/>
    <s v="No"/>
    <n v="0"/>
  </r>
  <r>
    <n v="1621"/>
    <d v="2024-10-07T00:00:00"/>
    <s v="Standard"/>
    <n v="399"/>
    <n v="23.9"/>
    <n v="3"/>
    <n v="4"/>
    <n v="6"/>
    <x v="56"/>
    <x v="0"/>
    <s v="No"/>
    <n v="0"/>
  </r>
  <r>
    <n v="1622"/>
    <d v="2024-04-28T00:00:00"/>
    <s v="Premium"/>
    <n v="699"/>
    <n v="13.7"/>
    <n v="1"/>
    <n v="4"/>
    <n v="27"/>
    <x v="34"/>
    <x v="0"/>
    <s v="Yes"/>
    <n v="1"/>
  </r>
  <r>
    <n v="1623"/>
    <d v="2023-10-28T00:00:00"/>
    <s v="Premium"/>
    <n v="699"/>
    <n v="13.2"/>
    <n v="5"/>
    <n v="2"/>
    <n v="34"/>
    <x v="21"/>
    <x v="0"/>
    <s v="No"/>
    <n v="0"/>
  </r>
  <r>
    <n v="1624"/>
    <d v="2023-04-29T00:00:00"/>
    <s v="Basic"/>
    <n v="199"/>
    <n v="6.5"/>
    <n v="5"/>
    <n v="1"/>
    <n v="22"/>
    <x v="6"/>
    <x v="0"/>
    <s v="Yes"/>
    <n v="1"/>
  </r>
  <r>
    <n v="1625"/>
    <d v="2024-06-01T00:00:00"/>
    <s v="Premium"/>
    <n v="699"/>
    <n v="11.4"/>
    <n v="6"/>
    <n v="2"/>
    <n v="16"/>
    <x v="23"/>
    <x v="0"/>
    <s v="Yes"/>
    <n v="1"/>
  </r>
  <r>
    <n v="1626"/>
    <d v="2024-08-06T00:00:00"/>
    <s v="Basic"/>
    <n v="199"/>
    <n v="16.5"/>
    <n v="3"/>
    <n v="3"/>
    <n v="24"/>
    <x v="50"/>
    <x v="0"/>
    <s v="Yes"/>
    <n v="1"/>
  </r>
  <r>
    <n v="1627"/>
    <d v="2024-09-12T00:00:00"/>
    <s v="Basic"/>
    <n v="199"/>
    <n v="6.5"/>
    <n v="6"/>
    <n v="5"/>
    <n v="35"/>
    <x v="54"/>
    <x v="0"/>
    <s v="Yes"/>
    <n v="1"/>
  </r>
  <r>
    <n v="1628"/>
    <d v="2023-06-01T00:00:00"/>
    <s v="Standard"/>
    <n v="399"/>
    <n v="8.9"/>
    <n v="1"/>
    <n v="0"/>
    <n v="19"/>
    <x v="51"/>
    <x v="0"/>
    <s v="No"/>
    <n v="0"/>
  </r>
  <r>
    <n v="1629"/>
    <d v="2023-06-20T00:00:00"/>
    <s v="Premium"/>
    <n v="699"/>
    <n v="16"/>
    <n v="3"/>
    <n v="1"/>
    <n v="32"/>
    <x v="15"/>
    <x v="0"/>
    <s v="No"/>
    <n v="0"/>
  </r>
  <r>
    <n v="1630"/>
    <d v="2023-04-14T00:00:00"/>
    <s v="Basic"/>
    <n v="199"/>
    <n v="7"/>
    <n v="8"/>
    <n v="5"/>
    <n v="27"/>
    <x v="7"/>
    <x v="0"/>
    <s v="Yes"/>
    <n v="1"/>
  </r>
  <r>
    <n v="1631"/>
    <d v="2023-05-16T00:00:00"/>
    <s v="Basic"/>
    <n v="199"/>
    <n v="20.9"/>
    <n v="0"/>
    <n v="5"/>
    <n v="3"/>
    <x v="17"/>
    <x v="0"/>
    <s v="No"/>
    <n v="0"/>
  </r>
  <r>
    <n v="1632"/>
    <d v="2024-07-24T00:00:00"/>
    <s v="Premium"/>
    <n v="699"/>
    <n v="23"/>
    <n v="6"/>
    <n v="2"/>
    <n v="34"/>
    <x v="37"/>
    <x v="0"/>
    <s v="Yes"/>
    <n v="1"/>
  </r>
  <r>
    <n v="1633"/>
    <d v="2023-02-16T00:00:00"/>
    <s v="Basic"/>
    <n v="199"/>
    <n v="3.4"/>
    <n v="5"/>
    <n v="4"/>
    <n v="19"/>
    <x v="3"/>
    <x v="0"/>
    <s v="Yes"/>
    <n v="1"/>
  </r>
  <r>
    <n v="1634"/>
    <d v="2024-03-22T00:00:00"/>
    <s v="Basic"/>
    <n v="199"/>
    <n v="23.8"/>
    <n v="6"/>
    <n v="5"/>
    <n v="23"/>
    <x v="38"/>
    <x v="0"/>
    <s v="Yes"/>
    <n v="1"/>
  </r>
  <r>
    <n v="1635"/>
    <d v="2024-06-05T00:00:00"/>
    <s v="Standard"/>
    <n v="399"/>
    <n v="17.7"/>
    <n v="2"/>
    <n v="5"/>
    <n v="31"/>
    <x v="58"/>
    <x v="0"/>
    <s v="Yes"/>
    <n v="1"/>
  </r>
  <r>
    <n v="1636"/>
    <d v="2023-11-25T00:00:00"/>
    <s v="Basic"/>
    <n v="199"/>
    <n v="22.4"/>
    <n v="5"/>
    <n v="5"/>
    <n v="10"/>
    <x v="8"/>
    <x v="0"/>
    <s v="Yes"/>
    <n v="1"/>
  </r>
  <r>
    <n v="1637"/>
    <d v="2023-12-16T00:00:00"/>
    <s v="Standard"/>
    <n v="399"/>
    <n v="13"/>
    <n v="4"/>
    <n v="0"/>
    <n v="12"/>
    <x v="0"/>
    <x v="0"/>
    <s v="No"/>
    <n v="0"/>
  </r>
  <r>
    <n v="1638"/>
    <d v="2023-11-23T00:00:00"/>
    <s v="Basic"/>
    <n v="199"/>
    <n v="22.5"/>
    <n v="8"/>
    <n v="3"/>
    <n v="34"/>
    <x v="12"/>
    <x v="0"/>
    <s v="Yes"/>
    <n v="1"/>
  </r>
  <r>
    <n v="1639"/>
    <d v="2024-09-22T00:00:00"/>
    <s v="Basic"/>
    <n v="199"/>
    <n v="1.5"/>
    <n v="3"/>
    <n v="3"/>
    <n v="10"/>
    <x v="52"/>
    <x v="0"/>
    <s v="Yes"/>
    <n v="1"/>
  </r>
  <r>
    <n v="1640"/>
    <d v="2024-03-25T00:00:00"/>
    <s v="Standard"/>
    <n v="399"/>
    <n v="9"/>
    <n v="2"/>
    <n v="0"/>
    <n v="7"/>
    <x v="12"/>
    <x v="0"/>
    <s v="No"/>
    <n v="0"/>
  </r>
  <r>
    <n v="1641"/>
    <d v="2023-08-26T00:00:00"/>
    <s v="Basic"/>
    <n v="199"/>
    <n v="7.6"/>
    <n v="4"/>
    <n v="4"/>
    <n v="11"/>
    <x v="14"/>
    <x v="0"/>
    <s v="Yes"/>
    <n v="1"/>
  </r>
  <r>
    <n v="1642"/>
    <d v="2023-06-22T00:00:00"/>
    <s v="Premium"/>
    <n v="699"/>
    <n v="4"/>
    <n v="3"/>
    <n v="4"/>
    <n v="18"/>
    <x v="43"/>
    <x v="0"/>
    <s v="Yes"/>
    <n v="1"/>
  </r>
  <r>
    <n v="1643"/>
    <d v="2024-05-15T00:00:00"/>
    <s v="Basic"/>
    <n v="199"/>
    <n v="24"/>
    <n v="8"/>
    <n v="4"/>
    <n v="3"/>
    <x v="34"/>
    <x v="0"/>
    <s v="Yes"/>
    <n v="1"/>
  </r>
  <r>
    <n v="1644"/>
    <d v="2024-04-09T00:00:00"/>
    <s v="Basic"/>
    <n v="199"/>
    <n v="5.5"/>
    <n v="6"/>
    <n v="5"/>
    <n v="24"/>
    <x v="38"/>
    <x v="0"/>
    <s v="Yes"/>
    <n v="1"/>
  </r>
  <r>
    <n v="1645"/>
    <d v="2023-09-27T00:00:00"/>
    <s v="Standard"/>
    <n v="399"/>
    <n v="18"/>
    <n v="1"/>
    <n v="3"/>
    <n v="8"/>
    <x v="15"/>
    <x v="0"/>
    <s v="Yes"/>
    <n v="1"/>
  </r>
  <r>
    <n v="1646"/>
    <d v="2023-08-16T00:00:00"/>
    <s v="Basic"/>
    <n v="199"/>
    <n v="24.8"/>
    <n v="1"/>
    <n v="2"/>
    <n v="9"/>
    <x v="34"/>
    <x v="0"/>
    <s v="Yes"/>
    <n v="1"/>
  </r>
  <r>
    <n v="1647"/>
    <d v="2024-06-09T00:00:00"/>
    <s v="Premium"/>
    <n v="699"/>
    <n v="8.5"/>
    <n v="8"/>
    <n v="2"/>
    <n v="5"/>
    <x v="35"/>
    <x v="0"/>
    <s v="Yes"/>
    <n v="1"/>
  </r>
  <r>
    <n v="1648"/>
    <d v="2024-12-23T00:00:00"/>
    <s v="Premium"/>
    <n v="699"/>
    <n v="17.8"/>
    <n v="5"/>
    <n v="0"/>
    <n v="5"/>
    <x v="25"/>
    <x v="0"/>
    <s v="Yes"/>
    <n v="1"/>
  </r>
  <r>
    <n v="1649"/>
    <d v="2023-02-06T00:00:00"/>
    <s v="Premium"/>
    <n v="699"/>
    <n v="5.2"/>
    <n v="8"/>
    <n v="5"/>
    <n v="21"/>
    <x v="43"/>
    <x v="0"/>
    <s v="No"/>
    <n v="0"/>
  </r>
  <r>
    <n v="1650"/>
    <d v="2024-04-26T00:00:00"/>
    <s v="Premium"/>
    <n v="699"/>
    <n v="6.5"/>
    <n v="6"/>
    <n v="1"/>
    <n v="1"/>
    <x v="11"/>
    <x v="0"/>
    <s v="Yes"/>
    <n v="1"/>
  </r>
  <r>
    <n v="1651"/>
    <d v="2023-04-01T00:00:00"/>
    <s v="Basic"/>
    <n v="199"/>
    <n v="20.399999999999999"/>
    <n v="7"/>
    <n v="2"/>
    <n v="32"/>
    <x v="37"/>
    <x v="0"/>
    <s v="Yes"/>
    <n v="1"/>
  </r>
  <r>
    <n v="1652"/>
    <d v="2024-12-28T00:00:00"/>
    <s v="Premium"/>
    <n v="699"/>
    <n v="0.6"/>
    <n v="1"/>
    <n v="3"/>
    <n v="14"/>
    <x v="4"/>
    <x v="0"/>
    <s v="Yes"/>
    <n v="1"/>
  </r>
  <r>
    <n v="1653"/>
    <d v="2023-08-29T00:00:00"/>
    <s v="Basic"/>
    <n v="199"/>
    <n v="10.7"/>
    <n v="4"/>
    <n v="4"/>
    <n v="3"/>
    <x v="55"/>
    <x v="0"/>
    <s v="Yes"/>
    <n v="1"/>
  </r>
  <r>
    <n v="1654"/>
    <d v="2023-10-27T00:00:00"/>
    <s v="Premium"/>
    <n v="699"/>
    <n v="12.4"/>
    <n v="2"/>
    <n v="2"/>
    <n v="23"/>
    <x v="43"/>
    <x v="0"/>
    <s v="Yes"/>
    <n v="1"/>
  </r>
  <r>
    <n v="1655"/>
    <d v="2023-10-30T00:00:00"/>
    <s v="Premium"/>
    <n v="699"/>
    <n v="12.5"/>
    <n v="6"/>
    <n v="4"/>
    <n v="32"/>
    <x v="59"/>
    <x v="0"/>
    <s v="Yes"/>
    <n v="1"/>
  </r>
  <r>
    <n v="1656"/>
    <d v="2024-11-09T00:00:00"/>
    <s v="Basic"/>
    <n v="199"/>
    <n v="3.3"/>
    <n v="4"/>
    <n v="3"/>
    <n v="15"/>
    <x v="38"/>
    <x v="0"/>
    <s v="Yes"/>
    <n v="1"/>
  </r>
  <r>
    <n v="1657"/>
    <d v="2024-02-12T00:00:00"/>
    <s v="Standard"/>
    <n v="399"/>
    <n v="4.8"/>
    <n v="5"/>
    <n v="5"/>
    <n v="8"/>
    <x v="19"/>
    <x v="0"/>
    <s v="Yes"/>
    <n v="1"/>
  </r>
  <r>
    <n v="1658"/>
    <d v="2023-08-29T00:00:00"/>
    <s v="Premium"/>
    <n v="699"/>
    <n v="19.5"/>
    <n v="7"/>
    <n v="3"/>
    <n v="9"/>
    <x v="3"/>
    <x v="0"/>
    <s v="Yes"/>
    <n v="1"/>
  </r>
  <r>
    <n v="1659"/>
    <d v="2023-11-27T00:00:00"/>
    <s v="Basic"/>
    <n v="199"/>
    <n v="7.1"/>
    <n v="3"/>
    <n v="3"/>
    <n v="19"/>
    <x v="26"/>
    <x v="0"/>
    <s v="No"/>
    <n v="0"/>
  </r>
  <r>
    <n v="1660"/>
    <d v="2023-02-25T00:00:00"/>
    <s v="Standard"/>
    <n v="399"/>
    <n v="10.6"/>
    <n v="7"/>
    <n v="3"/>
    <n v="21"/>
    <x v="40"/>
    <x v="0"/>
    <s v="Yes"/>
    <n v="1"/>
  </r>
  <r>
    <n v="1661"/>
    <d v="2024-04-03T00:00:00"/>
    <s v="Standard"/>
    <n v="399"/>
    <n v="18.3"/>
    <n v="5"/>
    <n v="5"/>
    <n v="32"/>
    <x v="47"/>
    <x v="0"/>
    <s v="Yes"/>
    <n v="1"/>
  </r>
  <r>
    <n v="1662"/>
    <d v="2023-04-23T00:00:00"/>
    <s v="Standard"/>
    <n v="399"/>
    <n v="14.5"/>
    <n v="2"/>
    <n v="4"/>
    <n v="15"/>
    <x v="42"/>
    <x v="0"/>
    <s v="No"/>
    <n v="0"/>
  </r>
  <r>
    <n v="1663"/>
    <d v="2024-01-24T00:00:00"/>
    <s v="Premium"/>
    <n v="699"/>
    <n v="3.7"/>
    <n v="8"/>
    <n v="0"/>
    <n v="22"/>
    <x v="32"/>
    <x v="0"/>
    <s v="Yes"/>
    <n v="1"/>
  </r>
  <r>
    <n v="1664"/>
    <d v="2023-08-04T00:00:00"/>
    <s v="Basic"/>
    <n v="199"/>
    <n v="22.8"/>
    <n v="8"/>
    <n v="0"/>
    <n v="22"/>
    <x v="8"/>
    <x v="0"/>
    <s v="Yes"/>
    <n v="1"/>
  </r>
  <r>
    <n v="1665"/>
    <d v="2023-08-23T00:00:00"/>
    <s v="Standard"/>
    <n v="399"/>
    <n v="5.4"/>
    <n v="2"/>
    <n v="4"/>
    <n v="35"/>
    <x v="40"/>
    <x v="0"/>
    <s v="No"/>
    <n v="0"/>
  </r>
  <r>
    <n v="1666"/>
    <d v="2023-09-12T00:00:00"/>
    <s v="Standard"/>
    <n v="399"/>
    <n v="22.8"/>
    <n v="5"/>
    <n v="3"/>
    <n v="11"/>
    <x v="42"/>
    <x v="0"/>
    <s v="No"/>
    <n v="0"/>
  </r>
  <r>
    <n v="1667"/>
    <d v="2024-05-11T00:00:00"/>
    <s v="Basic"/>
    <n v="199"/>
    <n v="21.2"/>
    <n v="8"/>
    <n v="0"/>
    <n v="3"/>
    <x v="56"/>
    <x v="0"/>
    <s v="Yes"/>
    <n v="1"/>
  </r>
  <r>
    <n v="1668"/>
    <d v="2023-09-11T00:00:00"/>
    <s v="Basic"/>
    <n v="199"/>
    <n v="7.4"/>
    <n v="0"/>
    <n v="1"/>
    <n v="11"/>
    <x v="30"/>
    <x v="0"/>
    <s v="No"/>
    <n v="0"/>
  </r>
  <r>
    <n v="1669"/>
    <d v="2023-10-04T00:00:00"/>
    <s v="Basic"/>
    <n v="199"/>
    <n v="18.899999999999999"/>
    <n v="6"/>
    <n v="5"/>
    <n v="18"/>
    <x v="40"/>
    <x v="0"/>
    <s v="Yes"/>
    <n v="1"/>
  </r>
  <r>
    <n v="1670"/>
    <d v="2024-07-08T00:00:00"/>
    <s v="Basic"/>
    <n v="199"/>
    <n v="2.2999999999999998"/>
    <n v="6"/>
    <n v="0"/>
    <n v="5"/>
    <x v="44"/>
    <x v="0"/>
    <s v="No"/>
    <n v="0"/>
  </r>
  <r>
    <n v="1671"/>
    <d v="2023-11-16T00:00:00"/>
    <s v="Premium"/>
    <n v="699"/>
    <n v="2.8"/>
    <n v="6"/>
    <n v="1"/>
    <n v="10"/>
    <x v="43"/>
    <x v="0"/>
    <s v="Yes"/>
    <n v="1"/>
  </r>
  <r>
    <n v="1672"/>
    <d v="2023-04-13T00:00:00"/>
    <s v="Standard"/>
    <n v="399"/>
    <n v="13.1"/>
    <n v="0"/>
    <n v="2"/>
    <n v="28"/>
    <x v="35"/>
    <x v="0"/>
    <s v="No"/>
    <n v="0"/>
  </r>
  <r>
    <n v="1673"/>
    <d v="2024-07-28T00:00:00"/>
    <s v="Standard"/>
    <n v="399"/>
    <n v="9.6999999999999993"/>
    <n v="6"/>
    <n v="0"/>
    <n v="31"/>
    <x v="0"/>
    <x v="0"/>
    <s v="No"/>
    <n v="0"/>
  </r>
  <r>
    <n v="1674"/>
    <d v="2024-05-23T00:00:00"/>
    <s v="Standard"/>
    <n v="399"/>
    <n v="7.5"/>
    <n v="8"/>
    <n v="4"/>
    <n v="31"/>
    <x v="33"/>
    <x v="0"/>
    <s v="Yes"/>
    <n v="1"/>
  </r>
  <r>
    <n v="1675"/>
    <d v="2024-08-14T00:00:00"/>
    <s v="Premium"/>
    <n v="699"/>
    <n v="23.8"/>
    <n v="8"/>
    <n v="5"/>
    <n v="26"/>
    <x v="20"/>
    <x v="0"/>
    <s v="Yes"/>
    <n v="1"/>
  </r>
  <r>
    <n v="1676"/>
    <d v="2024-10-20T00:00:00"/>
    <s v="Basic"/>
    <n v="199"/>
    <n v="19.399999999999999"/>
    <n v="7"/>
    <n v="2"/>
    <n v="26"/>
    <x v="53"/>
    <x v="0"/>
    <s v="Yes"/>
    <n v="1"/>
  </r>
  <r>
    <n v="1677"/>
    <d v="2024-05-16T00:00:00"/>
    <s v="Standard"/>
    <n v="399"/>
    <n v="4"/>
    <n v="1"/>
    <n v="0"/>
    <n v="22"/>
    <x v="4"/>
    <x v="0"/>
    <s v="Yes"/>
    <n v="1"/>
  </r>
  <r>
    <n v="1678"/>
    <d v="2024-08-03T00:00:00"/>
    <s v="Premium"/>
    <n v="699"/>
    <n v="2.6"/>
    <n v="6"/>
    <n v="4"/>
    <n v="16"/>
    <x v="43"/>
    <x v="0"/>
    <s v="Yes"/>
    <n v="1"/>
  </r>
  <r>
    <n v="1679"/>
    <d v="2023-06-04T00:00:00"/>
    <s v="Basic"/>
    <n v="199"/>
    <n v="19.3"/>
    <n v="4"/>
    <n v="3"/>
    <n v="4"/>
    <x v="18"/>
    <x v="0"/>
    <s v="No"/>
    <n v="0"/>
  </r>
  <r>
    <n v="1680"/>
    <d v="2024-07-29T00:00:00"/>
    <s v="Basic"/>
    <n v="199"/>
    <n v="17.399999999999999"/>
    <n v="6"/>
    <n v="0"/>
    <n v="21"/>
    <x v="35"/>
    <x v="0"/>
    <s v="No"/>
    <n v="0"/>
  </r>
  <r>
    <n v="1681"/>
    <d v="2024-06-10T00:00:00"/>
    <s v="Standard"/>
    <n v="399"/>
    <n v="12.7"/>
    <n v="3"/>
    <n v="2"/>
    <n v="35"/>
    <x v="6"/>
    <x v="0"/>
    <s v="No"/>
    <n v="0"/>
  </r>
  <r>
    <n v="1682"/>
    <d v="2023-01-14T00:00:00"/>
    <s v="Premium"/>
    <n v="699"/>
    <n v="23.1"/>
    <n v="6"/>
    <n v="5"/>
    <n v="6"/>
    <x v="10"/>
    <x v="0"/>
    <s v="Yes"/>
    <n v="1"/>
  </r>
  <r>
    <n v="1683"/>
    <d v="2023-04-27T00:00:00"/>
    <s v="Basic"/>
    <n v="199"/>
    <n v="18.8"/>
    <n v="2"/>
    <n v="1"/>
    <n v="34"/>
    <x v="38"/>
    <x v="0"/>
    <s v="No"/>
    <n v="0"/>
  </r>
  <r>
    <n v="1684"/>
    <d v="2024-07-14T00:00:00"/>
    <s v="Basic"/>
    <n v="199"/>
    <n v="12.6"/>
    <n v="8"/>
    <n v="3"/>
    <n v="28"/>
    <x v="37"/>
    <x v="0"/>
    <s v="No"/>
    <n v="0"/>
  </r>
  <r>
    <n v="1685"/>
    <d v="2024-11-23T00:00:00"/>
    <s v="Standard"/>
    <n v="399"/>
    <n v="0.7"/>
    <n v="1"/>
    <n v="3"/>
    <n v="26"/>
    <x v="12"/>
    <x v="0"/>
    <s v="No"/>
    <n v="0"/>
  </r>
  <r>
    <n v="1686"/>
    <d v="2023-10-25T00:00:00"/>
    <s v="Standard"/>
    <n v="399"/>
    <n v="8.4"/>
    <n v="5"/>
    <n v="4"/>
    <n v="34"/>
    <x v="8"/>
    <x v="0"/>
    <s v="Yes"/>
    <n v="1"/>
  </r>
  <r>
    <n v="1687"/>
    <d v="2024-04-18T00:00:00"/>
    <s v="Premium"/>
    <n v="699"/>
    <n v="20.2"/>
    <n v="5"/>
    <n v="4"/>
    <n v="14"/>
    <x v="3"/>
    <x v="0"/>
    <s v="Yes"/>
    <n v="1"/>
  </r>
  <r>
    <n v="1688"/>
    <d v="2024-04-30T00:00:00"/>
    <s v="Basic"/>
    <n v="199"/>
    <n v="23.2"/>
    <n v="2"/>
    <n v="1"/>
    <n v="22"/>
    <x v="52"/>
    <x v="0"/>
    <s v="No"/>
    <n v="0"/>
  </r>
  <r>
    <n v="1689"/>
    <d v="2023-01-06T00:00:00"/>
    <s v="Basic"/>
    <n v="199"/>
    <n v="10.7"/>
    <n v="2"/>
    <n v="3"/>
    <n v="21"/>
    <x v="10"/>
    <x v="0"/>
    <s v="No"/>
    <n v="0"/>
  </r>
  <r>
    <n v="1690"/>
    <d v="2023-03-04T00:00:00"/>
    <s v="Standard"/>
    <n v="399"/>
    <n v="5.4"/>
    <n v="1"/>
    <n v="4"/>
    <n v="13"/>
    <x v="6"/>
    <x v="0"/>
    <s v="Yes"/>
    <n v="1"/>
  </r>
  <r>
    <n v="1691"/>
    <d v="2023-08-20T00:00:00"/>
    <s v="Premium"/>
    <n v="699"/>
    <n v="15.1"/>
    <n v="1"/>
    <n v="2"/>
    <n v="30"/>
    <x v="30"/>
    <x v="0"/>
    <s v="Yes"/>
    <n v="1"/>
  </r>
  <r>
    <n v="1692"/>
    <d v="2024-03-12T00:00:00"/>
    <s v="Standard"/>
    <n v="399"/>
    <n v="23.2"/>
    <n v="4"/>
    <n v="2"/>
    <n v="1"/>
    <x v="47"/>
    <x v="0"/>
    <s v="No"/>
    <n v="0"/>
  </r>
  <r>
    <n v="1693"/>
    <d v="2024-11-06T00:00:00"/>
    <s v="Premium"/>
    <n v="699"/>
    <n v="9.5"/>
    <n v="6"/>
    <n v="2"/>
    <n v="20"/>
    <x v="4"/>
    <x v="0"/>
    <s v="Yes"/>
    <n v="1"/>
  </r>
  <r>
    <n v="1694"/>
    <d v="2023-09-27T00:00:00"/>
    <s v="Basic"/>
    <n v="199"/>
    <n v="15"/>
    <n v="1"/>
    <n v="5"/>
    <n v="5"/>
    <x v="42"/>
    <x v="0"/>
    <s v="Yes"/>
    <n v="1"/>
  </r>
  <r>
    <n v="1695"/>
    <d v="2023-12-05T00:00:00"/>
    <s v="Premium"/>
    <n v="699"/>
    <n v="3.6"/>
    <n v="8"/>
    <n v="4"/>
    <n v="7"/>
    <x v="8"/>
    <x v="0"/>
    <s v="Yes"/>
    <n v="1"/>
  </r>
  <r>
    <n v="1696"/>
    <d v="2023-08-26T00:00:00"/>
    <s v="Premium"/>
    <n v="699"/>
    <n v="24.2"/>
    <n v="7"/>
    <n v="1"/>
    <n v="18"/>
    <x v="17"/>
    <x v="0"/>
    <s v="Yes"/>
    <n v="1"/>
  </r>
  <r>
    <n v="1697"/>
    <d v="2023-01-01T00:00:00"/>
    <s v="Basic"/>
    <n v="199"/>
    <n v="23.3"/>
    <n v="2"/>
    <n v="1"/>
    <n v="6"/>
    <x v="17"/>
    <x v="0"/>
    <s v="No"/>
    <n v="0"/>
  </r>
  <r>
    <n v="1698"/>
    <d v="2024-03-11T00:00:00"/>
    <s v="Standard"/>
    <n v="399"/>
    <n v="22.5"/>
    <n v="0"/>
    <n v="1"/>
    <n v="5"/>
    <x v="56"/>
    <x v="0"/>
    <s v="No"/>
    <n v="0"/>
  </r>
  <r>
    <n v="1699"/>
    <d v="2024-01-22T00:00:00"/>
    <s v="Premium"/>
    <n v="699"/>
    <n v="8.5"/>
    <n v="8"/>
    <n v="0"/>
    <n v="31"/>
    <x v="33"/>
    <x v="0"/>
    <s v="No"/>
    <n v="0"/>
  </r>
  <r>
    <n v="1700"/>
    <d v="2024-09-11T00:00:00"/>
    <s v="Standard"/>
    <n v="399"/>
    <n v="9.1999999999999993"/>
    <n v="8"/>
    <n v="2"/>
    <n v="31"/>
    <x v="52"/>
    <x v="0"/>
    <s v="Yes"/>
    <n v="1"/>
  </r>
  <r>
    <n v="1701"/>
    <d v="2024-07-27T00:00:00"/>
    <s v="Basic"/>
    <n v="199"/>
    <n v="23.7"/>
    <n v="4"/>
    <n v="5"/>
    <n v="11"/>
    <x v="2"/>
    <x v="0"/>
    <s v="No"/>
    <n v="0"/>
  </r>
  <r>
    <n v="1702"/>
    <d v="2024-03-21T00:00:00"/>
    <s v="Standard"/>
    <n v="399"/>
    <n v="17.5"/>
    <n v="4"/>
    <n v="5"/>
    <n v="32"/>
    <x v="19"/>
    <x v="0"/>
    <s v="No"/>
    <n v="0"/>
  </r>
  <r>
    <n v="1703"/>
    <d v="2024-03-10T00:00:00"/>
    <s v="Premium"/>
    <n v="699"/>
    <n v="4.9000000000000004"/>
    <n v="5"/>
    <n v="3"/>
    <n v="23"/>
    <x v="58"/>
    <x v="0"/>
    <s v="Yes"/>
    <n v="1"/>
  </r>
  <r>
    <n v="1704"/>
    <d v="2023-01-11T00:00:00"/>
    <s v="Basic"/>
    <n v="199"/>
    <n v="22"/>
    <n v="3"/>
    <n v="3"/>
    <n v="36"/>
    <x v="57"/>
    <x v="0"/>
    <s v="Yes"/>
    <n v="1"/>
  </r>
  <r>
    <n v="1705"/>
    <d v="2023-04-07T00:00:00"/>
    <s v="Basic"/>
    <n v="199"/>
    <n v="9.3000000000000007"/>
    <n v="3"/>
    <n v="0"/>
    <n v="29"/>
    <x v="54"/>
    <x v="0"/>
    <s v="Yes"/>
    <n v="1"/>
  </r>
  <r>
    <n v="1706"/>
    <d v="2023-10-09T00:00:00"/>
    <s v="Standard"/>
    <n v="399"/>
    <n v="12.8"/>
    <n v="0"/>
    <n v="4"/>
    <n v="17"/>
    <x v="35"/>
    <x v="0"/>
    <s v="Yes"/>
    <n v="1"/>
  </r>
  <r>
    <n v="1707"/>
    <d v="2024-08-08T00:00:00"/>
    <s v="Premium"/>
    <n v="699"/>
    <n v="10.3"/>
    <n v="4"/>
    <n v="2"/>
    <n v="31"/>
    <x v="30"/>
    <x v="0"/>
    <s v="Yes"/>
    <n v="1"/>
  </r>
  <r>
    <n v="1708"/>
    <d v="2024-10-25T00:00:00"/>
    <s v="Basic"/>
    <n v="199"/>
    <n v="24.9"/>
    <n v="7"/>
    <n v="3"/>
    <n v="31"/>
    <x v="48"/>
    <x v="0"/>
    <s v="Yes"/>
    <n v="1"/>
  </r>
  <r>
    <n v="1709"/>
    <d v="2024-12-23T00:00:00"/>
    <s v="Premium"/>
    <n v="699"/>
    <n v="1.4"/>
    <n v="0"/>
    <n v="4"/>
    <n v="7"/>
    <x v="24"/>
    <x v="0"/>
    <s v="Yes"/>
    <n v="1"/>
  </r>
  <r>
    <n v="1710"/>
    <d v="2023-05-03T00:00:00"/>
    <s v="Premium"/>
    <n v="699"/>
    <n v="21.8"/>
    <n v="2"/>
    <n v="0"/>
    <n v="12"/>
    <x v="51"/>
    <x v="0"/>
    <s v="No"/>
    <n v="0"/>
  </r>
  <r>
    <n v="1711"/>
    <d v="2023-10-12T00:00:00"/>
    <s v="Basic"/>
    <n v="199"/>
    <n v="16.100000000000001"/>
    <n v="0"/>
    <n v="2"/>
    <n v="29"/>
    <x v="20"/>
    <x v="0"/>
    <s v="No"/>
    <n v="0"/>
  </r>
  <r>
    <n v="1712"/>
    <d v="2024-08-23T00:00:00"/>
    <s v="Basic"/>
    <n v="199"/>
    <n v="8.6999999999999993"/>
    <n v="5"/>
    <n v="5"/>
    <n v="2"/>
    <x v="17"/>
    <x v="0"/>
    <s v="No"/>
    <n v="0"/>
  </r>
  <r>
    <n v="1713"/>
    <d v="2023-03-04T00:00:00"/>
    <s v="Premium"/>
    <n v="699"/>
    <n v="13.2"/>
    <n v="6"/>
    <n v="3"/>
    <n v="24"/>
    <x v="43"/>
    <x v="0"/>
    <s v="Yes"/>
    <n v="1"/>
  </r>
  <r>
    <n v="1714"/>
    <d v="2023-06-26T00:00:00"/>
    <s v="Basic"/>
    <n v="199"/>
    <n v="20.7"/>
    <n v="8"/>
    <n v="1"/>
    <n v="13"/>
    <x v="16"/>
    <x v="0"/>
    <s v="Yes"/>
    <n v="1"/>
  </r>
  <r>
    <n v="1715"/>
    <d v="2024-10-12T00:00:00"/>
    <s v="Standard"/>
    <n v="399"/>
    <n v="7.3"/>
    <n v="3"/>
    <n v="5"/>
    <n v="3"/>
    <x v="56"/>
    <x v="0"/>
    <s v="Yes"/>
    <n v="1"/>
  </r>
  <r>
    <n v="1716"/>
    <d v="2024-08-04T00:00:00"/>
    <s v="Premium"/>
    <n v="699"/>
    <n v="8.1"/>
    <n v="8"/>
    <n v="2"/>
    <n v="1"/>
    <x v="19"/>
    <x v="0"/>
    <s v="Yes"/>
    <n v="1"/>
  </r>
  <r>
    <n v="1717"/>
    <d v="2023-07-06T00:00:00"/>
    <s v="Premium"/>
    <n v="699"/>
    <n v="14.4"/>
    <n v="7"/>
    <n v="0"/>
    <n v="6"/>
    <x v="19"/>
    <x v="0"/>
    <s v="No"/>
    <n v="0"/>
  </r>
  <r>
    <n v="1718"/>
    <d v="2024-10-15T00:00:00"/>
    <s v="Premium"/>
    <n v="699"/>
    <n v="5"/>
    <n v="0"/>
    <n v="1"/>
    <n v="6"/>
    <x v="50"/>
    <x v="0"/>
    <s v="Yes"/>
    <n v="1"/>
  </r>
  <r>
    <n v="1719"/>
    <d v="2023-07-15T00:00:00"/>
    <s v="Standard"/>
    <n v="399"/>
    <n v="2.5"/>
    <n v="3"/>
    <n v="2"/>
    <n v="30"/>
    <x v="43"/>
    <x v="0"/>
    <s v="Yes"/>
    <n v="1"/>
  </r>
  <r>
    <n v="1720"/>
    <d v="2023-05-24T00:00:00"/>
    <s v="Premium"/>
    <n v="699"/>
    <n v="8.1"/>
    <n v="6"/>
    <n v="5"/>
    <n v="9"/>
    <x v="12"/>
    <x v="0"/>
    <s v="Yes"/>
    <n v="1"/>
  </r>
  <r>
    <n v="1721"/>
    <d v="2023-10-30T00:00:00"/>
    <s v="Premium"/>
    <n v="699"/>
    <n v="10.6"/>
    <n v="3"/>
    <n v="2"/>
    <n v="21"/>
    <x v="15"/>
    <x v="0"/>
    <s v="Yes"/>
    <n v="1"/>
  </r>
  <r>
    <n v="1722"/>
    <d v="2024-10-19T00:00:00"/>
    <s v="Standard"/>
    <n v="399"/>
    <n v="7"/>
    <n v="7"/>
    <n v="2"/>
    <n v="29"/>
    <x v="54"/>
    <x v="0"/>
    <s v="Yes"/>
    <n v="1"/>
  </r>
  <r>
    <n v="1723"/>
    <d v="2024-01-30T00:00:00"/>
    <s v="Premium"/>
    <n v="699"/>
    <n v="20.8"/>
    <n v="2"/>
    <n v="0"/>
    <n v="29"/>
    <x v="32"/>
    <x v="0"/>
    <s v="No"/>
    <n v="0"/>
  </r>
  <r>
    <n v="1724"/>
    <d v="2023-10-23T00:00:00"/>
    <s v="Basic"/>
    <n v="199"/>
    <n v="14.4"/>
    <n v="6"/>
    <n v="2"/>
    <n v="35"/>
    <x v="8"/>
    <x v="0"/>
    <s v="No"/>
    <n v="0"/>
  </r>
  <r>
    <n v="1725"/>
    <d v="2023-10-03T00:00:00"/>
    <s v="Basic"/>
    <n v="199"/>
    <n v="17.600000000000001"/>
    <n v="8"/>
    <n v="4"/>
    <n v="22"/>
    <x v="43"/>
    <x v="0"/>
    <s v="Yes"/>
    <n v="1"/>
  </r>
  <r>
    <n v="1726"/>
    <d v="2023-04-29T00:00:00"/>
    <s v="Basic"/>
    <n v="199"/>
    <n v="19.399999999999999"/>
    <n v="4"/>
    <n v="1"/>
    <n v="33"/>
    <x v="6"/>
    <x v="0"/>
    <s v="Yes"/>
    <n v="1"/>
  </r>
  <r>
    <n v="1727"/>
    <d v="2024-01-22T00:00:00"/>
    <s v="Premium"/>
    <n v="699"/>
    <n v="12.1"/>
    <n v="7"/>
    <n v="4"/>
    <n v="12"/>
    <x v="27"/>
    <x v="0"/>
    <s v="Yes"/>
    <n v="1"/>
  </r>
  <r>
    <n v="1728"/>
    <d v="2023-01-09T00:00:00"/>
    <s v="Premium"/>
    <n v="699"/>
    <n v="8.4"/>
    <n v="1"/>
    <n v="5"/>
    <n v="3"/>
    <x v="59"/>
    <x v="0"/>
    <s v="No"/>
    <n v="0"/>
  </r>
  <r>
    <n v="1729"/>
    <d v="2024-01-02T00:00:00"/>
    <s v="Basic"/>
    <n v="199"/>
    <n v="12.1"/>
    <n v="5"/>
    <n v="5"/>
    <n v="27"/>
    <x v="24"/>
    <x v="0"/>
    <s v="Yes"/>
    <n v="1"/>
  </r>
  <r>
    <n v="1730"/>
    <d v="2024-04-12T00:00:00"/>
    <s v="Standard"/>
    <n v="399"/>
    <n v="11.9"/>
    <n v="2"/>
    <n v="0"/>
    <n v="11"/>
    <x v="38"/>
    <x v="0"/>
    <s v="No"/>
    <n v="0"/>
  </r>
  <r>
    <n v="1731"/>
    <d v="2024-09-07T00:00:00"/>
    <s v="Premium"/>
    <n v="699"/>
    <n v="18.399999999999999"/>
    <n v="7"/>
    <n v="1"/>
    <n v="28"/>
    <x v="31"/>
    <x v="0"/>
    <s v="No"/>
    <n v="0"/>
  </r>
  <r>
    <n v="1732"/>
    <d v="2024-06-03T00:00:00"/>
    <s v="Standard"/>
    <n v="399"/>
    <n v="17.100000000000001"/>
    <n v="4"/>
    <n v="0"/>
    <n v="31"/>
    <x v="7"/>
    <x v="0"/>
    <s v="No"/>
    <n v="0"/>
  </r>
  <r>
    <n v="1733"/>
    <d v="2023-06-17T00:00:00"/>
    <s v="Basic"/>
    <n v="199"/>
    <n v="10.9"/>
    <n v="4"/>
    <n v="4"/>
    <n v="27"/>
    <x v="40"/>
    <x v="0"/>
    <s v="Yes"/>
    <n v="1"/>
  </r>
  <r>
    <n v="1734"/>
    <d v="2023-05-23T00:00:00"/>
    <s v="Premium"/>
    <n v="699"/>
    <n v="23.1"/>
    <n v="8"/>
    <n v="1"/>
    <n v="11"/>
    <x v="32"/>
    <x v="0"/>
    <s v="No"/>
    <n v="0"/>
  </r>
  <r>
    <n v="1735"/>
    <d v="2023-05-25T00:00:00"/>
    <s v="Basic"/>
    <n v="199"/>
    <n v="19.8"/>
    <n v="0"/>
    <n v="0"/>
    <n v="22"/>
    <x v="18"/>
    <x v="0"/>
    <s v="No"/>
    <n v="0"/>
  </r>
  <r>
    <n v="1736"/>
    <d v="2023-06-26T00:00:00"/>
    <s v="Standard"/>
    <n v="399"/>
    <n v="10.199999999999999"/>
    <n v="7"/>
    <n v="0"/>
    <n v="30"/>
    <x v="5"/>
    <x v="0"/>
    <s v="Yes"/>
    <n v="1"/>
  </r>
  <r>
    <n v="1737"/>
    <d v="2023-09-08T00:00:00"/>
    <s v="Standard"/>
    <n v="399"/>
    <n v="2.5"/>
    <n v="3"/>
    <n v="1"/>
    <n v="20"/>
    <x v="25"/>
    <x v="0"/>
    <s v="Yes"/>
    <n v="1"/>
  </r>
  <r>
    <n v="1738"/>
    <d v="2023-04-13T00:00:00"/>
    <s v="Basic"/>
    <n v="199"/>
    <n v="21.2"/>
    <n v="5"/>
    <n v="0"/>
    <n v="36"/>
    <x v="53"/>
    <x v="0"/>
    <s v="Yes"/>
    <n v="1"/>
  </r>
  <r>
    <n v="1739"/>
    <d v="2024-04-19T00:00:00"/>
    <s v="Standard"/>
    <n v="399"/>
    <n v="17.3"/>
    <n v="3"/>
    <n v="3"/>
    <n v="36"/>
    <x v="5"/>
    <x v="0"/>
    <s v="Yes"/>
    <n v="1"/>
  </r>
  <r>
    <n v="1740"/>
    <d v="2023-05-17T00:00:00"/>
    <s v="Premium"/>
    <n v="699"/>
    <n v="19.2"/>
    <n v="1"/>
    <n v="3"/>
    <n v="16"/>
    <x v="37"/>
    <x v="0"/>
    <s v="Yes"/>
    <n v="1"/>
  </r>
  <r>
    <n v="1741"/>
    <d v="2023-12-22T00:00:00"/>
    <s v="Standard"/>
    <n v="399"/>
    <n v="22.5"/>
    <n v="6"/>
    <n v="4"/>
    <n v="21"/>
    <x v="40"/>
    <x v="0"/>
    <s v="Yes"/>
    <n v="1"/>
  </r>
  <r>
    <n v="1742"/>
    <d v="2024-05-28T00:00:00"/>
    <s v="Standard"/>
    <n v="399"/>
    <n v="5.9"/>
    <n v="2"/>
    <n v="1"/>
    <n v="2"/>
    <x v="57"/>
    <x v="0"/>
    <s v="No"/>
    <n v="0"/>
  </r>
  <r>
    <n v="1743"/>
    <d v="2023-08-05T00:00:00"/>
    <s v="Basic"/>
    <n v="199"/>
    <n v="22.9"/>
    <n v="3"/>
    <n v="1"/>
    <n v="26"/>
    <x v="9"/>
    <x v="0"/>
    <s v="Yes"/>
    <n v="1"/>
  </r>
  <r>
    <n v="1744"/>
    <d v="2023-10-19T00:00:00"/>
    <s v="Standard"/>
    <n v="399"/>
    <n v="2.8"/>
    <n v="6"/>
    <n v="5"/>
    <n v="28"/>
    <x v="48"/>
    <x v="0"/>
    <s v="Yes"/>
    <n v="1"/>
  </r>
  <r>
    <n v="1745"/>
    <d v="2024-03-07T00:00:00"/>
    <s v="Standard"/>
    <n v="399"/>
    <n v="17"/>
    <n v="7"/>
    <n v="0"/>
    <n v="25"/>
    <x v="31"/>
    <x v="0"/>
    <s v="No"/>
    <n v="0"/>
  </r>
  <r>
    <n v="1746"/>
    <d v="2023-12-21T00:00:00"/>
    <s v="Basic"/>
    <n v="199"/>
    <n v="10.3"/>
    <n v="8"/>
    <n v="0"/>
    <n v="11"/>
    <x v="6"/>
    <x v="0"/>
    <s v="No"/>
    <n v="0"/>
  </r>
  <r>
    <n v="1747"/>
    <d v="2024-08-11T00:00:00"/>
    <s v="Premium"/>
    <n v="699"/>
    <n v="16.600000000000001"/>
    <n v="6"/>
    <n v="0"/>
    <n v="7"/>
    <x v="17"/>
    <x v="0"/>
    <s v="No"/>
    <n v="0"/>
  </r>
  <r>
    <n v="1748"/>
    <d v="2024-02-16T00:00:00"/>
    <s v="Premium"/>
    <n v="699"/>
    <n v="17.3"/>
    <n v="0"/>
    <n v="3"/>
    <n v="25"/>
    <x v="8"/>
    <x v="0"/>
    <s v="No"/>
    <n v="0"/>
  </r>
  <r>
    <n v="1749"/>
    <d v="2024-04-06T00:00:00"/>
    <s v="Standard"/>
    <n v="399"/>
    <n v="7.9"/>
    <n v="4"/>
    <n v="5"/>
    <n v="4"/>
    <x v="30"/>
    <x v="0"/>
    <s v="Yes"/>
    <n v="1"/>
  </r>
  <r>
    <n v="1750"/>
    <d v="2023-07-03T00:00:00"/>
    <s v="Premium"/>
    <n v="699"/>
    <n v="19.600000000000001"/>
    <n v="5"/>
    <n v="4"/>
    <n v="24"/>
    <x v="57"/>
    <x v="0"/>
    <s v="Yes"/>
    <n v="1"/>
  </r>
  <r>
    <n v="1751"/>
    <d v="2024-12-25T00:00:00"/>
    <s v="Standard"/>
    <n v="399"/>
    <n v="19.100000000000001"/>
    <n v="1"/>
    <n v="1"/>
    <n v="35"/>
    <x v="44"/>
    <x v="0"/>
    <s v="No"/>
    <n v="0"/>
  </r>
  <r>
    <n v="1752"/>
    <d v="2023-02-10T00:00:00"/>
    <s v="Premium"/>
    <n v="699"/>
    <n v="5.3"/>
    <n v="7"/>
    <n v="3"/>
    <n v="17"/>
    <x v="26"/>
    <x v="0"/>
    <s v="Yes"/>
    <n v="1"/>
  </r>
  <r>
    <n v="1753"/>
    <d v="2024-03-11T00:00:00"/>
    <s v="Basic"/>
    <n v="199"/>
    <n v="11.8"/>
    <n v="0"/>
    <n v="4"/>
    <n v="32"/>
    <x v="11"/>
    <x v="0"/>
    <s v="Yes"/>
    <n v="1"/>
  </r>
  <r>
    <n v="1754"/>
    <d v="2024-01-01T00:00:00"/>
    <s v="Standard"/>
    <n v="399"/>
    <n v="19.3"/>
    <n v="0"/>
    <n v="4"/>
    <n v="19"/>
    <x v="35"/>
    <x v="0"/>
    <s v="Yes"/>
    <n v="1"/>
  </r>
  <r>
    <n v="1755"/>
    <d v="2024-01-01T00:00:00"/>
    <s v="Standard"/>
    <n v="399"/>
    <n v="11.4"/>
    <n v="4"/>
    <n v="5"/>
    <n v="2"/>
    <x v="36"/>
    <x v="0"/>
    <s v="No"/>
    <n v="0"/>
  </r>
  <r>
    <n v="1756"/>
    <d v="2023-04-07T00:00:00"/>
    <s v="Premium"/>
    <n v="699"/>
    <n v="13.5"/>
    <n v="6"/>
    <n v="1"/>
    <n v="3"/>
    <x v="48"/>
    <x v="0"/>
    <s v="Yes"/>
    <n v="1"/>
  </r>
  <r>
    <n v="1757"/>
    <d v="2024-12-06T00:00:00"/>
    <s v="Basic"/>
    <n v="199"/>
    <n v="16"/>
    <n v="6"/>
    <n v="2"/>
    <n v="10"/>
    <x v="59"/>
    <x v="0"/>
    <s v="No"/>
    <n v="0"/>
  </r>
  <r>
    <n v="1758"/>
    <d v="2023-12-01T00:00:00"/>
    <s v="Premium"/>
    <n v="699"/>
    <n v="23"/>
    <n v="8"/>
    <n v="4"/>
    <n v="16"/>
    <x v="6"/>
    <x v="0"/>
    <s v="Yes"/>
    <n v="1"/>
  </r>
  <r>
    <n v="1759"/>
    <d v="2023-03-22T00:00:00"/>
    <s v="Standard"/>
    <n v="399"/>
    <n v="4.0999999999999996"/>
    <n v="1"/>
    <n v="3"/>
    <n v="3"/>
    <x v="56"/>
    <x v="0"/>
    <s v="No"/>
    <n v="0"/>
  </r>
  <r>
    <n v="1760"/>
    <d v="2024-10-30T00:00:00"/>
    <s v="Standard"/>
    <n v="399"/>
    <n v="10.9"/>
    <n v="0"/>
    <n v="1"/>
    <n v="20"/>
    <x v="32"/>
    <x v="0"/>
    <s v="No"/>
    <n v="0"/>
  </r>
  <r>
    <n v="1761"/>
    <d v="2023-09-25T00:00:00"/>
    <s v="Premium"/>
    <n v="699"/>
    <n v="21"/>
    <n v="6"/>
    <n v="0"/>
    <n v="6"/>
    <x v="50"/>
    <x v="0"/>
    <s v="Yes"/>
    <n v="1"/>
  </r>
  <r>
    <n v="1762"/>
    <d v="2024-08-10T00:00:00"/>
    <s v="Standard"/>
    <n v="399"/>
    <n v="13.7"/>
    <n v="3"/>
    <n v="5"/>
    <n v="33"/>
    <x v="34"/>
    <x v="0"/>
    <s v="Yes"/>
    <n v="1"/>
  </r>
  <r>
    <n v="1763"/>
    <d v="2023-07-10T00:00:00"/>
    <s v="Standard"/>
    <n v="399"/>
    <n v="19.100000000000001"/>
    <n v="6"/>
    <n v="2"/>
    <n v="14"/>
    <x v="49"/>
    <x v="0"/>
    <s v="Yes"/>
    <n v="1"/>
  </r>
  <r>
    <n v="1764"/>
    <d v="2023-01-06T00:00:00"/>
    <s v="Standard"/>
    <n v="399"/>
    <n v="17"/>
    <n v="6"/>
    <n v="1"/>
    <n v="33"/>
    <x v="11"/>
    <x v="0"/>
    <s v="Yes"/>
    <n v="1"/>
  </r>
  <r>
    <n v="1765"/>
    <d v="2024-04-18T00:00:00"/>
    <s v="Standard"/>
    <n v="399"/>
    <n v="1"/>
    <n v="6"/>
    <n v="5"/>
    <n v="14"/>
    <x v="37"/>
    <x v="0"/>
    <s v="Yes"/>
    <n v="1"/>
  </r>
  <r>
    <n v="1766"/>
    <d v="2023-03-07T00:00:00"/>
    <s v="Premium"/>
    <n v="699"/>
    <n v="2.9"/>
    <n v="3"/>
    <n v="0"/>
    <n v="21"/>
    <x v="60"/>
    <x v="0"/>
    <s v="Yes"/>
    <n v="1"/>
  </r>
  <r>
    <n v="1767"/>
    <d v="2023-12-03T00:00:00"/>
    <s v="Premium"/>
    <n v="699"/>
    <n v="18.3"/>
    <n v="7"/>
    <n v="4"/>
    <n v="19"/>
    <x v="51"/>
    <x v="0"/>
    <s v="Yes"/>
    <n v="1"/>
  </r>
  <r>
    <n v="1768"/>
    <d v="2023-12-21T00:00:00"/>
    <s v="Premium"/>
    <n v="699"/>
    <n v="12.2"/>
    <n v="8"/>
    <n v="0"/>
    <n v="25"/>
    <x v="29"/>
    <x v="0"/>
    <s v="Yes"/>
    <n v="1"/>
  </r>
  <r>
    <n v="1769"/>
    <d v="2024-11-20T00:00:00"/>
    <s v="Standard"/>
    <n v="399"/>
    <n v="11.8"/>
    <n v="7"/>
    <n v="1"/>
    <n v="10"/>
    <x v="28"/>
    <x v="0"/>
    <s v="No"/>
    <n v="0"/>
  </r>
  <r>
    <n v="1770"/>
    <d v="2023-12-20T00:00:00"/>
    <s v="Standard"/>
    <n v="399"/>
    <n v="10.4"/>
    <n v="1"/>
    <n v="5"/>
    <n v="17"/>
    <x v="9"/>
    <x v="0"/>
    <s v="Yes"/>
    <n v="1"/>
  </r>
  <r>
    <n v="1771"/>
    <d v="2023-11-19T00:00:00"/>
    <s v="Basic"/>
    <n v="199"/>
    <n v="18.8"/>
    <n v="8"/>
    <n v="2"/>
    <n v="14"/>
    <x v="18"/>
    <x v="0"/>
    <s v="Yes"/>
    <n v="1"/>
  </r>
  <r>
    <n v="1772"/>
    <d v="2024-03-01T00:00:00"/>
    <s v="Standard"/>
    <n v="399"/>
    <n v="1.2"/>
    <n v="2"/>
    <n v="4"/>
    <n v="30"/>
    <x v="59"/>
    <x v="0"/>
    <s v="Yes"/>
    <n v="1"/>
  </r>
  <r>
    <n v="1773"/>
    <d v="2023-05-15T00:00:00"/>
    <s v="Basic"/>
    <n v="199"/>
    <n v="14.1"/>
    <n v="7"/>
    <n v="1"/>
    <n v="19"/>
    <x v="55"/>
    <x v="0"/>
    <s v="No"/>
    <n v="0"/>
  </r>
  <r>
    <n v="1774"/>
    <d v="2023-07-02T00:00:00"/>
    <s v="Standard"/>
    <n v="399"/>
    <n v="2.9"/>
    <n v="3"/>
    <n v="1"/>
    <n v="8"/>
    <x v="19"/>
    <x v="0"/>
    <s v="No"/>
    <n v="0"/>
  </r>
  <r>
    <n v="1775"/>
    <d v="2023-10-13T00:00:00"/>
    <s v="Basic"/>
    <n v="199"/>
    <n v="14"/>
    <n v="5"/>
    <n v="1"/>
    <n v="26"/>
    <x v="51"/>
    <x v="0"/>
    <s v="No"/>
    <n v="0"/>
  </r>
  <r>
    <n v="1776"/>
    <d v="2023-08-19T00:00:00"/>
    <s v="Standard"/>
    <n v="399"/>
    <n v="15.9"/>
    <n v="5"/>
    <n v="4"/>
    <n v="24"/>
    <x v="28"/>
    <x v="0"/>
    <s v="Yes"/>
    <n v="1"/>
  </r>
  <r>
    <n v="1777"/>
    <d v="2023-07-01T00:00:00"/>
    <s v="Standard"/>
    <n v="399"/>
    <n v="19"/>
    <n v="4"/>
    <n v="3"/>
    <n v="32"/>
    <x v="17"/>
    <x v="0"/>
    <s v="No"/>
    <n v="0"/>
  </r>
  <r>
    <n v="1778"/>
    <d v="2023-04-11T00:00:00"/>
    <s v="Standard"/>
    <n v="399"/>
    <n v="0.6"/>
    <n v="5"/>
    <n v="3"/>
    <n v="19"/>
    <x v="8"/>
    <x v="0"/>
    <s v="Yes"/>
    <n v="1"/>
  </r>
  <r>
    <n v="1779"/>
    <d v="2023-08-18T00:00:00"/>
    <s v="Standard"/>
    <n v="399"/>
    <n v="24.4"/>
    <n v="6"/>
    <n v="1"/>
    <n v="27"/>
    <x v="30"/>
    <x v="0"/>
    <s v="Yes"/>
    <n v="1"/>
  </r>
  <r>
    <n v="1780"/>
    <d v="2023-06-20T00:00:00"/>
    <s v="Basic"/>
    <n v="199"/>
    <n v="25"/>
    <n v="6"/>
    <n v="0"/>
    <n v="33"/>
    <x v="27"/>
    <x v="0"/>
    <s v="No"/>
    <n v="0"/>
  </r>
  <r>
    <n v="1781"/>
    <d v="2024-10-31T00:00:00"/>
    <s v="Premium"/>
    <n v="699"/>
    <n v="17.3"/>
    <n v="5"/>
    <n v="0"/>
    <n v="31"/>
    <x v="49"/>
    <x v="0"/>
    <s v="No"/>
    <n v="0"/>
  </r>
  <r>
    <n v="1782"/>
    <d v="2023-09-03T00:00:00"/>
    <s v="Standard"/>
    <n v="399"/>
    <n v="13"/>
    <n v="3"/>
    <n v="1"/>
    <n v="36"/>
    <x v="6"/>
    <x v="0"/>
    <s v="No"/>
    <n v="0"/>
  </r>
  <r>
    <n v="1783"/>
    <d v="2023-02-01T00:00:00"/>
    <s v="Basic"/>
    <n v="199"/>
    <n v="23.5"/>
    <n v="3"/>
    <n v="2"/>
    <n v="31"/>
    <x v="37"/>
    <x v="0"/>
    <s v="Yes"/>
    <n v="1"/>
  </r>
  <r>
    <n v="1784"/>
    <d v="2024-04-17T00:00:00"/>
    <s v="Basic"/>
    <n v="199"/>
    <n v="11.8"/>
    <n v="7"/>
    <n v="1"/>
    <n v="30"/>
    <x v="50"/>
    <x v="0"/>
    <s v="Yes"/>
    <n v="1"/>
  </r>
  <r>
    <n v="1785"/>
    <d v="2023-03-13T00:00:00"/>
    <s v="Premium"/>
    <n v="699"/>
    <n v="20.2"/>
    <n v="5"/>
    <n v="1"/>
    <n v="8"/>
    <x v="33"/>
    <x v="0"/>
    <s v="No"/>
    <n v="0"/>
  </r>
  <r>
    <n v="1786"/>
    <d v="2023-03-14T00:00:00"/>
    <s v="Basic"/>
    <n v="199"/>
    <n v="17.2"/>
    <n v="6"/>
    <n v="4"/>
    <n v="3"/>
    <x v="53"/>
    <x v="0"/>
    <s v="No"/>
    <n v="0"/>
  </r>
  <r>
    <n v="1787"/>
    <d v="2024-10-24T00:00:00"/>
    <s v="Standard"/>
    <n v="399"/>
    <n v="22.1"/>
    <n v="8"/>
    <n v="0"/>
    <n v="17"/>
    <x v="60"/>
    <x v="0"/>
    <s v="No"/>
    <n v="0"/>
  </r>
  <r>
    <n v="1788"/>
    <d v="2023-02-10T00:00:00"/>
    <s v="Premium"/>
    <n v="699"/>
    <n v="11.2"/>
    <n v="0"/>
    <n v="2"/>
    <n v="2"/>
    <x v="34"/>
    <x v="0"/>
    <s v="Yes"/>
    <n v="1"/>
  </r>
  <r>
    <n v="1789"/>
    <d v="2023-05-08T00:00:00"/>
    <s v="Standard"/>
    <n v="399"/>
    <n v="18.100000000000001"/>
    <n v="8"/>
    <n v="5"/>
    <n v="26"/>
    <x v="8"/>
    <x v="0"/>
    <s v="Yes"/>
    <n v="1"/>
  </r>
  <r>
    <n v="1790"/>
    <d v="2024-11-03T00:00:00"/>
    <s v="Basic"/>
    <n v="199"/>
    <n v="21.3"/>
    <n v="1"/>
    <n v="5"/>
    <n v="10"/>
    <x v="17"/>
    <x v="0"/>
    <s v="No"/>
    <n v="0"/>
  </r>
  <r>
    <n v="1791"/>
    <d v="2024-10-19T00:00:00"/>
    <s v="Standard"/>
    <n v="399"/>
    <n v="22.9"/>
    <n v="7"/>
    <n v="1"/>
    <n v="10"/>
    <x v="31"/>
    <x v="0"/>
    <s v="Yes"/>
    <n v="1"/>
  </r>
  <r>
    <n v="1792"/>
    <d v="2023-10-30T00:00:00"/>
    <s v="Premium"/>
    <n v="699"/>
    <n v="11.7"/>
    <n v="7"/>
    <n v="1"/>
    <n v="5"/>
    <x v="14"/>
    <x v="0"/>
    <s v="Yes"/>
    <n v="1"/>
  </r>
  <r>
    <n v="1793"/>
    <d v="2024-08-31T00:00:00"/>
    <s v="Premium"/>
    <n v="699"/>
    <n v="8.6"/>
    <n v="7"/>
    <n v="5"/>
    <n v="29"/>
    <x v="31"/>
    <x v="0"/>
    <s v="No"/>
    <n v="0"/>
  </r>
  <r>
    <n v="1794"/>
    <d v="2024-07-31T00:00:00"/>
    <s v="Basic"/>
    <n v="199"/>
    <n v="4.0999999999999996"/>
    <n v="4"/>
    <n v="0"/>
    <n v="9"/>
    <x v="0"/>
    <x v="0"/>
    <s v="No"/>
    <n v="0"/>
  </r>
  <r>
    <n v="1795"/>
    <d v="2024-12-31T00:00:00"/>
    <s v="Standard"/>
    <n v="399"/>
    <n v="8"/>
    <n v="2"/>
    <n v="4"/>
    <n v="19"/>
    <x v="30"/>
    <x v="0"/>
    <s v="Yes"/>
    <n v="1"/>
  </r>
  <r>
    <n v="1796"/>
    <d v="2024-01-29T00:00:00"/>
    <s v="Standard"/>
    <n v="399"/>
    <n v="4.3"/>
    <n v="2"/>
    <n v="1"/>
    <n v="19"/>
    <x v="3"/>
    <x v="0"/>
    <s v="Yes"/>
    <n v="1"/>
  </r>
  <r>
    <n v="1797"/>
    <d v="2023-01-13T00:00:00"/>
    <s v="Standard"/>
    <n v="399"/>
    <n v="1.2"/>
    <n v="3"/>
    <n v="4"/>
    <n v="15"/>
    <x v="18"/>
    <x v="0"/>
    <s v="Yes"/>
    <n v="1"/>
  </r>
  <r>
    <n v="1798"/>
    <d v="2023-06-24T00:00:00"/>
    <s v="Standard"/>
    <n v="399"/>
    <n v="18.2"/>
    <n v="8"/>
    <n v="3"/>
    <n v="24"/>
    <x v="53"/>
    <x v="0"/>
    <s v="Yes"/>
    <n v="1"/>
  </r>
  <r>
    <n v="1799"/>
    <d v="2024-05-11T00:00:00"/>
    <s v="Standard"/>
    <n v="399"/>
    <n v="14.9"/>
    <n v="8"/>
    <n v="2"/>
    <n v="10"/>
    <x v="52"/>
    <x v="0"/>
    <s v="Yes"/>
    <n v="1"/>
  </r>
  <r>
    <n v="1800"/>
    <d v="2023-01-15T00:00:00"/>
    <s v="Premium"/>
    <n v="699"/>
    <n v="21.8"/>
    <n v="7"/>
    <n v="1"/>
    <n v="11"/>
    <x v="53"/>
    <x v="0"/>
    <s v="No"/>
    <n v="0"/>
  </r>
  <r>
    <n v="1801"/>
    <d v="2024-09-15T00:00:00"/>
    <s v="Premium"/>
    <n v="699"/>
    <n v="8.9"/>
    <n v="4"/>
    <n v="1"/>
    <n v="5"/>
    <x v="0"/>
    <x v="0"/>
    <s v="Yes"/>
    <n v="1"/>
  </r>
  <r>
    <n v="1802"/>
    <d v="2024-10-15T00:00:00"/>
    <s v="Premium"/>
    <n v="699"/>
    <n v="16.399999999999999"/>
    <n v="5"/>
    <n v="3"/>
    <n v="8"/>
    <x v="6"/>
    <x v="0"/>
    <s v="Yes"/>
    <n v="1"/>
  </r>
  <r>
    <n v="1803"/>
    <d v="2024-10-03T00:00:00"/>
    <s v="Basic"/>
    <n v="199"/>
    <n v="22.5"/>
    <n v="3"/>
    <n v="2"/>
    <n v="34"/>
    <x v="5"/>
    <x v="0"/>
    <s v="Yes"/>
    <n v="1"/>
  </r>
  <r>
    <n v="1804"/>
    <d v="2024-07-04T00:00:00"/>
    <s v="Basic"/>
    <n v="199"/>
    <n v="12.9"/>
    <n v="4"/>
    <n v="4"/>
    <n v="22"/>
    <x v="28"/>
    <x v="0"/>
    <s v="No"/>
    <n v="0"/>
  </r>
  <r>
    <n v="1805"/>
    <d v="2023-07-07T00:00:00"/>
    <s v="Basic"/>
    <n v="199"/>
    <n v="11.4"/>
    <n v="8"/>
    <n v="1"/>
    <n v="4"/>
    <x v="33"/>
    <x v="0"/>
    <s v="No"/>
    <n v="0"/>
  </r>
  <r>
    <n v="1806"/>
    <d v="2023-09-30T00:00:00"/>
    <s v="Premium"/>
    <n v="699"/>
    <n v="6.1"/>
    <n v="7"/>
    <n v="1"/>
    <n v="16"/>
    <x v="36"/>
    <x v="0"/>
    <s v="No"/>
    <n v="0"/>
  </r>
  <r>
    <n v="1807"/>
    <d v="2023-05-16T00:00:00"/>
    <s v="Premium"/>
    <n v="699"/>
    <n v="2.7"/>
    <n v="3"/>
    <n v="5"/>
    <n v="18"/>
    <x v="43"/>
    <x v="0"/>
    <s v="No"/>
    <n v="0"/>
  </r>
  <r>
    <n v="1808"/>
    <d v="2024-05-03T00:00:00"/>
    <s v="Premium"/>
    <n v="699"/>
    <n v="2"/>
    <n v="3"/>
    <n v="1"/>
    <n v="20"/>
    <x v="54"/>
    <x v="0"/>
    <s v="No"/>
    <n v="0"/>
  </r>
  <r>
    <n v="1809"/>
    <d v="2023-07-21T00:00:00"/>
    <s v="Standard"/>
    <n v="399"/>
    <n v="13.7"/>
    <n v="0"/>
    <n v="2"/>
    <n v="7"/>
    <x v="50"/>
    <x v="0"/>
    <s v="No"/>
    <n v="0"/>
  </r>
  <r>
    <n v="1810"/>
    <d v="2023-08-09T00:00:00"/>
    <s v="Standard"/>
    <n v="399"/>
    <n v="11.3"/>
    <n v="7"/>
    <n v="1"/>
    <n v="8"/>
    <x v="20"/>
    <x v="0"/>
    <s v="No"/>
    <n v="0"/>
  </r>
  <r>
    <n v="1811"/>
    <d v="2023-04-25T00:00:00"/>
    <s v="Premium"/>
    <n v="699"/>
    <n v="7.8"/>
    <n v="0"/>
    <n v="4"/>
    <n v="32"/>
    <x v="25"/>
    <x v="0"/>
    <s v="No"/>
    <n v="0"/>
  </r>
  <r>
    <n v="1812"/>
    <d v="2024-04-12T00:00:00"/>
    <s v="Premium"/>
    <n v="699"/>
    <n v="19.5"/>
    <n v="3"/>
    <n v="4"/>
    <n v="29"/>
    <x v="34"/>
    <x v="0"/>
    <s v="No"/>
    <n v="0"/>
  </r>
  <r>
    <n v="1813"/>
    <d v="2024-06-03T00:00:00"/>
    <s v="Basic"/>
    <n v="199"/>
    <n v="19"/>
    <n v="4"/>
    <n v="3"/>
    <n v="17"/>
    <x v="30"/>
    <x v="0"/>
    <s v="Yes"/>
    <n v="1"/>
  </r>
  <r>
    <n v="1814"/>
    <d v="2023-12-16T00:00:00"/>
    <s v="Standard"/>
    <n v="399"/>
    <n v="7.5"/>
    <n v="4"/>
    <n v="2"/>
    <n v="33"/>
    <x v="22"/>
    <x v="0"/>
    <s v="Yes"/>
    <n v="1"/>
  </r>
  <r>
    <n v="1815"/>
    <d v="2024-05-14T00:00:00"/>
    <s v="Standard"/>
    <n v="399"/>
    <n v="12.8"/>
    <n v="7"/>
    <n v="0"/>
    <n v="36"/>
    <x v="14"/>
    <x v="0"/>
    <s v="No"/>
    <n v="0"/>
  </r>
  <r>
    <n v="1816"/>
    <d v="2023-03-09T00:00:00"/>
    <s v="Basic"/>
    <n v="199"/>
    <n v="22.4"/>
    <n v="8"/>
    <n v="3"/>
    <n v="21"/>
    <x v="9"/>
    <x v="0"/>
    <s v="Yes"/>
    <n v="1"/>
  </r>
  <r>
    <n v="1817"/>
    <d v="2023-07-07T00:00:00"/>
    <s v="Standard"/>
    <n v="399"/>
    <n v="2.8"/>
    <n v="7"/>
    <n v="2"/>
    <n v="20"/>
    <x v="30"/>
    <x v="0"/>
    <s v="Yes"/>
    <n v="1"/>
  </r>
  <r>
    <n v="1818"/>
    <d v="2024-06-27T00:00:00"/>
    <s v="Basic"/>
    <n v="199"/>
    <n v="19.2"/>
    <n v="3"/>
    <n v="2"/>
    <n v="7"/>
    <x v="56"/>
    <x v="0"/>
    <s v="Yes"/>
    <n v="1"/>
  </r>
  <r>
    <n v="1819"/>
    <d v="2023-06-10T00:00:00"/>
    <s v="Standard"/>
    <n v="399"/>
    <n v="17.3"/>
    <n v="3"/>
    <n v="4"/>
    <n v="7"/>
    <x v="11"/>
    <x v="0"/>
    <s v="Yes"/>
    <n v="1"/>
  </r>
  <r>
    <n v="1820"/>
    <d v="2024-06-12T00:00:00"/>
    <s v="Basic"/>
    <n v="199"/>
    <n v="19.8"/>
    <n v="2"/>
    <n v="4"/>
    <n v="26"/>
    <x v="5"/>
    <x v="0"/>
    <s v="Yes"/>
    <n v="1"/>
  </r>
  <r>
    <n v="1821"/>
    <d v="2023-11-07T00:00:00"/>
    <s v="Standard"/>
    <n v="399"/>
    <n v="19.600000000000001"/>
    <n v="4"/>
    <n v="1"/>
    <n v="27"/>
    <x v="7"/>
    <x v="0"/>
    <s v="Yes"/>
    <n v="1"/>
  </r>
  <r>
    <n v="1822"/>
    <d v="2024-03-11T00:00:00"/>
    <s v="Standard"/>
    <n v="399"/>
    <n v="8"/>
    <n v="5"/>
    <n v="5"/>
    <n v="10"/>
    <x v="27"/>
    <x v="0"/>
    <s v="Yes"/>
    <n v="1"/>
  </r>
  <r>
    <n v="1823"/>
    <d v="2023-12-29T00:00:00"/>
    <s v="Premium"/>
    <n v="699"/>
    <n v="19.2"/>
    <n v="0"/>
    <n v="3"/>
    <n v="26"/>
    <x v="26"/>
    <x v="0"/>
    <s v="No"/>
    <n v="0"/>
  </r>
  <r>
    <n v="1824"/>
    <d v="2023-08-02T00:00:00"/>
    <s v="Premium"/>
    <n v="699"/>
    <n v="24.4"/>
    <n v="4"/>
    <n v="0"/>
    <n v="9"/>
    <x v="47"/>
    <x v="0"/>
    <s v="No"/>
    <n v="0"/>
  </r>
  <r>
    <n v="1825"/>
    <d v="2024-01-27T00:00:00"/>
    <s v="Premium"/>
    <n v="699"/>
    <n v="7.7"/>
    <n v="5"/>
    <n v="0"/>
    <n v="17"/>
    <x v="27"/>
    <x v="0"/>
    <s v="No"/>
    <n v="0"/>
  </r>
  <r>
    <n v="1826"/>
    <d v="2023-10-08T00:00:00"/>
    <s v="Standard"/>
    <n v="399"/>
    <n v="14.2"/>
    <n v="3"/>
    <n v="1"/>
    <n v="36"/>
    <x v="41"/>
    <x v="0"/>
    <s v="No"/>
    <n v="0"/>
  </r>
  <r>
    <n v="1827"/>
    <d v="2024-08-30T00:00:00"/>
    <s v="Basic"/>
    <n v="199"/>
    <n v="6.5"/>
    <n v="5"/>
    <n v="5"/>
    <n v="5"/>
    <x v="53"/>
    <x v="0"/>
    <s v="No"/>
    <n v="0"/>
  </r>
  <r>
    <n v="1828"/>
    <d v="2023-09-13T00:00:00"/>
    <s v="Standard"/>
    <n v="399"/>
    <n v="19.600000000000001"/>
    <n v="6"/>
    <n v="5"/>
    <n v="3"/>
    <x v="13"/>
    <x v="0"/>
    <s v="Yes"/>
    <n v="1"/>
  </r>
  <r>
    <n v="1829"/>
    <d v="2024-01-14T00:00:00"/>
    <s v="Standard"/>
    <n v="399"/>
    <n v="2"/>
    <n v="0"/>
    <n v="5"/>
    <n v="25"/>
    <x v="29"/>
    <x v="0"/>
    <s v="Yes"/>
    <n v="1"/>
  </r>
  <r>
    <n v="1830"/>
    <d v="2024-02-28T00:00:00"/>
    <s v="Standard"/>
    <n v="399"/>
    <n v="3.2"/>
    <n v="2"/>
    <n v="5"/>
    <n v="19"/>
    <x v="10"/>
    <x v="0"/>
    <s v="Yes"/>
    <n v="1"/>
  </r>
  <r>
    <n v="1831"/>
    <d v="2023-12-02T00:00:00"/>
    <s v="Basic"/>
    <n v="199"/>
    <n v="15"/>
    <n v="3"/>
    <n v="4"/>
    <n v="10"/>
    <x v="23"/>
    <x v="0"/>
    <s v="No"/>
    <n v="0"/>
  </r>
  <r>
    <n v="1832"/>
    <d v="2024-12-07T00:00:00"/>
    <s v="Premium"/>
    <n v="699"/>
    <n v="19.2"/>
    <n v="4"/>
    <n v="4"/>
    <n v="35"/>
    <x v="52"/>
    <x v="0"/>
    <s v="No"/>
    <n v="0"/>
  </r>
  <r>
    <n v="1833"/>
    <d v="2024-01-05T00:00:00"/>
    <s v="Basic"/>
    <n v="199"/>
    <n v="19.399999999999999"/>
    <n v="1"/>
    <n v="5"/>
    <n v="9"/>
    <x v="60"/>
    <x v="0"/>
    <s v="No"/>
    <n v="0"/>
  </r>
  <r>
    <n v="1834"/>
    <d v="2023-07-23T00:00:00"/>
    <s v="Standard"/>
    <n v="399"/>
    <n v="5"/>
    <n v="7"/>
    <n v="1"/>
    <n v="14"/>
    <x v="6"/>
    <x v="0"/>
    <s v="Yes"/>
    <n v="1"/>
  </r>
  <r>
    <n v="1835"/>
    <d v="2024-03-13T00:00:00"/>
    <s v="Premium"/>
    <n v="699"/>
    <n v="6.8"/>
    <n v="0"/>
    <n v="1"/>
    <n v="17"/>
    <x v="19"/>
    <x v="0"/>
    <s v="No"/>
    <n v="0"/>
  </r>
  <r>
    <n v="1836"/>
    <d v="2024-01-18T00:00:00"/>
    <s v="Standard"/>
    <n v="399"/>
    <n v="20.100000000000001"/>
    <n v="8"/>
    <n v="0"/>
    <n v="32"/>
    <x v="13"/>
    <x v="0"/>
    <s v="No"/>
    <n v="0"/>
  </r>
  <r>
    <n v="1837"/>
    <d v="2023-10-17T00:00:00"/>
    <s v="Basic"/>
    <n v="199"/>
    <n v="24.9"/>
    <n v="8"/>
    <n v="2"/>
    <n v="28"/>
    <x v="50"/>
    <x v="0"/>
    <s v="Yes"/>
    <n v="1"/>
  </r>
  <r>
    <n v="1838"/>
    <d v="2023-04-26T00:00:00"/>
    <s v="Premium"/>
    <n v="699"/>
    <n v="16"/>
    <n v="1"/>
    <n v="4"/>
    <n v="22"/>
    <x v="23"/>
    <x v="0"/>
    <s v="No"/>
    <n v="0"/>
  </r>
  <r>
    <n v="1839"/>
    <d v="2024-10-27T00:00:00"/>
    <s v="Premium"/>
    <n v="699"/>
    <n v="20.100000000000001"/>
    <n v="1"/>
    <n v="4"/>
    <n v="11"/>
    <x v="7"/>
    <x v="0"/>
    <s v="Yes"/>
    <n v="1"/>
  </r>
  <r>
    <n v="1840"/>
    <d v="2023-06-05T00:00:00"/>
    <s v="Basic"/>
    <n v="199"/>
    <n v="19.3"/>
    <n v="6"/>
    <n v="2"/>
    <n v="5"/>
    <x v="6"/>
    <x v="0"/>
    <s v="Yes"/>
    <n v="1"/>
  </r>
  <r>
    <n v="1841"/>
    <d v="2024-03-18T00:00:00"/>
    <s v="Premium"/>
    <n v="699"/>
    <n v="2.2999999999999998"/>
    <n v="5"/>
    <n v="3"/>
    <n v="22"/>
    <x v="52"/>
    <x v="0"/>
    <s v="Yes"/>
    <n v="1"/>
  </r>
  <r>
    <n v="1842"/>
    <d v="2023-01-09T00:00:00"/>
    <s v="Basic"/>
    <n v="199"/>
    <n v="14.6"/>
    <n v="0"/>
    <n v="4"/>
    <n v="26"/>
    <x v="43"/>
    <x v="0"/>
    <s v="Yes"/>
    <n v="1"/>
  </r>
  <r>
    <n v="1843"/>
    <d v="2023-12-01T00:00:00"/>
    <s v="Basic"/>
    <n v="199"/>
    <n v="11"/>
    <n v="4"/>
    <n v="1"/>
    <n v="21"/>
    <x v="54"/>
    <x v="0"/>
    <s v="No"/>
    <n v="0"/>
  </r>
  <r>
    <n v="1844"/>
    <d v="2024-08-13T00:00:00"/>
    <s v="Premium"/>
    <n v="699"/>
    <n v="16.5"/>
    <n v="3"/>
    <n v="4"/>
    <n v="30"/>
    <x v="7"/>
    <x v="0"/>
    <s v="Yes"/>
    <n v="1"/>
  </r>
  <r>
    <n v="1845"/>
    <d v="2024-06-30T00:00:00"/>
    <s v="Basic"/>
    <n v="199"/>
    <n v="19.399999999999999"/>
    <n v="3"/>
    <n v="2"/>
    <n v="13"/>
    <x v="48"/>
    <x v="0"/>
    <s v="Yes"/>
    <n v="1"/>
  </r>
  <r>
    <n v="1846"/>
    <d v="2023-11-19T00:00:00"/>
    <s v="Premium"/>
    <n v="699"/>
    <n v="19.600000000000001"/>
    <n v="8"/>
    <n v="2"/>
    <n v="3"/>
    <x v="10"/>
    <x v="0"/>
    <s v="Yes"/>
    <n v="1"/>
  </r>
  <r>
    <n v="1847"/>
    <d v="2023-08-11T00:00:00"/>
    <s v="Basic"/>
    <n v="199"/>
    <n v="5.4"/>
    <n v="2"/>
    <n v="3"/>
    <n v="14"/>
    <x v="35"/>
    <x v="0"/>
    <s v="Yes"/>
    <n v="1"/>
  </r>
  <r>
    <n v="1848"/>
    <d v="2023-01-27T00:00:00"/>
    <s v="Standard"/>
    <n v="399"/>
    <n v="3.9"/>
    <n v="7"/>
    <n v="0"/>
    <n v="2"/>
    <x v="43"/>
    <x v="0"/>
    <s v="No"/>
    <n v="0"/>
  </r>
  <r>
    <n v="1849"/>
    <d v="2024-01-25T00:00:00"/>
    <s v="Standard"/>
    <n v="399"/>
    <n v="9.8000000000000007"/>
    <n v="7"/>
    <n v="3"/>
    <n v="14"/>
    <x v="40"/>
    <x v="0"/>
    <s v="Yes"/>
    <n v="1"/>
  </r>
  <r>
    <n v="1850"/>
    <d v="2024-06-12T00:00:00"/>
    <s v="Premium"/>
    <n v="699"/>
    <n v="2.8"/>
    <n v="2"/>
    <n v="4"/>
    <n v="8"/>
    <x v="13"/>
    <x v="0"/>
    <s v="Yes"/>
    <n v="1"/>
  </r>
  <r>
    <n v="1851"/>
    <d v="2023-11-21T00:00:00"/>
    <s v="Basic"/>
    <n v="199"/>
    <n v="19"/>
    <n v="1"/>
    <n v="3"/>
    <n v="11"/>
    <x v="49"/>
    <x v="0"/>
    <s v="No"/>
    <n v="0"/>
  </r>
  <r>
    <n v="1852"/>
    <d v="2024-06-04T00:00:00"/>
    <s v="Standard"/>
    <n v="399"/>
    <n v="5.7"/>
    <n v="1"/>
    <n v="4"/>
    <n v="13"/>
    <x v="57"/>
    <x v="0"/>
    <s v="Yes"/>
    <n v="1"/>
  </r>
  <r>
    <n v="1853"/>
    <d v="2023-04-13T00:00:00"/>
    <s v="Basic"/>
    <n v="199"/>
    <n v="0.9"/>
    <n v="6"/>
    <n v="3"/>
    <n v="30"/>
    <x v="40"/>
    <x v="0"/>
    <s v="Yes"/>
    <n v="1"/>
  </r>
  <r>
    <n v="1854"/>
    <d v="2023-11-04T00:00:00"/>
    <s v="Standard"/>
    <n v="399"/>
    <n v="23.7"/>
    <n v="1"/>
    <n v="3"/>
    <n v="24"/>
    <x v="32"/>
    <x v="0"/>
    <s v="No"/>
    <n v="0"/>
  </r>
  <r>
    <n v="1855"/>
    <d v="2023-10-09T00:00:00"/>
    <s v="Basic"/>
    <n v="199"/>
    <n v="16.399999999999999"/>
    <n v="6"/>
    <n v="3"/>
    <n v="6"/>
    <x v="1"/>
    <x v="0"/>
    <s v="No"/>
    <n v="0"/>
  </r>
  <r>
    <n v="1856"/>
    <d v="2024-06-15T00:00:00"/>
    <s v="Premium"/>
    <n v="699"/>
    <n v="1.6"/>
    <n v="3"/>
    <n v="1"/>
    <n v="21"/>
    <x v="45"/>
    <x v="0"/>
    <s v="Yes"/>
    <n v="1"/>
  </r>
  <r>
    <n v="1857"/>
    <d v="2024-11-07T00:00:00"/>
    <s v="Basic"/>
    <n v="199"/>
    <n v="17.5"/>
    <n v="0"/>
    <n v="0"/>
    <n v="9"/>
    <x v="3"/>
    <x v="0"/>
    <s v="No"/>
    <n v="0"/>
  </r>
  <r>
    <n v="1858"/>
    <d v="2024-06-15T00:00:00"/>
    <s v="Standard"/>
    <n v="399"/>
    <n v="15.6"/>
    <n v="2"/>
    <n v="3"/>
    <n v="24"/>
    <x v="48"/>
    <x v="0"/>
    <s v="Yes"/>
    <n v="1"/>
  </r>
  <r>
    <n v="1859"/>
    <d v="2023-11-10T00:00:00"/>
    <s v="Basic"/>
    <n v="199"/>
    <n v="9.4"/>
    <n v="1"/>
    <n v="1"/>
    <n v="12"/>
    <x v="1"/>
    <x v="0"/>
    <s v="No"/>
    <n v="0"/>
  </r>
  <r>
    <n v="1860"/>
    <d v="2023-01-27T00:00:00"/>
    <s v="Standard"/>
    <n v="399"/>
    <n v="22.8"/>
    <n v="4"/>
    <n v="4"/>
    <n v="24"/>
    <x v="27"/>
    <x v="0"/>
    <s v="Yes"/>
    <n v="1"/>
  </r>
  <r>
    <n v="1861"/>
    <d v="2024-02-22T00:00:00"/>
    <s v="Standard"/>
    <n v="399"/>
    <n v="22.3"/>
    <n v="0"/>
    <n v="5"/>
    <n v="2"/>
    <x v="22"/>
    <x v="0"/>
    <s v="Yes"/>
    <n v="1"/>
  </r>
  <r>
    <n v="1862"/>
    <d v="2023-12-24T00:00:00"/>
    <s v="Basic"/>
    <n v="199"/>
    <n v="9.6999999999999993"/>
    <n v="8"/>
    <n v="1"/>
    <n v="35"/>
    <x v="17"/>
    <x v="0"/>
    <s v="Yes"/>
    <n v="1"/>
  </r>
  <r>
    <n v="1863"/>
    <d v="2024-03-01T00:00:00"/>
    <s v="Basic"/>
    <n v="199"/>
    <n v="10.8"/>
    <n v="1"/>
    <n v="0"/>
    <n v="6"/>
    <x v="53"/>
    <x v="0"/>
    <s v="No"/>
    <n v="0"/>
  </r>
  <r>
    <n v="1864"/>
    <d v="2023-09-21T00:00:00"/>
    <s v="Premium"/>
    <n v="699"/>
    <n v="3.8"/>
    <n v="0"/>
    <n v="2"/>
    <n v="29"/>
    <x v="53"/>
    <x v="0"/>
    <s v="Yes"/>
    <n v="1"/>
  </r>
  <r>
    <n v="1865"/>
    <d v="2024-05-04T00:00:00"/>
    <s v="Basic"/>
    <n v="199"/>
    <n v="16.600000000000001"/>
    <n v="5"/>
    <n v="4"/>
    <n v="21"/>
    <x v="5"/>
    <x v="0"/>
    <s v="Yes"/>
    <n v="1"/>
  </r>
  <r>
    <n v="1866"/>
    <d v="2023-08-19T00:00:00"/>
    <s v="Standard"/>
    <n v="399"/>
    <n v="3.6"/>
    <n v="8"/>
    <n v="1"/>
    <n v="13"/>
    <x v="34"/>
    <x v="0"/>
    <s v="No"/>
    <n v="0"/>
  </r>
  <r>
    <n v="1867"/>
    <d v="2023-09-13T00:00:00"/>
    <s v="Premium"/>
    <n v="699"/>
    <n v="18.7"/>
    <n v="6"/>
    <n v="2"/>
    <n v="6"/>
    <x v="15"/>
    <x v="0"/>
    <s v="Yes"/>
    <n v="1"/>
  </r>
  <r>
    <n v="1868"/>
    <d v="2024-11-15T00:00:00"/>
    <s v="Basic"/>
    <n v="199"/>
    <n v="5"/>
    <n v="4"/>
    <n v="2"/>
    <n v="17"/>
    <x v="60"/>
    <x v="0"/>
    <s v="No"/>
    <n v="0"/>
  </r>
  <r>
    <n v="1869"/>
    <d v="2024-11-08T00:00:00"/>
    <s v="Premium"/>
    <n v="699"/>
    <n v="13.2"/>
    <n v="4"/>
    <n v="1"/>
    <n v="34"/>
    <x v="27"/>
    <x v="0"/>
    <s v="No"/>
    <n v="0"/>
  </r>
  <r>
    <n v="1870"/>
    <d v="2023-07-06T00:00:00"/>
    <s v="Basic"/>
    <n v="199"/>
    <n v="18.8"/>
    <n v="6"/>
    <n v="5"/>
    <n v="3"/>
    <x v="26"/>
    <x v="0"/>
    <s v="No"/>
    <n v="0"/>
  </r>
  <r>
    <n v="1871"/>
    <d v="2024-08-08T00:00:00"/>
    <s v="Basic"/>
    <n v="199"/>
    <n v="16"/>
    <n v="3"/>
    <n v="1"/>
    <n v="10"/>
    <x v="40"/>
    <x v="0"/>
    <s v="Yes"/>
    <n v="1"/>
  </r>
  <r>
    <n v="1872"/>
    <d v="2024-08-14T00:00:00"/>
    <s v="Standard"/>
    <n v="399"/>
    <n v="21.5"/>
    <n v="3"/>
    <n v="5"/>
    <n v="31"/>
    <x v="22"/>
    <x v="0"/>
    <s v="No"/>
    <n v="0"/>
  </r>
  <r>
    <n v="1873"/>
    <d v="2023-05-01T00:00:00"/>
    <s v="Standard"/>
    <n v="399"/>
    <n v="24.8"/>
    <n v="7"/>
    <n v="4"/>
    <n v="29"/>
    <x v="31"/>
    <x v="0"/>
    <s v="No"/>
    <n v="0"/>
  </r>
  <r>
    <n v="1874"/>
    <d v="2023-07-10T00:00:00"/>
    <s v="Premium"/>
    <n v="699"/>
    <n v="16.600000000000001"/>
    <n v="8"/>
    <n v="2"/>
    <n v="18"/>
    <x v="29"/>
    <x v="0"/>
    <s v="No"/>
    <n v="0"/>
  </r>
  <r>
    <n v="1875"/>
    <d v="2024-11-15T00:00:00"/>
    <s v="Standard"/>
    <n v="399"/>
    <n v="20.3"/>
    <n v="7"/>
    <n v="4"/>
    <n v="22"/>
    <x v="6"/>
    <x v="0"/>
    <s v="Yes"/>
    <n v="1"/>
  </r>
  <r>
    <n v="1876"/>
    <d v="2024-07-10T00:00:00"/>
    <s v="Standard"/>
    <n v="399"/>
    <n v="6.9"/>
    <n v="5"/>
    <n v="3"/>
    <n v="34"/>
    <x v="8"/>
    <x v="0"/>
    <s v="Yes"/>
    <n v="1"/>
  </r>
  <r>
    <n v="1877"/>
    <d v="2023-10-30T00:00:00"/>
    <s v="Basic"/>
    <n v="199"/>
    <n v="6.1"/>
    <n v="7"/>
    <n v="0"/>
    <n v="7"/>
    <x v="19"/>
    <x v="0"/>
    <s v="No"/>
    <n v="0"/>
  </r>
  <r>
    <n v="1878"/>
    <d v="2024-05-31T00:00:00"/>
    <s v="Basic"/>
    <n v="199"/>
    <n v="8"/>
    <n v="6"/>
    <n v="4"/>
    <n v="23"/>
    <x v="32"/>
    <x v="0"/>
    <s v="Yes"/>
    <n v="1"/>
  </r>
  <r>
    <n v="1879"/>
    <d v="2023-08-16T00:00:00"/>
    <s v="Basic"/>
    <n v="199"/>
    <n v="20.6"/>
    <n v="8"/>
    <n v="1"/>
    <n v="26"/>
    <x v="2"/>
    <x v="0"/>
    <s v="No"/>
    <n v="0"/>
  </r>
  <r>
    <n v="1880"/>
    <d v="2024-07-30T00:00:00"/>
    <s v="Basic"/>
    <n v="199"/>
    <n v="18.5"/>
    <n v="5"/>
    <n v="4"/>
    <n v="13"/>
    <x v="3"/>
    <x v="0"/>
    <s v="No"/>
    <n v="0"/>
  </r>
  <r>
    <n v="1881"/>
    <d v="2024-06-27T00:00:00"/>
    <s v="Premium"/>
    <n v="699"/>
    <n v="1.7"/>
    <n v="8"/>
    <n v="2"/>
    <n v="34"/>
    <x v="28"/>
    <x v="0"/>
    <s v="Yes"/>
    <n v="1"/>
  </r>
  <r>
    <n v="1882"/>
    <d v="2023-08-20T00:00:00"/>
    <s v="Basic"/>
    <n v="199"/>
    <n v="4.4000000000000004"/>
    <n v="2"/>
    <n v="5"/>
    <n v="24"/>
    <x v="30"/>
    <x v="0"/>
    <s v="No"/>
    <n v="0"/>
  </r>
  <r>
    <n v="1883"/>
    <d v="2024-02-15T00:00:00"/>
    <s v="Premium"/>
    <n v="699"/>
    <n v="13.8"/>
    <n v="6"/>
    <n v="1"/>
    <n v="10"/>
    <x v="35"/>
    <x v="0"/>
    <s v="Yes"/>
    <n v="1"/>
  </r>
  <r>
    <n v="1884"/>
    <d v="2023-11-04T00:00:00"/>
    <s v="Standard"/>
    <n v="399"/>
    <n v="22.6"/>
    <n v="6"/>
    <n v="3"/>
    <n v="25"/>
    <x v="6"/>
    <x v="0"/>
    <s v="Yes"/>
    <n v="1"/>
  </r>
  <r>
    <n v="1885"/>
    <d v="2024-09-19T00:00:00"/>
    <s v="Basic"/>
    <n v="199"/>
    <n v="6.7"/>
    <n v="8"/>
    <n v="5"/>
    <n v="5"/>
    <x v="18"/>
    <x v="0"/>
    <s v="Yes"/>
    <n v="1"/>
  </r>
  <r>
    <n v="1886"/>
    <d v="2023-06-14T00:00:00"/>
    <s v="Premium"/>
    <n v="699"/>
    <n v="2"/>
    <n v="6"/>
    <n v="1"/>
    <n v="5"/>
    <x v="2"/>
    <x v="0"/>
    <s v="Yes"/>
    <n v="1"/>
  </r>
  <r>
    <n v="1887"/>
    <d v="2023-12-25T00:00:00"/>
    <s v="Basic"/>
    <n v="199"/>
    <n v="19.8"/>
    <n v="6"/>
    <n v="3"/>
    <n v="26"/>
    <x v="54"/>
    <x v="0"/>
    <s v="Yes"/>
    <n v="1"/>
  </r>
  <r>
    <n v="1888"/>
    <d v="2024-08-22T00:00:00"/>
    <s v="Basic"/>
    <n v="199"/>
    <n v="24.1"/>
    <n v="4"/>
    <n v="1"/>
    <n v="15"/>
    <x v="24"/>
    <x v="0"/>
    <s v="Yes"/>
    <n v="1"/>
  </r>
  <r>
    <n v="1889"/>
    <d v="2023-01-12T00:00:00"/>
    <s v="Premium"/>
    <n v="699"/>
    <n v="5.5"/>
    <n v="2"/>
    <n v="5"/>
    <n v="10"/>
    <x v="35"/>
    <x v="0"/>
    <s v="No"/>
    <n v="0"/>
  </r>
  <r>
    <n v="1890"/>
    <d v="2024-04-27T00:00:00"/>
    <s v="Premium"/>
    <n v="699"/>
    <n v="13.3"/>
    <n v="8"/>
    <n v="0"/>
    <n v="8"/>
    <x v="58"/>
    <x v="0"/>
    <s v="No"/>
    <n v="0"/>
  </r>
  <r>
    <n v="1891"/>
    <d v="2023-06-07T00:00:00"/>
    <s v="Basic"/>
    <n v="199"/>
    <n v="7.8"/>
    <n v="1"/>
    <n v="4"/>
    <n v="29"/>
    <x v="49"/>
    <x v="0"/>
    <s v="No"/>
    <n v="0"/>
  </r>
  <r>
    <n v="1892"/>
    <d v="2023-04-26T00:00:00"/>
    <s v="Basic"/>
    <n v="199"/>
    <n v="21.9"/>
    <n v="0"/>
    <n v="3"/>
    <n v="22"/>
    <x v="43"/>
    <x v="0"/>
    <s v="No"/>
    <n v="0"/>
  </r>
  <r>
    <n v="1893"/>
    <d v="2024-05-13T00:00:00"/>
    <s v="Premium"/>
    <n v="699"/>
    <n v="10.9"/>
    <n v="2"/>
    <n v="5"/>
    <n v="30"/>
    <x v="46"/>
    <x v="0"/>
    <s v="No"/>
    <n v="0"/>
  </r>
  <r>
    <n v="1894"/>
    <d v="2024-01-07T00:00:00"/>
    <s v="Standard"/>
    <n v="399"/>
    <n v="13.3"/>
    <n v="1"/>
    <n v="5"/>
    <n v="15"/>
    <x v="3"/>
    <x v="0"/>
    <s v="No"/>
    <n v="0"/>
  </r>
  <r>
    <n v="1895"/>
    <d v="2023-10-14T00:00:00"/>
    <s v="Basic"/>
    <n v="199"/>
    <n v="21"/>
    <n v="6"/>
    <n v="3"/>
    <n v="32"/>
    <x v="26"/>
    <x v="0"/>
    <s v="No"/>
    <n v="0"/>
  </r>
  <r>
    <n v="1896"/>
    <d v="2023-09-15T00:00:00"/>
    <s v="Premium"/>
    <n v="699"/>
    <n v="22.7"/>
    <n v="8"/>
    <n v="2"/>
    <n v="18"/>
    <x v="51"/>
    <x v="0"/>
    <s v="Yes"/>
    <n v="1"/>
  </r>
  <r>
    <n v="1897"/>
    <d v="2024-08-28T00:00:00"/>
    <s v="Standard"/>
    <n v="399"/>
    <n v="0.8"/>
    <n v="7"/>
    <n v="1"/>
    <n v="6"/>
    <x v="54"/>
    <x v="0"/>
    <s v="Yes"/>
    <n v="1"/>
  </r>
  <r>
    <n v="1898"/>
    <d v="2024-01-20T00:00:00"/>
    <s v="Standard"/>
    <n v="399"/>
    <n v="3"/>
    <n v="7"/>
    <n v="4"/>
    <n v="18"/>
    <x v="3"/>
    <x v="0"/>
    <s v="Yes"/>
    <n v="1"/>
  </r>
  <r>
    <n v="1899"/>
    <d v="2024-10-20T00:00:00"/>
    <s v="Premium"/>
    <n v="699"/>
    <n v="21.8"/>
    <n v="6"/>
    <n v="0"/>
    <n v="34"/>
    <x v="3"/>
    <x v="0"/>
    <s v="Yes"/>
    <n v="1"/>
  </r>
  <r>
    <n v="1900"/>
    <d v="2024-09-10T00:00:00"/>
    <s v="Basic"/>
    <n v="199"/>
    <n v="3.4"/>
    <n v="3"/>
    <n v="2"/>
    <n v="7"/>
    <x v="54"/>
    <x v="0"/>
    <s v="Yes"/>
    <n v="1"/>
  </r>
  <r>
    <n v="1901"/>
    <d v="2024-04-16T00:00:00"/>
    <s v="Standard"/>
    <n v="399"/>
    <n v="18.100000000000001"/>
    <n v="0"/>
    <n v="2"/>
    <n v="26"/>
    <x v="8"/>
    <x v="0"/>
    <s v="No"/>
    <n v="0"/>
  </r>
  <r>
    <n v="1902"/>
    <d v="2024-11-16T00:00:00"/>
    <s v="Premium"/>
    <n v="699"/>
    <n v="1.4"/>
    <n v="6"/>
    <n v="5"/>
    <n v="34"/>
    <x v="49"/>
    <x v="0"/>
    <s v="Yes"/>
    <n v="1"/>
  </r>
  <r>
    <n v="1903"/>
    <d v="2023-10-27T00:00:00"/>
    <s v="Basic"/>
    <n v="199"/>
    <n v="14.4"/>
    <n v="0"/>
    <n v="5"/>
    <n v="14"/>
    <x v="32"/>
    <x v="0"/>
    <s v="Yes"/>
    <n v="1"/>
  </r>
  <r>
    <n v="1904"/>
    <d v="2023-12-27T00:00:00"/>
    <s v="Standard"/>
    <n v="399"/>
    <n v="18.399999999999999"/>
    <n v="4"/>
    <n v="2"/>
    <n v="2"/>
    <x v="47"/>
    <x v="0"/>
    <s v="Yes"/>
    <n v="1"/>
  </r>
  <r>
    <n v="1905"/>
    <d v="2024-10-12T00:00:00"/>
    <s v="Basic"/>
    <n v="199"/>
    <n v="11.4"/>
    <n v="0"/>
    <n v="2"/>
    <n v="18"/>
    <x v="6"/>
    <x v="0"/>
    <s v="No"/>
    <n v="0"/>
  </r>
  <r>
    <n v="1906"/>
    <d v="2023-12-23T00:00:00"/>
    <s v="Standard"/>
    <n v="399"/>
    <n v="5.6"/>
    <n v="8"/>
    <n v="5"/>
    <n v="11"/>
    <x v="27"/>
    <x v="0"/>
    <s v="No"/>
    <n v="0"/>
  </r>
  <r>
    <n v="1907"/>
    <d v="2023-08-22T00:00:00"/>
    <s v="Basic"/>
    <n v="199"/>
    <n v="21.5"/>
    <n v="5"/>
    <n v="2"/>
    <n v="32"/>
    <x v="41"/>
    <x v="0"/>
    <s v="Yes"/>
    <n v="1"/>
  </r>
  <r>
    <n v="1908"/>
    <d v="2024-05-24T00:00:00"/>
    <s v="Standard"/>
    <n v="399"/>
    <n v="3"/>
    <n v="1"/>
    <n v="5"/>
    <n v="20"/>
    <x v="40"/>
    <x v="0"/>
    <s v="Yes"/>
    <n v="1"/>
  </r>
  <r>
    <n v="1909"/>
    <d v="2023-12-26T00:00:00"/>
    <s v="Premium"/>
    <n v="699"/>
    <n v="19"/>
    <n v="3"/>
    <n v="2"/>
    <n v="12"/>
    <x v="39"/>
    <x v="0"/>
    <s v="No"/>
    <n v="0"/>
  </r>
  <r>
    <n v="1910"/>
    <d v="2023-07-14T00:00:00"/>
    <s v="Standard"/>
    <n v="399"/>
    <n v="22.4"/>
    <n v="2"/>
    <n v="1"/>
    <n v="29"/>
    <x v="27"/>
    <x v="0"/>
    <s v="Yes"/>
    <n v="1"/>
  </r>
  <r>
    <n v="1911"/>
    <d v="2023-07-02T00:00:00"/>
    <s v="Premium"/>
    <n v="699"/>
    <n v="22.8"/>
    <n v="8"/>
    <n v="2"/>
    <n v="20"/>
    <x v="14"/>
    <x v="0"/>
    <s v="Yes"/>
    <n v="1"/>
  </r>
  <r>
    <n v="1912"/>
    <d v="2024-11-10T00:00:00"/>
    <s v="Standard"/>
    <n v="399"/>
    <n v="5.4"/>
    <n v="1"/>
    <n v="5"/>
    <n v="5"/>
    <x v="3"/>
    <x v="0"/>
    <s v="No"/>
    <n v="0"/>
  </r>
  <r>
    <n v="1913"/>
    <d v="2024-01-30T00:00:00"/>
    <s v="Standard"/>
    <n v="399"/>
    <n v="4.0999999999999996"/>
    <n v="5"/>
    <n v="4"/>
    <n v="17"/>
    <x v="59"/>
    <x v="0"/>
    <s v="Yes"/>
    <n v="1"/>
  </r>
  <r>
    <n v="1914"/>
    <d v="2023-02-11T00:00:00"/>
    <s v="Basic"/>
    <n v="199"/>
    <n v="15.5"/>
    <n v="1"/>
    <n v="2"/>
    <n v="19"/>
    <x v="0"/>
    <x v="0"/>
    <s v="No"/>
    <n v="0"/>
  </r>
  <r>
    <n v="1915"/>
    <d v="2024-12-12T00:00:00"/>
    <s v="Basic"/>
    <n v="199"/>
    <n v="4.3"/>
    <n v="4"/>
    <n v="0"/>
    <n v="36"/>
    <x v="9"/>
    <x v="0"/>
    <s v="Yes"/>
    <n v="1"/>
  </r>
  <r>
    <n v="1916"/>
    <d v="2023-01-13T00:00:00"/>
    <s v="Basic"/>
    <n v="199"/>
    <n v="21.9"/>
    <n v="7"/>
    <n v="5"/>
    <n v="16"/>
    <x v="34"/>
    <x v="0"/>
    <s v="Yes"/>
    <n v="1"/>
  </r>
  <r>
    <n v="1917"/>
    <d v="2024-08-04T00:00:00"/>
    <s v="Standard"/>
    <n v="399"/>
    <n v="24.1"/>
    <n v="7"/>
    <n v="3"/>
    <n v="16"/>
    <x v="51"/>
    <x v="0"/>
    <s v="Yes"/>
    <n v="1"/>
  </r>
  <r>
    <n v="1918"/>
    <d v="2024-02-01T00:00:00"/>
    <s v="Basic"/>
    <n v="199"/>
    <n v="5.0999999999999996"/>
    <n v="8"/>
    <n v="4"/>
    <n v="27"/>
    <x v="40"/>
    <x v="0"/>
    <s v="Yes"/>
    <n v="1"/>
  </r>
  <r>
    <n v="1919"/>
    <d v="2023-08-29T00:00:00"/>
    <s v="Premium"/>
    <n v="699"/>
    <n v="17.8"/>
    <n v="5"/>
    <n v="2"/>
    <n v="17"/>
    <x v="25"/>
    <x v="0"/>
    <s v="Yes"/>
    <n v="1"/>
  </r>
  <r>
    <n v="1920"/>
    <d v="2024-12-20T00:00:00"/>
    <s v="Standard"/>
    <n v="399"/>
    <n v="9.1999999999999993"/>
    <n v="2"/>
    <n v="2"/>
    <n v="35"/>
    <x v="22"/>
    <x v="0"/>
    <s v="No"/>
    <n v="0"/>
  </r>
  <r>
    <n v="1921"/>
    <d v="2023-11-18T00:00:00"/>
    <s v="Basic"/>
    <n v="199"/>
    <n v="14.7"/>
    <n v="1"/>
    <n v="4"/>
    <n v="35"/>
    <x v="60"/>
    <x v="0"/>
    <s v="Yes"/>
    <n v="1"/>
  </r>
  <r>
    <n v="1922"/>
    <d v="2023-02-24T00:00:00"/>
    <s v="Basic"/>
    <n v="199"/>
    <n v="18.100000000000001"/>
    <n v="8"/>
    <n v="1"/>
    <n v="15"/>
    <x v="6"/>
    <x v="0"/>
    <s v="Yes"/>
    <n v="1"/>
  </r>
  <r>
    <n v="1923"/>
    <d v="2024-04-04T00:00:00"/>
    <s v="Standard"/>
    <n v="399"/>
    <n v="12.7"/>
    <n v="6"/>
    <n v="0"/>
    <n v="29"/>
    <x v="17"/>
    <x v="0"/>
    <s v="Yes"/>
    <n v="1"/>
  </r>
  <r>
    <n v="1924"/>
    <d v="2023-12-29T00:00:00"/>
    <s v="Premium"/>
    <n v="699"/>
    <n v="22.4"/>
    <n v="7"/>
    <n v="5"/>
    <n v="4"/>
    <x v="2"/>
    <x v="0"/>
    <s v="Yes"/>
    <n v="1"/>
  </r>
  <r>
    <n v="1925"/>
    <d v="2024-12-22T00:00:00"/>
    <s v="Basic"/>
    <n v="199"/>
    <n v="14.5"/>
    <n v="0"/>
    <n v="5"/>
    <n v="18"/>
    <x v="3"/>
    <x v="0"/>
    <s v="Yes"/>
    <n v="1"/>
  </r>
  <r>
    <n v="1926"/>
    <d v="2023-11-08T00:00:00"/>
    <s v="Basic"/>
    <n v="199"/>
    <n v="5.8"/>
    <n v="7"/>
    <n v="2"/>
    <n v="26"/>
    <x v="28"/>
    <x v="0"/>
    <s v="Yes"/>
    <n v="1"/>
  </r>
  <r>
    <n v="1927"/>
    <d v="2024-11-28T00:00:00"/>
    <s v="Standard"/>
    <n v="399"/>
    <n v="14.5"/>
    <n v="8"/>
    <n v="3"/>
    <n v="15"/>
    <x v="2"/>
    <x v="0"/>
    <s v="No"/>
    <n v="0"/>
  </r>
  <r>
    <n v="1928"/>
    <d v="2023-05-03T00:00:00"/>
    <s v="Premium"/>
    <n v="699"/>
    <n v="21.6"/>
    <n v="0"/>
    <n v="5"/>
    <n v="21"/>
    <x v="14"/>
    <x v="0"/>
    <s v="Yes"/>
    <n v="1"/>
  </r>
  <r>
    <n v="1929"/>
    <d v="2024-09-07T00:00:00"/>
    <s v="Basic"/>
    <n v="199"/>
    <n v="13.5"/>
    <n v="2"/>
    <n v="5"/>
    <n v="5"/>
    <x v="21"/>
    <x v="0"/>
    <s v="Yes"/>
    <n v="1"/>
  </r>
  <r>
    <n v="1930"/>
    <d v="2023-04-07T00:00:00"/>
    <s v="Basic"/>
    <n v="199"/>
    <n v="1.2"/>
    <n v="7"/>
    <n v="5"/>
    <n v="12"/>
    <x v="19"/>
    <x v="0"/>
    <s v="Yes"/>
    <n v="1"/>
  </r>
  <r>
    <n v="1931"/>
    <d v="2023-12-18T00:00:00"/>
    <s v="Standard"/>
    <n v="399"/>
    <n v="20.2"/>
    <n v="6"/>
    <n v="5"/>
    <n v="25"/>
    <x v="53"/>
    <x v="0"/>
    <s v="Yes"/>
    <n v="1"/>
  </r>
  <r>
    <n v="1932"/>
    <d v="2024-05-26T00:00:00"/>
    <s v="Basic"/>
    <n v="199"/>
    <n v="8.1"/>
    <n v="2"/>
    <n v="5"/>
    <n v="7"/>
    <x v="25"/>
    <x v="0"/>
    <s v="No"/>
    <n v="0"/>
  </r>
  <r>
    <n v="1933"/>
    <d v="2024-10-10T00:00:00"/>
    <s v="Basic"/>
    <n v="199"/>
    <n v="6.9"/>
    <n v="3"/>
    <n v="1"/>
    <n v="12"/>
    <x v="59"/>
    <x v="0"/>
    <s v="No"/>
    <n v="0"/>
  </r>
  <r>
    <n v="1934"/>
    <d v="2024-09-12T00:00:00"/>
    <s v="Basic"/>
    <n v="199"/>
    <n v="11.6"/>
    <n v="1"/>
    <n v="4"/>
    <n v="22"/>
    <x v="31"/>
    <x v="0"/>
    <s v="Yes"/>
    <n v="1"/>
  </r>
  <r>
    <n v="1935"/>
    <d v="2024-06-25T00:00:00"/>
    <s v="Basic"/>
    <n v="199"/>
    <n v="1.9"/>
    <n v="5"/>
    <n v="0"/>
    <n v="36"/>
    <x v="17"/>
    <x v="0"/>
    <s v="Yes"/>
    <n v="1"/>
  </r>
  <r>
    <n v="1936"/>
    <d v="2024-07-30T00:00:00"/>
    <s v="Basic"/>
    <n v="199"/>
    <n v="8.5"/>
    <n v="4"/>
    <n v="0"/>
    <n v="1"/>
    <x v="34"/>
    <x v="0"/>
    <s v="No"/>
    <n v="0"/>
  </r>
  <r>
    <n v="1937"/>
    <d v="2024-07-02T00:00:00"/>
    <s v="Standard"/>
    <n v="399"/>
    <n v="23.9"/>
    <n v="3"/>
    <n v="5"/>
    <n v="5"/>
    <x v="41"/>
    <x v="0"/>
    <s v="Yes"/>
    <n v="1"/>
  </r>
  <r>
    <n v="1938"/>
    <d v="2024-03-27T00:00:00"/>
    <s v="Basic"/>
    <n v="199"/>
    <n v="2.9"/>
    <n v="2"/>
    <n v="4"/>
    <n v="23"/>
    <x v="57"/>
    <x v="0"/>
    <s v="Yes"/>
    <n v="1"/>
  </r>
  <r>
    <n v="1939"/>
    <d v="2024-07-04T00:00:00"/>
    <s v="Premium"/>
    <n v="699"/>
    <n v="12.9"/>
    <n v="7"/>
    <n v="0"/>
    <n v="12"/>
    <x v="41"/>
    <x v="0"/>
    <s v="Yes"/>
    <n v="1"/>
  </r>
  <r>
    <n v="1940"/>
    <d v="2024-06-14T00:00:00"/>
    <s v="Basic"/>
    <n v="199"/>
    <n v="23.4"/>
    <n v="1"/>
    <n v="2"/>
    <n v="20"/>
    <x v="11"/>
    <x v="0"/>
    <s v="Yes"/>
    <n v="1"/>
  </r>
  <r>
    <n v="1941"/>
    <d v="2024-04-10T00:00:00"/>
    <s v="Basic"/>
    <n v="199"/>
    <n v="12.7"/>
    <n v="2"/>
    <n v="4"/>
    <n v="7"/>
    <x v="13"/>
    <x v="0"/>
    <s v="Yes"/>
    <n v="1"/>
  </r>
  <r>
    <n v="1942"/>
    <d v="2023-12-13T00:00:00"/>
    <s v="Premium"/>
    <n v="699"/>
    <n v="20.9"/>
    <n v="7"/>
    <n v="0"/>
    <n v="36"/>
    <x v="5"/>
    <x v="0"/>
    <s v="No"/>
    <n v="0"/>
  </r>
  <r>
    <n v="1943"/>
    <d v="2024-01-02T00:00:00"/>
    <s v="Basic"/>
    <n v="199"/>
    <n v="4"/>
    <n v="7"/>
    <n v="1"/>
    <n v="24"/>
    <x v="50"/>
    <x v="0"/>
    <s v="Yes"/>
    <n v="1"/>
  </r>
  <r>
    <n v="1944"/>
    <d v="2023-11-25T00:00:00"/>
    <s v="Basic"/>
    <n v="199"/>
    <n v="20.399999999999999"/>
    <n v="1"/>
    <n v="4"/>
    <n v="31"/>
    <x v="23"/>
    <x v="0"/>
    <s v="No"/>
    <n v="0"/>
  </r>
  <r>
    <n v="1945"/>
    <d v="2023-05-19T00:00:00"/>
    <s v="Premium"/>
    <n v="699"/>
    <n v="13.3"/>
    <n v="8"/>
    <n v="5"/>
    <n v="35"/>
    <x v="21"/>
    <x v="0"/>
    <s v="Yes"/>
    <n v="1"/>
  </r>
  <r>
    <n v="1946"/>
    <d v="2024-05-17T00:00:00"/>
    <s v="Standard"/>
    <n v="399"/>
    <n v="7.7"/>
    <n v="6"/>
    <n v="3"/>
    <n v="13"/>
    <x v="25"/>
    <x v="0"/>
    <s v="Yes"/>
    <n v="1"/>
  </r>
  <r>
    <n v="1947"/>
    <d v="2024-05-24T00:00:00"/>
    <s v="Basic"/>
    <n v="199"/>
    <n v="3.1"/>
    <n v="8"/>
    <n v="3"/>
    <n v="32"/>
    <x v="41"/>
    <x v="0"/>
    <s v="Yes"/>
    <n v="1"/>
  </r>
  <r>
    <n v="1948"/>
    <d v="2024-08-24T00:00:00"/>
    <s v="Standard"/>
    <n v="399"/>
    <n v="13.4"/>
    <n v="0"/>
    <n v="1"/>
    <n v="4"/>
    <x v="32"/>
    <x v="0"/>
    <s v="Yes"/>
    <n v="1"/>
  </r>
  <r>
    <n v="1949"/>
    <d v="2023-02-18T00:00:00"/>
    <s v="Premium"/>
    <n v="699"/>
    <n v="4.7"/>
    <n v="5"/>
    <n v="5"/>
    <n v="35"/>
    <x v="26"/>
    <x v="0"/>
    <s v="Yes"/>
    <n v="1"/>
  </r>
  <r>
    <n v="1950"/>
    <d v="2024-03-20T00:00:00"/>
    <s v="Standard"/>
    <n v="399"/>
    <n v="5.0999999999999996"/>
    <n v="8"/>
    <n v="0"/>
    <n v="25"/>
    <x v="47"/>
    <x v="0"/>
    <s v="No"/>
    <n v="0"/>
  </r>
  <r>
    <n v="1951"/>
    <d v="2023-02-15T00:00:00"/>
    <s v="Premium"/>
    <n v="699"/>
    <n v="13.3"/>
    <n v="2"/>
    <n v="4"/>
    <n v="33"/>
    <x v="57"/>
    <x v="0"/>
    <s v="No"/>
    <n v="0"/>
  </r>
  <r>
    <n v="1952"/>
    <d v="2023-07-28T00:00:00"/>
    <s v="Basic"/>
    <n v="199"/>
    <n v="11.7"/>
    <n v="2"/>
    <n v="1"/>
    <n v="7"/>
    <x v="60"/>
    <x v="0"/>
    <s v="Yes"/>
    <n v="1"/>
  </r>
  <r>
    <n v="1953"/>
    <d v="2024-12-06T00:00:00"/>
    <s v="Standard"/>
    <n v="399"/>
    <n v="14.5"/>
    <n v="0"/>
    <n v="0"/>
    <n v="14"/>
    <x v="7"/>
    <x v="0"/>
    <s v="No"/>
    <n v="0"/>
  </r>
  <r>
    <n v="1954"/>
    <d v="2023-12-05T00:00:00"/>
    <s v="Basic"/>
    <n v="199"/>
    <n v="0.6"/>
    <n v="3"/>
    <n v="5"/>
    <n v="19"/>
    <x v="47"/>
    <x v="0"/>
    <s v="No"/>
    <n v="0"/>
  </r>
  <r>
    <n v="1955"/>
    <d v="2024-09-05T00:00:00"/>
    <s v="Basic"/>
    <n v="199"/>
    <n v="20.8"/>
    <n v="5"/>
    <n v="3"/>
    <n v="25"/>
    <x v="36"/>
    <x v="0"/>
    <s v="Yes"/>
    <n v="1"/>
  </r>
  <r>
    <n v="1956"/>
    <d v="2024-10-03T00:00:00"/>
    <s v="Basic"/>
    <n v="199"/>
    <n v="22.1"/>
    <n v="6"/>
    <n v="5"/>
    <n v="17"/>
    <x v="45"/>
    <x v="0"/>
    <s v="Yes"/>
    <n v="1"/>
  </r>
  <r>
    <n v="1957"/>
    <d v="2024-02-28T00:00:00"/>
    <s v="Standard"/>
    <n v="399"/>
    <n v="23.5"/>
    <n v="4"/>
    <n v="3"/>
    <n v="14"/>
    <x v="46"/>
    <x v="0"/>
    <s v="Yes"/>
    <n v="1"/>
  </r>
  <r>
    <n v="1958"/>
    <d v="2024-10-03T00:00:00"/>
    <s v="Standard"/>
    <n v="399"/>
    <n v="21.1"/>
    <n v="3"/>
    <n v="3"/>
    <n v="18"/>
    <x v="31"/>
    <x v="0"/>
    <s v="No"/>
    <n v="0"/>
  </r>
  <r>
    <n v="1959"/>
    <d v="2023-03-14T00:00:00"/>
    <s v="Premium"/>
    <n v="699"/>
    <n v="1.5"/>
    <n v="7"/>
    <n v="1"/>
    <n v="26"/>
    <x v="5"/>
    <x v="0"/>
    <s v="Yes"/>
    <n v="1"/>
  </r>
  <r>
    <n v="1960"/>
    <d v="2023-06-21T00:00:00"/>
    <s v="Premium"/>
    <n v="699"/>
    <n v="3.3"/>
    <n v="7"/>
    <n v="0"/>
    <n v="8"/>
    <x v="48"/>
    <x v="0"/>
    <s v="No"/>
    <n v="0"/>
  </r>
  <r>
    <n v="1961"/>
    <d v="2024-08-06T00:00:00"/>
    <s v="Premium"/>
    <n v="699"/>
    <n v="23.9"/>
    <n v="6"/>
    <n v="2"/>
    <n v="17"/>
    <x v="28"/>
    <x v="0"/>
    <s v="Yes"/>
    <n v="1"/>
  </r>
  <r>
    <n v="1962"/>
    <d v="2024-05-24T00:00:00"/>
    <s v="Standard"/>
    <n v="399"/>
    <n v="19.100000000000001"/>
    <n v="6"/>
    <n v="1"/>
    <n v="7"/>
    <x v="32"/>
    <x v="0"/>
    <s v="Yes"/>
    <n v="1"/>
  </r>
  <r>
    <n v="1963"/>
    <d v="2023-08-23T00:00:00"/>
    <s v="Basic"/>
    <n v="199"/>
    <n v="13.2"/>
    <n v="0"/>
    <n v="3"/>
    <n v="9"/>
    <x v="53"/>
    <x v="0"/>
    <s v="Yes"/>
    <n v="1"/>
  </r>
  <r>
    <n v="1964"/>
    <d v="2024-03-24T00:00:00"/>
    <s v="Basic"/>
    <n v="199"/>
    <n v="5"/>
    <n v="1"/>
    <n v="1"/>
    <n v="25"/>
    <x v="25"/>
    <x v="0"/>
    <s v="No"/>
    <n v="0"/>
  </r>
  <r>
    <n v="1965"/>
    <d v="2023-07-13T00:00:00"/>
    <s v="Premium"/>
    <n v="699"/>
    <n v="11.3"/>
    <n v="0"/>
    <n v="5"/>
    <n v="10"/>
    <x v="7"/>
    <x v="0"/>
    <s v="Yes"/>
    <n v="1"/>
  </r>
  <r>
    <n v="1966"/>
    <d v="2023-09-14T00:00:00"/>
    <s v="Basic"/>
    <n v="199"/>
    <n v="1.6"/>
    <n v="0"/>
    <n v="1"/>
    <n v="21"/>
    <x v="29"/>
    <x v="0"/>
    <s v="No"/>
    <n v="0"/>
  </r>
  <r>
    <n v="1967"/>
    <d v="2023-10-26T00:00:00"/>
    <s v="Basic"/>
    <n v="199"/>
    <n v="11.8"/>
    <n v="0"/>
    <n v="3"/>
    <n v="23"/>
    <x v="55"/>
    <x v="0"/>
    <s v="Yes"/>
    <n v="1"/>
  </r>
  <r>
    <n v="1968"/>
    <d v="2023-01-26T00:00:00"/>
    <s v="Premium"/>
    <n v="699"/>
    <n v="6"/>
    <n v="3"/>
    <n v="2"/>
    <n v="5"/>
    <x v="5"/>
    <x v="0"/>
    <s v="No"/>
    <n v="0"/>
  </r>
  <r>
    <n v="1969"/>
    <d v="2024-07-14T00:00:00"/>
    <s v="Standard"/>
    <n v="399"/>
    <n v="21.2"/>
    <n v="8"/>
    <n v="2"/>
    <n v="5"/>
    <x v="4"/>
    <x v="0"/>
    <s v="Yes"/>
    <n v="1"/>
  </r>
  <r>
    <n v="1970"/>
    <d v="2024-09-25T00:00:00"/>
    <s v="Standard"/>
    <n v="399"/>
    <n v="3.2"/>
    <n v="1"/>
    <n v="3"/>
    <n v="4"/>
    <x v="52"/>
    <x v="0"/>
    <s v="Yes"/>
    <n v="1"/>
  </r>
  <r>
    <n v="1971"/>
    <d v="2023-04-17T00:00:00"/>
    <s v="Premium"/>
    <n v="699"/>
    <n v="18.2"/>
    <n v="5"/>
    <n v="2"/>
    <n v="11"/>
    <x v="36"/>
    <x v="0"/>
    <s v="Yes"/>
    <n v="1"/>
  </r>
  <r>
    <n v="1972"/>
    <d v="2024-08-03T00:00:00"/>
    <s v="Premium"/>
    <n v="699"/>
    <n v="0.6"/>
    <n v="0"/>
    <n v="4"/>
    <n v="15"/>
    <x v="26"/>
    <x v="0"/>
    <s v="No"/>
    <n v="0"/>
  </r>
  <r>
    <n v="1973"/>
    <d v="2024-10-26T00:00:00"/>
    <s v="Basic"/>
    <n v="199"/>
    <n v="19.2"/>
    <n v="0"/>
    <n v="4"/>
    <n v="15"/>
    <x v="28"/>
    <x v="0"/>
    <s v="Yes"/>
    <n v="1"/>
  </r>
  <r>
    <n v="1974"/>
    <d v="2024-11-30T00:00:00"/>
    <s v="Standard"/>
    <n v="399"/>
    <n v="7.4"/>
    <n v="6"/>
    <n v="3"/>
    <n v="25"/>
    <x v="13"/>
    <x v="0"/>
    <s v="Yes"/>
    <n v="1"/>
  </r>
  <r>
    <n v="1975"/>
    <d v="2024-04-10T00:00:00"/>
    <s v="Standard"/>
    <n v="399"/>
    <n v="9"/>
    <n v="7"/>
    <n v="3"/>
    <n v="17"/>
    <x v="13"/>
    <x v="0"/>
    <s v="No"/>
    <n v="0"/>
  </r>
  <r>
    <n v="1976"/>
    <d v="2024-02-02T00:00:00"/>
    <s v="Premium"/>
    <n v="699"/>
    <n v="6"/>
    <n v="4"/>
    <n v="5"/>
    <n v="24"/>
    <x v="16"/>
    <x v="0"/>
    <s v="Yes"/>
    <n v="1"/>
  </r>
  <r>
    <n v="1977"/>
    <d v="2023-02-13T00:00:00"/>
    <s v="Standard"/>
    <n v="399"/>
    <n v="9.5"/>
    <n v="0"/>
    <n v="3"/>
    <n v="11"/>
    <x v="34"/>
    <x v="0"/>
    <s v="Yes"/>
    <n v="1"/>
  </r>
  <r>
    <n v="1978"/>
    <d v="2024-10-03T00:00:00"/>
    <s v="Standard"/>
    <n v="399"/>
    <n v="17.899999999999999"/>
    <n v="8"/>
    <n v="1"/>
    <n v="27"/>
    <x v="40"/>
    <x v="0"/>
    <s v="Yes"/>
    <n v="1"/>
  </r>
  <r>
    <n v="1979"/>
    <d v="2024-03-30T00:00:00"/>
    <s v="Standard"/>
    <n v="399"/>
    <n v="23.6"/>
    <n v="6"/>
    <n v="3"/>
    <n v="14"/>
    <x v="6"/>
    <x v="0"/>
    <s v="Yes"/>
    <n v="1"/>
  </r>
  <r>
    <n v="1980"/>
    <d v="2024-06-26T00:00:00"/>
    <s v="Standard"/>
    <n v="399"/>
    <n v="9.4"/>
    <n v="5"/>
    <n v="5"/>
    <n v="30"/>
    <x v="40"/>
    <x v="0"/>
    <s v="Yes"/>
    <n v="1"/>
  </r>
  <r>
    <n v="1981"/>
    <d v="2024-11-06T00:00:00"/>
    <s v="Basic"/>
    <n v="199"/>
    <n v="5.8"/>
    <n v="3"/>
    <n v="4"/>
    <n v="16"/>
    <x v="21"/>
    <x v="0"/>
    <s v="No"/>
    <n v="0"/>
  </r>
  <r>
    <n v="1982"/>
    <d v="2023-08-07T00:00:00"/>
    <s v="Premium"/>
    <n v="699"/>
    <n v="22.6"/>
    <n v="8"/>
    <n v="3"/>
    <n v="24"/>
    <x v="57"/>
    <x v="0"/>
    <s v="Yes"/>
    <n v="1"/>
  </r>
  <r>
    <n v="1983"/>
    <d v="2024-09-30T00:00:00"/>
    <s v="Standard"/>
    <n v="399"/>
    <n v="12"/>
    <n v="8"/>
    <n v="5"/>
    <n v="10"/>
    <x v="38"/>
    <x v="0"/>
    <s v="Yes"/>
    <n v="1"/>
  </r>
  <r>
    <n v="1984"/>
    <d v="2024-01-29T00:00:00"/>
    <s v="Standard"/>
    <n v="399"/>
    <n v="5.4"/>
    <n v="5"/>
    <n v="4"/>
    <n v="4"/>
    <x v="15"/>
    <x v="0"/>
    <s v="Yes"/>
    <n v="1"/>
  </r>
  <r>
    <n v="1985"/>
    <d v="2024-08-04T00:00:00"/>
    <s v="Premium"/>
    <n v="699"/>
    <n v="4.9000000000000004"/>
    <n v="7"/>
    <n v="0"/>
    <n v="28"/>
    <x v="46"/>
    <x v="0"/>
    <s v="Yes"/>
    <n v="1"/>
  </r>
  <r>
    <n v="1986"/>
    <d v="2023-07-22T00:00:00"/>
    <s v="Premium"/>
    <n v="699"/>
    <n v="7.2"/>
    <n v="2"/>
    <n v="5"/>
    <n v="12"/>
    <x v="40"/>
    <x v="0"/>
    <s v="Yes"/>
    <n v="1"/>
  </r>
  <r>
    <n v="1987"/>
    <d v="2024-05-13T00:00:00"/>
    <s v="Basic"/>
    <n v="199"/>
    <n v="8.3000000000000007"/>
    <n v="3"/>
    <n v="5"/>
    <n v="27"/>
    <x v="37"/>
    <x v="0"/>
    <s v="No"/>
    <n v="0"/>
  </r>
  <r>
    <n v="1988"/>
    <d v="2023-03-29T00:00:00"/>
    <s v="Standard"/>
    <n v="399"/>
    <n v="18.5"/>
    <n v="0"/>
    <n v="5"/>
    <n v="34"/>
    <x v="20"/>
    <x v="0"/>
    <s v="No"/>
    <n v="0"/>
  </r>
  <r>
    <n v="1989"/>
    <d v="2024-01-01T00:00:00"/>
    <s v="Basic"/>
    <n v="199"/>
    <n v="23"/>
    <n v="0"/>
    <n v="2"/>
    <n v="1"/>
    <x v="39"/>
    <x v="0"/>
    <s v="Yes"/>
    <n v="1"/>
  </r>
  <r>
    <n v="1990"/>
    <d v="2023-11-20T00:00:00"/>
    <s v="Basic"/>
    <n v="199"/>
    <n v="24"/>
    <n v="4"/>
    <n v="0"/>
    <n v="10"/>
    <x v="57"/>
    <x v="0"/>
    <s v="No"/>
    <n v="0"/>
  </r>
  <r>
    <n v="1991"/>
    <d v="2024-07-29T00:00:00"/>
    <s v="Premium"/>
    <n v="699"/>
    <n v="12.1"/>
    <n v="2"/>
    <n v="2"/>
    <n v="29"/>
    <x v="18"/>
    <x v="0"/>
    <s v="Yes"/>
    <n v="1"/>
  </r>
  <r>
    <n v="1992"/>
    <d v="2023-06-12T00:00:00"/>
    <s v="Basic"/>
    <n v="199"/>
    <n v="4.5"/>
    <n v="1"/>
    <n v="4"/>
    <n v="10"/>
    <x v="13"/>
    <x v="0"/>
    <s v="Yes"/>
    <n v="1"/>
  </r>
  <r>
    <n v="1993"/>
    <d v="2023-04-27T00:00:00"/>
    <s v="Premium"/>
    <n v="699"/>
    <n v="15.9"/>
    <n v="4"/>
    <n v="5"/>
    <n v="36"/>
    <x v="39"/>
    <x v="0"/>
    <s v="No"/>
    <n v="0"/>
  </r>
  <r>
    <n v="1994"/>
    <d v="2024-04-29T00:00:00"/>
    <s v="Premium"/>
    <n v="699"/>
    <n v="22.8"/>
    <n v="1"/>
    <n v="0"/>
    <n v="10"/>
    <x v="37"/>
    <x v="0"/>
    <s v="No"/>
    <n v="0"/>
  </r>
  <r>
    <n v="1995"/>
    <d v="2024-01-07T00:00:00"/>
    <s v="Standard"/>
    <n v="399"/>
    <n v="4.7"/>
    <n v="0"/>
    <n v="4"/>
    <n v="31"/>
    <x v="46"/>
    <x v="0"/>
    <s v="No"/>
    <n v="0"/>
  </r>
  <r>
    <n v="1996"/>
    <d v="2023-12-19T00:00:00"/>
    <s v="Standard"/>
    <n v="399"/>
    <n v="11.5"/>
    <n v="0"/>
    <n v="3"/>
    <n v="12"/>
    <x v="32"/>
    <x v="0"/>
    <s v="No"/>
    <n v="0"/>
  </r>
  <r>
    <n v="1997"/>
    <d v="2024-11-24T00:00:00"/>
    <s v="Standard"/>
    <n v="399"/>
    <n v="22.2"/>
    <n v="1"/>
    <n v="1"/>
    <n v="6"/>
    <x v="37"/>
    <x v="0"/>
    <s v="No"/>
    <n v="0"/>
  </r>
  <r>
    <n v="1998"/>
    <d v="2023-03-27T00:00:00"/>
    <s v="Standard"/>
    <n v="399"/>
    <n v="3.2"/>
    <n v="3"/>
    <n v="5"/>
    <n v="10"/>
    <x v="27"/>
    <x v="0"/>
    <s v="Yes"/>
    <n v="1"/>
  </r>
  <r>
    <n v="1999"/>
    <d v="2023-07-16T00:00:00"/>
    <s v="Standard"/>
    <n v="399"/>
    <n v="0.9"/>
    <n v="6"/>
    <n v="1"/>
    <n v="32"/>
    <x v="57"/>
    <x v="0"/>
    <s v="No"/>
    <n v="0"/>
  </r>
  <r>
    <n v="2000"/>
    <d v="2023-02-23T00:00:00"/>
    <s v="Premium"/>
    <n v="699"/>
    <n v="24.6"/>
    <n v="0"/>
    <n v="3"/>
    <n v="18"/>
    <x v="27"/>
    <x v="0"/>
    <s v="No"/>
    <n v="0"/>
  </r>
  <r>
    <n v="2001"/>
    <d v="2023-10-07T00:00:00"/>
    <s v="Premium"/>
    <n v="699"/>
    <n v="17.7"/>
    <n v="4"/>
    <n v="3"/>
    <n v="16"/>
    <x v="25"/>
    <x v="0"/>
    <s v="Yes"/>
    <n v="1"/>
  </r>
  <r>
    <n v="2002"/>
    <d v="2024-10-01T00:00:00"/>
    <s v="Premium"/>
    <n v="699"/>
    <n v="16.7"/>
    <n v="5"/>
    <n v="4"/>
    <n v="30"/>
    <x v="36"/>
    <x v="0"/>
    <s v="Yes"/>
    <n v="1"/>
  </r>
  <r>
    <n v="2003"/>
    <d v="2024-12-12T00:00:00"/>
    <s v="Basic"/>
    <n v="199"/>
    <n v="7.9"/>
    <n v="3"/>
    <n v="3"/>
    <n v="2"/>
    <x v="55"/>
    <x v="0"/>
    <s v="Yes"/>
    <n v="1"/>
  </r>
  <r>
    <n v="2004"/>
    <d v="2024-03-10T00:00:00"/>
    <s v="Premium"/>
    <n v="699"/>
    <n v="17.600000000000001"/>
    <n v="5"/>
    <n v="2"/>
    <n v="18"/>
    <x v="34"/>
    <x v="0"/>
    <s v="Yes"/>
    <n v="1"/>
  </r>
  <r>
    <n v="2005"/>
    <d v="2024-05-15T00:00:00"/>
    <s v="Standard"/>
    <n v="399"/>
    <n v="3.7"/>
    <n v="5"/>
    <n v="5"/>
    <n v="22"/>
    <x v="31"/>
    <x v="0"/>
    <s v="Yes"/>
    <n v="1"/>
  </r>
  <r>
    <n v="2006"/>
    <d v="2023-11-23T00:00:00"/>
    <s v="Standard"/>
    <n v="399"/>
    <n v="2.5"/>
    <n v="7"/>
    <n v="5"/>
    <n v="18"/>
    <x v="23"/>
    <x v="0"/>
    <s v="No"/>
    <n v="0"/>
  </r>
  <r>
    <n v="2007"/>
    <d v="2024-01-18T00:00:00"/>
    <s v="Premium"/>
    <n v="699"/>
    <n v="1.1000000000000001"/>
    <n v="2"/>
    <n v="0"/>
    <n v="8"/>
    <x v="33"/>
    <x v="0"/>
    <s v="Yes"/>
    <n v="1"/>
  </r>
  <r>
    <n v="2008"/>
    <d v="2023-01-14T00:00:00"/>
    <s v="Basic"/>
    <n v="199"/>
    <n v="14.5"/>
    <n v="3"/>
    <n v="0"/>
    <n v="10"/>
    <x v="22"/>
    <x v="0"/>
    <s v="Yes"/>
    <n v="1"/>
  </r>
  <r>
    <n v="2009"/>
    <d v="2024-04-16T00:00:00"/>
    <s v="Premium"/>
    <n v="699"/>
    <n v="21.8"/>
    <n v="1"/>
    <n v="1"/>
    <n v="22"/>
    <x v="54"/>
    <x v="0"/>
    <s v="No"/>
    <n v="0"/>
  </r>
  <r>
    <n v="2010"/>
    <d v="2023-05-23T00:00:00"/>
    <s v="Premium"/>
    <n v="699"/>
    <n v="19.8"/>
    <n v="1"/>
    <n v="4"/>
    <n v="22"/>
    <x v="19"/>
    <x v="0"/>
    <s v="Yes"/>
    <n v="1"/>
  </r>
  <r>
    <n v="2011"/>
    <d v="2023-08-27T00:00:00"/>
    <s v="Basic"/>
    <n v="199"/>
    <n v="5"/>
    <n v="1"/>
    <n v="0"/>
    <n v="6"/>
    <x v="25"/>
    <x v="0"/>
    <s v="No"/>
    <n v="0"/>
  </r>
  <r>
    <n v="2012"/>
    <d v="2024-05-02T00:00:00"/>
    <s v="Basic"/>
    <n v="199"/>
    <n v="18.100000000000001"/>
    <n v="6"/>
    <n v="2"/>
    <n v="4"/>
    <x v="30"/>
    <x v="0"/>
    <s v="Yes"/>
    <n v="1"/>
  </r>
  <r>
    <n v="2013"/>
    <d v="2024-08-29T00:00:00"/>
    <s v="Basic"/>
    <n v="199"/>
    <n v="15.3"/>
    <n v="2"/>
    <n v="3"/>
    <n v="32"/>
    <x v="12"/>
    <x v="0"/>
    <s v="No"/>
    <n v="0"/>
  </r>
  <r>
    <n v="2014"/>
    <d v="2023-09-27T00:00:00"/>
    <s v="Basic"/>
    <n v="199"/>
    <n v="5"/>
    <n v="0"/>
    <n v="0"/>
    <n v="29"/>
    <x v="48"/>
    <x v="0"/>
    <s v="No"/>
    <n v="0"/>
  </r>
  <r>
    <n v="2015"/>
    <d v="2023-03-19T00:00:00"/>
    <s v="Basic"/>
    <n v="199"/>
    <n v="14.6"/>
    <n v="3"/>
    <n v="5"/>
    <n v="35"/>
    <x v="19"/>
    <x v="0"/>
    <s v="No"/>
    <n v="0"/>
  </r>
  <r>
    <n v="2016"/>
    <d v="2024-08-29T00:00:00"/>
    <s v="Basic"/>
    <n v="199"/>
    <n v="21.3"/>
    <n v="3"/>
    <n v="1"/>
    <n v="12"/>
    <x v="40"/>
    <x v="0"/>
    <s v="No"/>
    <n v="0"/>
  </r>
  <r>
    <n v="2017"/>
    <d v="2023-12-20T00:00:00"/>
    <s v="Standard"/>
    <n v="399"/>
    <n v="12.9"/>
    <n v="4"/>
    <n v="1"/>
    <n v="27"/>
    <x v="25"/>
    <x v="0"/>
    <s v="Yes"/>
    <n v="1"/>
  </r>
  <r>
    <n v="2018"/>
    <d v="2023-03-05T00:00:00"/>
    <s v="Premium"/>
    <n v="699"/>
    <n v="13.5"/>
    <n v="4"/>
    <n v="2"/>
    <n v="16"/>
    <x v="14"/>
    <x v="0"/>
    <s v="Yes"/>
    <n v="1"/>
  </r>
  <r>
    <n v="2019"/>
    <d v="2023-03-23T00:00:00"/>
    <s v="Basic"/>
    <n v="199"/>
    <n v="8.9"/>
    <n v="0"/>
    <n v="4"/>
    <n v="32"/>
    <x v="14"/>
    <x v="0"/>
    <s v="No"/>
    <n v="0"/>
  </r>
  <r>
    <n v="2020"/>
    <d v="2024-01-06T00:00:00"/>
    <s v="Premium"/>
    <n v="699"/>
    <n v="0.8"/>
    <n v="1"/>
    <n v="2"/>
    <n v="29"/>
    <x v="54"/>
    <x v="0"/>
    <s v="Yes"/>
    <n v="1"/>
  </r>
  <r>
    <n v="2021"/>
    <d v="2024-05-06T00:00:00"/>
    <s v="Premium"/>
    <n v="699"/>
    <n v="14.4"/>
    <n v="5"/>
    <n v="3"/>
    <n v="5"/>
    <x v="59"/>
    <x v="0"/>
    <s v="Yes"/>
    <n v="1"/>
  </r>
  <r>
    <n v="2022"/>
    <d v="2023-07-14T00:00:00"/>
    <s v="Standard"/>
    <n v="399"/>
    <n v="7.9"/>
    <n v="7"/>
    <n v="2"/>
    <n v="32"/>
    <x v="28"/>
    <x v="0"/>
    <s v="No"/>
    <n v="0"/>
  </r>
  <r>
    <n v="2023"/>
    <d v="2023-11-29T00:00:00"/>
    <s v="Basic"/>
    <n v="199"/>
    <n v="1.5"/>
    <n v="5"/>
    <n v="3"/>
    <n v="11"/>
    <x v="6"/>
    <x v="0"/>
    <s v="Yes"/>
    <n v="1"/>
  </r>
  <r>
    <n v="2024"/>
    <d v="2024-01-30T00:00:00"/>
    <s v="Standard"/>
    <n v="399"/>
    <n v="21.8"/>
    <n v="7"/>
    <n v="3"/>
    <n v="30"/>
    <x v="2"/>
    <x v="0"/>
    <s v="Yes"/>
    <n v="1"/>
  </r>
  <r>
    <n v="2025"/>
    <d v="2024-02-14T00:00:00"/>
    <s v="Standard"/>
    <n v="399"/>
    <n v="21.9"/>
    <n v="5"/>
    <n v="3"/>
    <n v="2"/>
    <x v="22"/>
    <x v="0"/>
    <s v="Yes"/>
    <n v="1"/>
  </r>
  <r>
    <n v="2026"/>
    <d v="2023-08-11T00:00:00"/>
    <s v="Standard"/>
    <n v="399"/>
    <n v="11.1"/>
    <n v="2"/>
    <n v="1"/>
    <n v="1"/>
    <x v="54"/>
    <x v="0"/>
    <s v="No"/>
    <n v="0"/>
  </r>
  <r>
    <n v="2027"/>
    <d v="2024-05-24T00:00:00"/>
    <s v="Basic"/>
    <n v="199"/>
    <n v="10.1"/>
    <n v="2"/>
    <n v="2"/>
    <n v="2"/>
    <x v="29"/>
    <x v="0"/>
    <s v="Yes"/>
    <n v="1"/>
  </r>
  <r>
    <n v="2028"/>
    <d v="2024-09-13T00:00:00"/>
    <s v="Standard"/>
    <n v="399"/>
    <n v="7.9"/>
    <n v="8"/>
    <n v="2"/>
    <n v="11"/>
    <x v="0"/>
    <x v="0"/>
    <s v="Yes"/>
    <n v="1"/>
  </r>
  <r>
    <n v="2029"/>
    <d v="2023-04-19T00:00:00"/>
    <s v="Premium"/>
    <n v="699"/>
    <n v="11.1"/>
    <n v="2"/>
    <n v="3"/>
    <n v="32"/>
    <x v="5"/>
    <x v="0"/>
    <s v="Yes"/>
    <n v="1"/>
  </r>
  <r>
    <n v="2030"/>
    <d v="2024-05-21T00:00:00"/>
    <s v="Basic"/>
    <n v="199"/>
    <n v="17.8"/>
    <n v="4"/>
    <n v="1"/>
    <n v="21"/>
    <x v="33"/>
    <x v="0"/>
    <s v="No"/>
    <n v="0"/>
  </r>
  <r>
    <n v="2031"/>
    <d v="2023-11-15T00:00:00"/>
    <s v="Basic"/>
    <n v="199"/>
    <n v="12.5"/>
    <n v="4"/>
    <n v="5"/>
    <n v="27"/>
    <x v="17"/>
    <x v="0"/>
    <s v="Yes"/>
    <n v="1"/>
  </r>
  <r>
    <n v="2032"/>
    <d v="2024-01-18T00:00:00"/>
    <s v="Premium"/>
    <n v="699"/>
    <n v="15.5"/>
    <n v="2"/>
    <n v="4"/>
    <n v="28"/>
    <x v="12"/>
    <x v="0"/>
    <s v="Yes"/>
    <n v="1"/>
  </r>
  <r>
    <n v="2033"/>
    <d v="2024-03-03T00:00:00"/>
    <s v="Premium"/>
    <n v="699"/>
    <n v="9.6"/>
    <n v="7"/>
    <n v="0"/>
    <n v="9"/>
    <x v="1"/>
    <x v="0"/>
    <s v="No"/>
    <n v="0"/>
  </r>
  <r>
    <n v="2034"/>
    <d v="2024-05-02T00:00:00"/>
    <s v="Basic"/>
    <n v="199"/>
    <n v="23.6"/>
    <n v="3"/>
    <n v="2"/>
    <n v="14"/>
    <x v="30"/>
    <x v="0"/>
    <s v="No"/>
    <n v="0"/>
  </r>
  <r>
    <n v="2035"/>
    <d v="2023-11-26T00:00:00"/>
    <s v="Standard"/>
    <n v="399"/>
    <n v="8.8000000000000007"/>
    <n v="5"/>
    <n v="5"/>
    <n v="36"/>
    <x v="21"/>
    <x v="0"/>
    <s v="No"/>
    <n v="0"/>
  </r>
  <r>
    <n v="2036"/>
    <d v="2023-01-20T00:00:00"/>
    <s v="Premium"/>
    <n v="699"/>
    <n v="17.8"/>
    <n v="3"/>
    <n v="1"/>
    <n v="15"/>
    <x v="9"/>
    <x v="0"/>
    <s v="No"/>
    <n v="0"/>
  </r>
  <r>
    <n v="2037"/>
    <d v="2024-06-25T00:00:00"/>
    <s v="Standard"/>
    <n v="399"/>
    <n v="22.1"/>
    <n v="6"/>
    <n v="1"/>
    <n v="33"/>
    <x v="41"/>
    <x v="0"/>
    <s v="Yes"/>
    <n v="1"/>
  </r>
  <r>
    <n v="2038"/>
    <d v="2023-07-17T00:00:00"/>
    <s v="Standard"/>
    <n v="399"/>
    <n v="15.3"/>
    <n v="4"/>
    <n v="0"/>
    <n v="30"/>
    <x v="38"/>
    <x v="0"/>
    <s v="Yes"/>
    <n v="1"/>
  </r>
  <r>
    <n v="2039"/>
    <d v="2023-01-04T00:00:00"/>
    <s v="Standard"/>
    <n v="399"/>
    <n v="9.4"/>
    <n v="0"/>
    <n v="3"/>
    <n v="10"/>
    <x v="33"/>
    <x v="0"/>
    <s v="Yes"/>
    <n v="1"/>
  </r>
  <r>
    <n v="2040"/>
    <d v="2023-11-24T00:00:00"/>
    <s v="Standard"/>
    <n v="399"/>
    <n v="20.7"/>
    <n v="7"/>
    <n v="4"/>
    <n v="23"/>
    <x v="2"/>
    <x v="0"/>
    <s v="No"/>
    <n v="0"/>
  </r>
  <r>
    <n v="2041"/>
    <d v="2023-07-12T00:00:00"/>
    <s v="Standard"/>
    <n v="399"/>
    <n v="15.3"/>
    <n v="8"/>
    <n v="1"/>
    <n v="21"/>
    <x v="47"/>
    <x v="0"/>
    <s v="No"/>
    <n v="0"/>
  </r>
  <r>
    <n v="2042"/>
    <d v="2024-05-31T00:00:00"/>
    <s v="Premium"/>
    <n v="699"/>
    <n v="7.7"/>
    <n v="0"/>
    <n v="5"/>
    <n v="8"/>
    <x v="15"/>
    <x v="0"/>
    <s v="Yes"/>
    <n v="1"/>
  </r>
  <r>
    <n v="2043"/>
    <d v="2023-11-02T00:00:00"/>
    <s v="Standard"/>
    <n v="399"/>
    <n v="19.899999999999999"/>
    <n v="6"/>
    <n v="5"/>
    <n v="16"/>
    <x v="47"/>
    <x v="0"/>
    <s v="No"/>
    <n v="0"/>
  </r>
  <r>
    <n v="2044"/>
    <d v="2024-03-07T00:00:00"/>
    <s v="Standard"/>
    <n v="399"/>
    <n v="4"/>
    <n v="0"/>
    <n v="0"/>
    <n v="14"/>
    <x v="8"/>
    <x v="0"/>
    <s v="No"/>
    <n v="0"/>
  </r>
  <r>
    <n v="2045"/>
    <d v="2023-06-10T00:00:00"/>
    <s v="Basic"/>
    <n v="199"/>
    <n v="11.9"/>
    <n v="2"/>
    <n v="3"/>
    <n v="24"/>
    <x v="30"/>
    <x v="0"/>
    <s v="Yes"/>
    <n v="1"/>
  </r>
  <r>
    <n v="2046"/>
    <d v="2024-12-24T00:00:00"/>
    <s v="Premium"/>
    <n v="699"/>
    <n v="19.100000000000001"/>
    <n v="1"/>
    <n v="2"/>
    <n v="29"/>
    <x v="6"/>
    <x v="0"/>
    <s v="Yes"/>
    <n v="1"/>
  </r>
  <r>
    <n v="2047"/>
    <d v="2023-12-01T00:00:00"/>
    <s v="Premium"/>
    <n v="699"/>
    <n v="7.5"/>
    <n v="2"/>
    <n v="2"/>
    <n v="30"/>
    <x v="1"/>
    <x v="0"/>
    <s v="Yes"/>
    <n v="1"/>
  </r>
  <r>
    <n v="2048"/>
    <d v="2024-10-05T00:00:00"/>
    <s v="Premium"/>
    <n v="699"/>
    <n v="9.5"/>
    <n v="5"/>
    <n v="5"/>
    <n v="31"/>
    <x v="55"/>
    <x v="0"/>
    <s v="Yes"/>
    <n v="1"/>
  </r>
  <r>
    <n v="2049"/>
    <d v="2024-10-21T00:00:00"/>
    <s v="Standard"/>
    <n v="399"/>
    <n v="10.199999999999999"/>
    <n v="5"/>
    <n v="4"/>
    <n v="21"/>
    <x v="43"/>
    <x v="0"/>
    <s v="No"/>
    <n v="0"/>
  </r>
  <r>
    <n v="2050"/>
    <d v="2024-12-31T00:00:00"/>
    <s v="Standard"/>
    <n v="399"/>
    <n v="14.4"/>
    <n v="0"/>
    <n v="4"/>
    <n v="21"/>
    <x v="26"/>
    <x v="0"/>
    <s v="No"/>
    <n v="0"/>
  </r>
  <r>
    <n v="2051"/>
    <d v="2023-06-17T00:00:00"/>
    <s v="Basic"/>
    <n v="199"/>
    <n v="2.1"/>
    <n v="1"/>
    <n v="1"/>
    <n v="32"/>
    <x v="2"/>
    <x v="0"/>
    <s v="Yes"/>
    <n v="1"/>
  </r>
  <r>
    <n v="2052"/>
    <d v="2023-12-18T00:00:00"/>
    <s v="Premium"/>
    <n v="699"/>
    <n v="2.8"/>
    <n v="5"/>
    <n v="2"/>
    <n v="16"/>
    <x v="29"/>
    <x v="0"/>
    <s v="Yes"/>
    <n v="1"/>
  </r>
  <r>
    <n v="2053"/>
    <d v="2024-02-10T00:00:00"/>
    <s v="Basic"/>
    <n v="199"/>
    <n v="10.3"/>
    <n v="0"/>
    <n v="4"/>
    <n v="32"/>
    <x v="51"/>
    <x v="0"/>
    <s v="No"/>
    <n v="0"/>
  </r>
  <r>
    <n v="2054"/>
    <d v="2023-09-25T00:00:00"/>
    <s v="Premium"/>
    <n v="699"/>
    <n v="13.9"/>
    <n v="1"/>
    <n v="1"/>
    <n v="10"/>
    <x v="38"/>
    <x v="0"/>
    <s v="Yes"/>
    <n v="1"/>
  </r>
  <r>
    <n v="2055"/>
    <d v="2024-12-15T00:00:00"/>
    <s v="Basic"/>
    <n v="199"/>
    <n v="1.9"/>
    <n v="8"/>
    <n v="0"/>
    <n v="16"/>
    <x v="26"/>
    <x v="0"/>
    <s v="No"/>
    <n v="0"/>
  </r>
  <r>
    <n v="2056"/>
    <d v="2023-05-21T00:00:00"/>
    <s v="Basic"/>
    <n v="199"/>
    <n v="1.5"/>
    <n v="3"/>
    <n v="1"/>
    <n v="31"/>
    <x v="32"/>
    <x v="0"/>
    <s v="Yes"/>
    <n v="1"/>
  </r>
  <r>
    <n v="2057"/>
    <d v="2024-05-19T00:00:00"/>
    <s v="Premium"/>
    <n v="699"/>
    <n v="8.4"/>
    <n v="6"/>
    <n v="0"/>
    <n v="21"/>
    <x v="56"/>
    <x v="0"/>
    <s v="No"/>
    <n v="0"/>
  </r>
  <r>
    <n v="2058"/>
    <d v="2023-08-24T00:00:00"/>
    <s v="Basic"/>
    <n v="199"/>
    <n v="14"/>
    <n v="0"/>
    <n v="1"/>
    <n v="27"/>
    <x v="54"/>
    <x v="0"/>
    <s v="Yes"/>
    <n v="1"/>
  </r>
  <r>
    <n v="2059"/>
    <d v="2023-06-18T00:00:00"/>
    <s v="Premium"/>
    <n v="699"/>
    <n v="0.7"/>
    <n v="1"/>
    <n v="4"/>
    <n v="32"/>
    <x v="15"/>
    <x v="0"/>
    <s v="Yes"/>
    <n v="1"/>
  </r>
  <r>
    <n v="2060"/>
    <d v="2023-09-30T00:00:00"/>
    <s v="Standard"/>
    <n v="399"/>
    <n v="4.2"/>
    <n v="0"/>
    <n v="5"/>
    <n v="14"/>
    <x v="49"/>
    <x v="0"/>
    <s v="Yes"/>
    <n v="1"/>
  </r>
  <r>
    <n v="2061"/>
    <d v="2023-12-09T00:00:00"/>
    <s v="Premium"/>
    <n v="699"/>
    <n v="13"/>
    <n v="2"/>
    <n v="1"/>
    <n v="24"/>
    <x v="14"/>
    <x v="0"/>
    <s v="No"/>
    <n v="0"/>
  </r>
  <r>
    <n v="2062"/>
    <d v="2023-01-30T00:00:00"/>
    <s v="Basic"/>
    <n v="199"/>
    <n v="22.5"/>
    <n v="6"/>
    <n v="0"/>
    <n v="21"/>
    <x v="8"/>
    <x v="0"/>
    <s v="Yes"/>
    <n v="1"/>
  </r>
  <r>
    <n v="2063"/>
    <d v="2023-04-20T00:00:00"/>
    <s v="Standard"/>
    <n v="399"/>
    <n v="19.399999999999999"/>
    <n v="3"/>
    <n v="1"/>
    <n v="33"/>
    <x v="19"/>
    <x v="0"/>
    <s v="Yes"/>
    <n v="1"/>
  </r>
  <r>
    <n v="2064"/>
    <d v="2024-08-30T00:00:00"/>
    <s v="Premium"/>
    <n v="699"/>
    <n v="5.4"/>
    <n v="4"/>
    <n v="5"/>
    <n v="14"/>
    <x v="11"/>
    <x v="0"/>
    <s v="Yes"/>
    <n v="1"/>
  </r>
  <r>
    <n v="2065"/>
    <d v="2023-09-16T00:00:00"/>
    <s v="Standard"/>
    <n v="399"/>
    <n v="11.9"/>
    <n v="3"/>
    <n v="4"/>
    <n v="24"/>
    <x v="15"/>
    <x v="0"/>
    <s v="No"/>
    <n v="0"/>
  </r>
  <r>
    <n v="2066"/>
    <d v="2023-12-08T00:00:00"/>
    <s v="Basic"/>
    <n v="199"/>
    <n v="1.1000000000000001"/>
    <n v="0"/>
    <n v="1"/>
    <n v="33"/>
    <x v="43"/>
    <x v="0"/>
    <s v="Yes"/>
    <n v="1"/>
  </r>
  <r>
    <n v="2067"/>
    <d v="2024-02-05T00:00:00"/>
    <s v="Basic"/>
    <n v="199"/>
    <n v="23.7"/>
    <n v="6"/>
    <n v="5"/>
    <n v="32"/>
    <x v="27"/>
    <x v="0"/>
    <s v="Yes"/>
    <n v="1"/>
  </r>
  <r>
    <n v="2068"/>
    <d v="2024-11-14T00:00:00"/>
    <s v="Premium"/>
    <n v="699"/>
    <n v="23.1"/>
    <n v="7"/>
    <n v="4"/>
    <n v="11"/>
    <x v="3"/>
    <x v="0"/>
    <s v="Yes"/>
    <n v="1"/>
  </r>
  <r>
    <n v="2069"/>
    <d v="2023-01-12T00:00:00"/>
    <s v="Basic"/>
    <n v="199"/>
    <n v="15.6"/>
    <n v="0"/>
    <n v="0"/>
    <n v="5"/>
    <x v="41"/>
    <x v="0"/>
    <s v="Yes"/>
    <n v="1"/>
  </r>
  <r>
    <n v="2070"/>
    <d v="2023-04-10T00:00:00"/>
    <s v="Standard"/>
    <n v="399"/>
    <n v="7.9"/>
    <n v="6"/>
    <n v="5"/>
    <n v="1"/>
    <x v="45"/>
    <x v="0"/>
    <s v="No"/>
    <n v="0"/>
  </r>
  <r>
    <n v="2071"/>
    <d v="2023-03-19T00:00:00"/>
    <s v="Basic"/>
    <n v="199"/>
    <n v="5.8"/>
    <n v="3"/>
    <n v="3"/>
    <n v="24"/>
    <x v="49"/>
    <x v="0"/>
    <s v="No"/>
    <n v="0"/>
  </r>
  <r>
    <n v="2072"/>
    <d v="2023-05-26T00:00:00"/>
    <s v="Standard"/>
    <n v="399"/>
    <n v="16.5"/>
    <n v="4"/>
    <n v="0"/>
    <n v="27"/>
    <x v="24"/>
    <x v="0"/>
    <s v="Yes"/>
    <n v="1"/>
  </r>
  <r>
    <n v="2073"/>
    <d v="2024-11-29T00:00:00"/>
    <s v="Standard"/>
    <n v="399"/>
    <n v="23.3"/>
    <n v="3"/>
    <n v="0"/>
    <n v="30"/>
    <x v="13"/>
    <x v="0"/>
    <s v="No"/>
    <n v="0"/>
  </r>
  <r>
    <n v="2074"/>
    <d v="2024-08-16T00:00:00"/>
    <s v="Basic"/>
    <n v="199"/>
    <n v="4.8"/>
    <n v="1"/>
    <n v="0"/>
    <n v="31"/>
    <x v="16"/>
    <x v="0"/>
    <s v="Yes"/>
    <n v="1"/>
  </r>
  <r>
    <n v="2075"/>
    <d v="2024-12-09T00:00:00"/>
    <s v="Premium"/>
    <n v="699"/>
    <n v="7.2"/>
    <n v="0"/>
    <n v="5"/>
    <n v="36"/>
    <x v="45"/>
    <x v="0"/>
    <s v="Yes"/>
    <n v="1"/>
  </r>
  <r>
    <n v="2076"/>
    <d v="2024-04-21T00:00:00"/>
    <s v="Basic"/>
    <n v="199"/>
    <n v="2.1"/>
    <n v="6"/>
    <n v="0"/>
    <n v="14"/>
    <x v="36"/>
    <x v="0"/>
    <s v="Yes"/>
    <n v="1"/>
  </r>
  <r>
    <n v="2077"/>
    <d v="2023-10-15T00:00:00"/>
    <s v="Standard"/>
    <n v="399"/>
    <n v="24.3"/>
    <n v="0"/>
    <n v="5"/>
    <n v="12"/>
    <x v="10"/>
    <x v="0"/>
    <s v="No"/>
    <n v="0"/>
  </r>
  <r>
    <n v="2078"/>
    <d v="2023-07-12T00:00:00"/>
    <s v="Premium"/>
    <n v="699"/>
    <n v="18.100000000000001"/>
    <n v="3"/>
    <n v="2"/>
    <n v="19"/>
    <x v="1"/>
    <x v="0"/>
    <s v="No"/>
    <n v="0"/>
  </r>
  <r>
    <n v="2079"/>
    <d v="2024-07-26T00:00:00"/>
    <s v="Basic"/>
    <n v="199"/>
    <n v="20.399999999999999"/>
    <n v="0"/>
    <n v="4"/>
    <n v="29"/>
    <x v="43"/>
    <x v="0"/>
    <s v="No"/>
    <n v="0"/>
  </r>
  <r>
    <n v="2080"/>
    <d v="2024-01-12T00:00:00"/>
    <s v="Premium"/>
    <n v="699"/>
    <n v="19.899999999999999"/>
    <n v="0"/>
    <n v="2"/>
    <n v="32"/>
    <x v="57"/>
    <x v="0"/>
    <s v="Yes"/>
    <n v="1"/>
  </r>
  <r>
    <n v="2081"/>
    <d v="2024-07-18T00:00:00"/>
    <s v="Standard"/>
    <n v="399"/>
    <n v="13.8"/>
    <n v="5"/>
    <n v="5"/>
    <n v="31"/>
    <x v="24"/>
    <x v="0"/>
    <s v="Yes"/>
    <n v="1"/>
  </r>
  <r>
    <n v="2082"/>
    <d v="2024-01-17T00:00:00"/>
    <s v="Premium"/>
    <n v="699"/>
    <n v="8.4"/>
    <n v="5"/>
    <n v="3"/>
    <n v="10"/>
    <x v="48"/>
    <x v="0"/>
    <s v="No"/>
    <n v="0"/>
  </r>
  <r>
    <n v="2083"/>
    <d v="2024-11-22T00:00:00"/>
    <s v="Standard"/>
    <n v="399"/>
    <n v="19.3"/>
    <n v="2"/>
    <n v="5"/>
    <n v="23"/>
    <x v="14"/>
    <x v="0"/>
    <s v="No"/>
    <n v="0"/>
  </r>
  <r>
    <n v="2084"/>
    <d v="2023-05-21T00:00:00"/>
    <s v="Premium"/>
    <n v="699"/>
    <n v="9.3000000000000007"/>
    <n v="6"/>
    <n v="0"/>
    <n v="27"/>
    <x v="3"/>
    <x v="0"/>
    <s v="Yes"/>
    <n v="1"/>
  </r>
  <r>
    <n v="2085"/>
    <d v="2023-02-13T00:00:00"/>
    <s v="Standard"/>
    <n v="399"/>
    <n v="16.3"/>
    <n v="7"/>
    <n v="4"/>
    <n v="23"/>
    <x v="22"/>
    <x v="0"/>
    <s v="Yes"/>
    <n v="1"/>
  </r>
  <r>
    <n v="2086"/>
    <d v="2023-06-13T00:00:00"/>
    <s v="Standard"/>
    <n v="399"/>
    <n v="23"/>
    <n v="2"/>
    <n v="4"/>
    <n v="33"/>
    <x v="29"/>
    <x v="0"/>
    <s v="Yes"/>
    <n v="1"/>
  </r>
  <r>
    <n v="2087"/>
    <d v="2024-03-05T00:00:00"/>
    <s v="Premium"/>
    <n v="699"/>
    <n v="24.4"/>
    <n v="3"/>
    <n v="5"/>
    <n v="9"/>
    <x v="40"/>
    <x v="0"/>
    <s v="Yes"/>
    <n v="1"/>
  </r>
  <r>
    <n v="2088"/>
    <d v="2024-07-17T00:00:00"/>
    <s v="Basic"/>
    <n v="199"/>
    <n v="13.8"/>
    <n v="8"/>
    <n v="0"/>
    <n v="33"/>
    <x v="45"/>
    <x v="0"/>
    <s v="Yes"/>
    <n v="1"/>
  </r>
  <r>
    <n v="2089"/>
    <d v="2024-01-18T00:00:00"/>
    <s v="Premium"/>
    <n v="699"/>
    <n v="18.600000000000001"/>
    <n v="5"/>
    <n v="3"/>
    <n v="11"/>
    <x v="19"/>
    <x v="0"/>
    <s v="Yes"/>
    <n v="1"/>
  </r>
  <r>
    <n v="2090"/>
    <d v="2024-02-22T00:00:00"/>
    <s v="Premium"/>
    <n v="699"/>
    <n v="13.3"/>
    <n v="6"/>
    <n v="1"/>
    <n v="26"/>
    <x v="45"/>
    <x v="0"/>
    <s v="Yes"/>
    <n v="1"/>
  </r>
  <r>
    <n v="2091"/>
    <d v="2023-07-12T00:00:00"/>
    <s v="Premium"/>
    <n v="699"/>
    <n v="6"/>
    <n v="7"/>
    <n v="1"/>
    <n v="7"/>
    <x v="43"/>
    <x v="0"/>
    <s v="No"/>
    <n v="0"/>
  </r>
  <r>
    <n v="2092"/>
    <d v="2023-03-15T00:00:00"/>
    <s v="Premium"/>
    <n v="699"/>
    <n v="22.4"/>
    <n v="8"/>
    <n v="0"/>
    <n v="1"/>
    <x v="9"/>
    <x v="0"/>
    <s v="Yes"/>
    <n v="1"/>
  </r>
  <r>
    <n v="2093"/>
    <d v="2024-10-15T00:00:00"/>
    <s v="Premium"/>
    <n v="699"/>
    <n v="6.4"/>
    <n v="6"/>
    <n v="2"/>
    <n v="20"/>
    <x v="47"/>
    <x v="0"/>
    <s v="Yes"/>
    <n v="1"/>
  </r>
  <r>
    <n v="2094"/>
    <d v="2024-11-27T00:00:00"/>
    <s v="Basic"/>
    <n v="199"/>
    <n v="1.1000000000000001"/>
    <n v="0"/>
    <n v="2"/>
    <n v="13"/>
    <x v="19"/>
    <x v="0"/>
    <s v="Yes"/>
    <n v="1"/>
  </r>
  <r>
    <n v="2095"/>
    <d v="2024-02-17T00:00:00"/>
    <s v="Basic"/>
    <n v="199"/>
    <n v="6.7"/>
    <n v="1"/>
    <n v="3"/>
    <n v="5"/>
    <x v="32"/>
    <x v="0"/>
    <s v="Yes"/>
    <n v="1"/>
  </r>
  <r>
    <n v="2096"/>
    <d v="2024-08-26T00:00:00"/>
    <s v="Basic"/>
    <n v="199"/>
    <n v="8.9"/>
    <n v="5"/>
    <n v="1"/>
    <n v="20"/>
    <x v="18"/>
    <x v="0"/>
    <s v="No"/>
    <n v="0"/>
  </r>
  <r>
    <n v="2097"/>
    <d v="2023-09-19T00:00:00"/>
    <s v="Standard"/>
    <n v="399"/>
    <n v="17.100000000000001"/>
    <n v="0"/>
    <n v="3"/>
    <n v="3"/>
    <x v="27"/>
    <x v="0"/>
    <s v="No"/>
    <n v="0"/>
  </r>
  <r>
    <n v="2098"/>
    <d v="2024-12-06T00:00:00"/>
    <s v="Premium"/>
    <n v="699"/>
    <n v="21.6"/>
    <n v="6"/>
    <n v="4"/>
    <n v="31"/>
    <x v="58"/>
    <x v="0"/>
    <s v="Yes"/>
    <n v="1"/>
  </r>
  <r>
    <n v="2099"/>
    <d v="2024-05-14T00:00:00"/>
    <s v="Premium"/>
    <n v="699"/>
    <n v="23.8"/>
    <n v="7"/>
    <n v="0"/>
    <n v="23"/>
    <x v="55"/>
    <x v="0"/>
    <s v="Yes"/>
    <n v="1"/>
  </r>
  <r>
    <n v="2100"/>
    <d v="2024-10-08T00:00:00"/>
    <s v="Basic"/>
    <n v="199"/>
    <n v="6.7"/>
    <n v="1"/>
    <n v="0"/>
    <n v="31"/>
    <x v="33"/>
    <x v="0"/>
    <s v="No"/>
    <n v="0"/>
  </r>
  <r>
    <n v="2101"/>
    <d v="2023-02-05T00:00:00"/>
    <s v="Basic"/>
    <n v="199"/>
    <n v="9.8000000000000007"/>
    <n v="5"/>
    <n v="1"/>
    <n v="30"/>
    <x v="3"/>
    <x v="0"/>
    <s v="No"/>
    <n v="0"/>
  </r>
  <r>
    <n v="2102"/>
    <d v="2023-01-11T00:00:00"/>
    <s v="Standard"/>
    <n v="399"/>
    <n v="14"/>
    <n v="7"/>
    <n v="1"/>
    <n v="20"/>
    <x v="41"/>
    <x v="0"/>
    <s v="Yes"/>
    <n v="1"/>
  </r>
  <r>
    <n v="2103"/>
    <d v="2023-07-05T00:00:00"/>
    <s v="Premium"/>
    <n v="699"/>
    <n v="15"/>
    <n v="0"/>
    <n v="4"/>
    <n v="9"/>
    <x v="38"/>
    <x v="0"/>
    <s v="Yes"/>
    <n v="1"/>
  </r>
  <r>
    <n v="2104"/>
    <d v="2023-09-17T00:00:00"/>
    <s v="Standard"/>
    <n v="399"/>
    <n v="17.600000000000001"/>
    <n v="6"/>
    <n v="4"/>
    <n v="18"/>
    <x v="8"/>
    <x v="0"/>
    <s v="Yes"/>
    <n v="1"/>
  </r>
  <r>
    <n v="2105"/>
    <d v="2023-06-16T00:00:00"/>
    <s v="Premium"/>
    <n v="699"/>
    <n v="17.600000000000001"/>
    <n v="7"/>
    <n v="1"/>
    <n v="8"/>
    <x v="24"/>
    <x v="0"/>
    <s v="Yes"/>
    <n v="1"/>
  </r>
  <r>
    <n v="2106"/>
    <d v="2023-03-20T00:00:00"/>
    <s v="Basic"/>
    <n v="199"/>
    <n v="15.2"/>
    <n v="6"/>
    <n v="0"/>
    <n v="19"/>
    <x v="11"/>
    <x v="0"/>
    <s v="Yes"/>
    <n v="1"/>
  </r>
  <r>
    <n v="2107"/>
    <d v="2024-10-31T00:00:00"/>
    <s v="Basic"/>
    <n v="199"/>
    <n v="12.4"/>
    <n v="0"/>
    <n v="3"/>
    <n v="31"/>
    <x v="58"/>
    <x v="0"/>
    <s v="No"/>
    <n v="0"/>
  </r>
  <r>
    <n v="2108"/>
    <d v="2024-08-20T00:00:00"/>
    <s v="Basic"/>
    <n v="199"/>
    <n v="1.6"/>
    <n v="2"/>
    <n v="1"/>
    <n v="25"/>
    <x v="29"/>
    <x v="0"/>
    <s v="No"/>
    <n v="0"/>
  </r>
  <r>
    <n v="2109"/>
    <d v="2024-09-11T00:00:00"/>
    <s v="Standard"/>
    <n v="399"/>
    <n v="18"/>
    <n v="1"/>
    <n v="0"/>
    <n v="15"/>
    <x v="17"/>
    <x v="0"/>
    <s v="No"/>
    <n v="0"/>
  </r>
  <r>
    <n v="2110"/>
    <d v="2024-06-21T00:00:00"/>
    <s v="Premium"/>
    <n v="699"/>
    <n v="11.2"/>
    <n v="5"/>
    <n v="5"/>
    <n v="2"/>
    <x v="25"/>
    <x v="0"/>
    <s v="Yes"/>
    <n v="1"/>
  </r>
  <r>
    <n v="2111"/>
    <d v="2024-03-22T00:00:00"/>
    <s v="Premium"/>
    <n v="699"/>
    <n v="16.100000000000001"/>
    <n v="1"/>
    <n v="3"/>
    <n v="24"/>
    <x v="53"/>
    <x v="0"/>
    <s v="Yes"/>
    <n v="1"/>
  </r>
  <r>
    <n v="2112"/>
    <d v="2024-01-02T00:00:00"/>
    <s v="Premium"/>
    <n v="699"/>
    <n v="2.1"/>
    <n v="1"/>
    <n v="2"/>
    <n v="28"/>
    <x v="15"/>
    <x v="0"/>
    <s v="No"/>
    <n v="0"/>
  </r>
  <r>
    <n v="2113"/>
    <d v="2023-03-30T00:00:00"/>
    <s v="Standard"/>
    <n v="399"/>
    <n v="12.9"/>
    <n v="3"/>
    <n v="1"/>
    <n v="26"/>
    <x v="19"/>
    <x v="0"/>
    <s v="Yes"/>
    <n v="1"/>
  </r>
  <r>
    <n v="2114"/>
    <d v="2023-09-27T00:00:00"/>
    <s v="Premium"/>
    <n v="699"/>
    <n v="16.8"/>
    <n v="7"/>
    <n v="5"/>
    <n v="12"/>
    <x v="28"/>
    <x v="0"/>
    <s v="Yes"/>
    <n v="1"/>
  </r>
  <r>
    <n v="2115"/>
    <d v="2023-02-10T00:00:00"/>
    <s v="Standard"/>
    <n v="399"/>
    <n v="24.3"/>
    <n v="2"/>
    <n v="4"/>
    <n v="5"/>
    <x v="51"/>
    <x v="0"/>
    <s v="Yes"/>
    <n v="1"/>
  </r>
  <r>
    <n v="2116"/>
    <d v="2024-01-16T00:00:00"/>
    <s v="Basic"/>
    <n v="199"/>
    <n v="4.0999999999999996"/>
    <n v="2"/>
    <n v="5"/>
    <n v="13"/>
    <x v="46"/>
    <x v="0"/>
    <s v="Yes"/>
    <n v="1"/>
  </r>
  <r>
    <n v="2117"/>
    <d v="2024-06-27T00:00:00"/>
    <s v="Basic"/>
    <n v="199"/>
    <n v="19.8"/>
    <n v="1"/>
    <n v="4"/>
    <n v="33"/>
    <x v="5"/>
    <x v="0"/>
    <s v="Yes"/>
    <n v="1"/>
  </r>
  <r>
    <n v="2118"/>
    <d v="2024-05-06T00:00:00"/>
    <s v="Basic"/>
    <n v="199"/>
    <n v="22.1"/>
    <n v="2"/>
    <n v="2"/>
    <n v="20"/>
    <x v="13"/>
    <x v="0"/>
    <s v="Yes"/>
    <n v="1"/>
  </r>
  <r>
    <n v="2119"/>
    <d v="2024-02-02T00:00:00"/>
    <s v="Basic"/>
    <n v="199"/>
    <n v="16.8"/>
    <n v="7"/>
    <n v="3"/>
    <n v="13"/>
    <x v="42"/>
    <x v="0"/>
    <s v="Yes"/>
    <n v="1"/>
  </r>
  <r>
    <n v="2120"/>
    <d v="2024-06-06T00:00:00"/>
    <s v="Premium"/>
    <n v="699"/>
    <n v="21.5"/>
    <n v="1"/>
    <n v="1"/>
    <n v="35"/>
    <x v="5"/>
    <x v="0"/>
    <s v="Yes"/>
    <n v="1"/>
  </r>
  <r>
    <n v="2121"/>
    <d v="2024-02-28T00:00:00"/>
    <s v="Basic"/>
    <n v="199"/>
    <n v="12.2"/>
    <n v="1"/>
    <n v="4"/>
    <n v="5"/>
    <x v="17"/>
    <x v="0"/>
    <s v="Yes"/>
    <n v="1"/>
  </r>
  <r>
    <n v="2122"/>
    <d v="2023-02-13T00:00:00"/>
    <s v="Premium"/>
    <n v="699"/>
    <n v="23.5"/>
    <n v="4"/>
    <n v="3"/>
    <n v="24"/>
    <x v="26"/>
    <x v="0"/>
    <s v="No"/>
    <n v="0"/>
  </r>
  <r>
    <n v="2123"/>
    <d v="2023-08-19T00:00:00"/>
    <s v="Standard"/>
    <n v="399"/>
    <n v="1.2"/>
    <n v="5"/>
    <n v="3"/>
    <n v="26"/>
    <x v="38"/>
    <x v="0"/>
    <s v="Yes"/>
    <n v="1"/>
  </r>
  <r>
    <n v="2124"/>
    <d v="2024-10-12T00:00:00"/>
    <s v="Premium"/>
    <n v="699"/>
    <n v="12.2"/>
    <n v="8"/>
    <n v="3"/>
    <n v="9"/>
    <x v="8"/>
    <x v="0"/>
    <s v="No"/>
    <n v="0"/>
  </r>
  <r>
    <n v="2125"/>
    <d v="2024-09-06T00:00:00"/>
    <s v="Basic"/>
    <n v="199"/>
    <n v="15.2"/>
    <n v="4"/>
    <n v="3"/>
    <n v="16"/>
    <x v="58"/>
    <x v="0"/>
    <s v="Yes"/>
    <n v="1"/>
  </r>
  <r>
    <n v="2126"/>
    <d v="2024-10-18T00:00:00"/>
    <s v="Basic"/>
    <n v="199"/>
    <n v="2.1"/>
    <n v="1"/>
    <n v="5"/>
    <n v="27"/>
    <x v="24"/>
    <x v="0"/>
    <s v="Yes"/>
    <n v="1"/>
  </r>
  <r>
    <n v="2127"/>
    <d v="2023-12-16T00:00:00"/>
    <s v="Basic"/>
    <n v="199"/>
    <n v="7.3"/>
    <n v="4"/>
    <n v="3"/>
    <n v="24"/>
    <x v="8"/>
    <x v="0"/>
    <s v="No"/>
    <n v="0"/>
  </r>
  <r>
    <n v="2128"/>
    <d v="2024-12-05T00:00:00"/>
    <s v="Standard"/>
    <n v="399"/>
    <n v="15.3"/>
    <n v="4"/>
    <n v="3"/>
    <n v="35"/>
    <x v="56"/>
    <x v="0"/>
    <s v="Yes"/>
    <n v="1"/>
  </r>
  <r>
    <n v="2129"/>
    <d v="2024-05-16T00:00:00"/>
    <s v="Premium"/>
    <n v="699"/>
    <n v="23.1"/>
    <n v="2"/>
    <n v="3"/>
    <n v="36"/>
    <x v="29"/>
    <x v="0"/>
    <s v="Yes"/>
    <n v="1"/>
  </r>
  <r>
    <n v="2130"/>
    <d v="2023-10-05T00:00:00"/>
    <s v="Standard"/>
    <n v="399"/>
    <n v="13.2"/>
    <n v="1"/>
    <n v="2"/>
    <n v="35"/>
    <x v="30"/>
    <x v="0"/>
    <s v="Yes"/>
    <n v="1"/>
  </r>
  <r>
    <n v="2131"/>
    <d v="2023-11-10T00:00:00"/>
    <s v="Standard"/>
    <n v="399"/>
    <n v="6.1"/>
    <n v="5"/>
    <n v="1"/>
    <n v="33"/>
    <x v="45"/>
    <x v="0"/>
    <s v="Yes"/>
    <n v="1"/>
  </r>
  <r>
    <n v="2132"/>
    <d v="2024-11-16T00:00:00"/>
    <s v="Basic"/>
    <n v="199"/>
    <n v="13.2"/>
    <n v="6"/>
    <n v="2"/>
    <n v="22"/>
    <x v="31"/>
    <x v="0"/>
    <s v="No"/>
    <n v="0"/>
  </r>
  <r>
    <n v="2133"/>
    <d v="2024-12-03T00:00:00"/>
    <s v="Premium"/>
    <n v="699"/>
    <n v="19.3"/>
    <n v="2"/>
    <n v="5"/>
    <n v="13"/>
    <x v="12"/>
    <x v="0"/>
    <s v="Yes"/>
    <n v="1"/>
  </r>
  <r>
    <n v="2134"/>
    <d v="2023-05-01T00:00:00"/>
    <s v="Standard"/>
    <n v="399"/>
    <n v="14"/>
    <n v="3"/>
    <n v="3"/>
    <n v="35"/>
    <x v="54"/>
    <x v="0"/>
    <s v="Yes"/>
    <n v="1"/>
  </r>
  <r>
    <n v="2135"/>
    <d v="2023-12-12T00:00:00"/>
    <s v="Premium"/>
    <n v="699"/>
    <n v="16.100000000000001"/>
    <n v="3"/>
    <n v="4"/>
    <n v="19"/>
    <x v="50"/>
    <x v="0"/>
    <s v="No"/>
    <n v="0"/>
  </r>
  <r>
    <n v="2136"/>
    <d v="2024-08-04T00:00:00"/>
    <s v="Basic"/>
    <n v="199"/>
    <n v="9.6999999999999993"/>
    <n v="6"/>
    <n v="3"/>
    <n v="32"/>
    <x v="60"/>
    <x v="0"/>
    <s v="Yes"/>
    <n v="1"/>
  </r>
  <r>
    <n v="2137"/>
    <d v="2024-01-21T00:00:00"/>
    <s v="Standard"/>
    <n v="399"/>
    <n v="8.9"/>
    <n v="4"/>
    <n v="4"/>
    <n v="35"/>
    <x v="10"/>
    <x v="0"/>
    <s v="Yes"/>
    <n v="1"/>
  </r>
  <r>
    <n v="2138"/>
    <d v="2024-07-17T00:00:00"/>
    <s v="Premium"/>
    <n v="699"/>
    <n v="0.6"/>
    <n v="3"/>
    <n v="2"/>
    <n v="26"/>
    <x v="7"/>
    <x v="0"/>
    <s v="Yes"/>
    <n v="1"/>
  </r>
  <r>
    <n v="2139"/>
    <d v="2024-03-13T00:00:00"/>
    <s v="Premium"/>
    <n v="699"/>
    <n v="13"/>
    <n v="6"/>
    <n v="1"/>
    <n v="18"/>
    <x v="35"/>
    <x v="0"/>
    <s v="Yes"/>
    <n v="1"/>
  </r>
  <r>
    <n v="2140"/>
    <d v="2023-05-24T00:00:00"/>
    <s v="Premium"/>
    <n v="699"/>
    <n v="15.1"/>
    <n v="7"/>
    <n v="3"/>
    <n v="32"/>
    <x v="55"/>
    <x v="0"/>
    <s v="Yes"/>
    <n v="1"/>
  </r>
  <r>
    <n v="2141"/>
    <d v="2023-04-21T00:00:00"/>
    <s v="Basic"/>
    <n v="199"/>
    <n v="9.4"/>
    <n v="0"/>
    <n v="0"/>
    <n v="8"/>
    <x v="39"/>
    <x v="0"/>
    <s v="Yes"/>
    <n v="1"/>
  </r>
  <r>
    <n v="2142"/>
    <d v="2023-02-10T00:00:00"/>
    <s v="Premium"/>
    <n v="699"/>
    <n v="7.1"/>
    <n v="1"/>
    <n v="5"/>
    <n v="35"/>
    <x v="11"/>
    <x v="0"/>
    <s v="Yes"/>
    <n v="1"/>
  </r>
  <r>
    <n v="2143"/>
    <d v="2024-03-16T00:00:00"/>
    <s v="Premium"/>
    <n v="699"/>
    <n v="0.7"/>
    <n v="5"/>
    <n v="4"/>
    <n v="4"/>
    <x v="16"/>
    <x v="0"/>
    <s v="Yes"/>
    <n v="1"/>
  </r>
  <r>
    <n v="2144"/>
    <d v="2023-06-05T00:00:00"/>
    <s v="Basic"/>
    <n v="199"/>
    <n v="5.9"/>
    <n v="4"/>
    <n v="4"/>
    <n v="15"/>
    <x v="59"/>
    <x v="0"/>
    <s v="No"/>
    <n v="0"/>
  </r>
  <r>
    <n v="2145"/>
    <d v="2024-01-28T00:00:00"/>
    <s v="Basic"/>
    <n v="199"/>
    <n v="14.8"/>
    <n v="3"/>
    <n v="1"/>
    <n v="36"/>
    <x v="34"/>
    <x v="0"/>
    <s v="No"/>
    <n v="0"/>
  </r>
  <r>
    <n v="2146"/>
    <d v="2023-10-04T00:00:00"/>
    <s v="Basic"/>
    <n v="199"/>
    <n v="15.6"/>
    <n v="2"/>
    <n v="0"/>
    <n v="35"/>
    <x v="45"/>
    <x v="0"/>
    <s v="No"/>
    <n v="0"/>
  </r>
  <r>
    <n v="2147"/>
    <d v="2023-06-19T00:00:00"/>
    <s v="Standard"/>
    <n v="399"/>
    <n v="2.8"/>
    <n v="6"/>
    <n v="1"/>
    <n v="8"/>
    <x v="33"/>
    <x v="0"/>
    <s v="Yes"/>
    <n v="1"/>
  </r>
  <r>
    <n v="2148"/>
    <d v="2024-08-16T00:00:00"/>
    <s v="Basic"/>
    <n v="199"/>
    <n v="7.3"/>
    <n v="0"/>
    <n v="1"/>
    <n v="15"/>
    <x v="5"/>
    <x v="0"/>
    <s v="Yes"/>
    <n v="1"/>
  </r>
  <r>
    <n v="2149"/>
    <d v="2024-12-30T00:00:00"/>
    <s v="Premium"/>
    <n v="699"/>
    <n v="11.4"/>
    <n v="3"/>
    <n v="0"/>
    <n v="25"/>
    <x v="39"/>
    <x v="0"/>
    <s v="Yes"/>
    <n v="1"/>
  </r>
  <r>
    <n v="2150"/>
    <d v="2024-07-08T00:00:00"/>
    <s v="Standard"/>
    <n v="399"/>
    <n v="4.2"/>
    <n v="6"/>
    <n v="4"/>
    <n v="29"/>
    <x v="14"/>
    <x v="0"/>
    <s v="Yes"/>
    <n v="1"/>
  </r>
  <r>
    <n v="2151"/>
    <d v="2023-12-17T00:00:00"/>
    <s v="Standard"/>
    <n v="399"/>
    <n v="22.1"/>
    <n v="7"/>
    <n v="3"/>
    <n v="14"/>
    <x v="50"/>
    <x v="0"/>
    <s v="No"/>
    <n v="0"/>
  </r>
  <r>
    <n v="2152"/>
    <d v="2023-05-28T00:00:00"/>
    <s v="Standard"/>
    <n v="399"/>
    <n v="12.7"/>
    <n v="6"/>
    <n v="3"/>
    <n v="2"/>
    <x v="3"/>
    <x v="0"/>
    <s v="Yes"/>
    <n v="1"/>
  </r>
  <r>
    <n v="2153"/>
    <d v="2023-08-12T00:00:00"/>
    <s v="Premium"/>
    <n v="699"/>
    <n v="15.2"/>
    <n v="6"/>
    <n v="1"/>
    <n v="5"/>
    <x v="50"/>
    <x v="0"/>
    <s v="Yes"/>
    <n v="1"/>
  </r>
  <r>
    <n v="2154"/>
    <d v="2024-01-24T00:00:00"/>
    <s v="Standard"/>
    <n v="399"/>
    <n v="10.4"/>
    <n v="3"/>
    <n v="5"/>
    <n v="23"/>
    <x v="12"/>
    <x v="0"/>
    <s v="No"/>
    <n v="0"/>
  </r>
  <r>
    <n v="2155"/>
    <d v="2024-12-31T00:00:00"/>
    <s v="Premium"/>
    <n v="699"/>
    <n v="24"/>
    <n v="3"/>
    <n v="5"/>
    <n v="31"/>
    <x v="46"/>
    <x v="0"/>
    <s v="Yes"/>
    <n v="1"/>
  </r>
  <r>
    <n v="2156"/>
    <d v="2024-04-01T00:00:00"/>
    <s v="Basic"/>
    <n v="199"/>
    <n v="14.5"/>
    <n v="5"/>
    <n v="3"/>
    <n v="25"/>
    <x v="1"/>
    <x v="0"/>
    <s v="Yes"/>
    <n v="1"/>
  </r>
  <r>
    <n v="2157"/>
    <d v="2023-09-24T00:00:00"/>
    <s v="Standard"/>
    <n v="399"/>
    <n v="11.2"/>
    <n v="5"/>
    <n v="1"/>
    <n v="6"/>
    <x v="35"/>
    <x v="0"/>
    <s v="No"/>
    <n v="0"/>
  </r>
  <r>
    <n v="2158"/>
    <d v="2023-02-07T00:00:00"/>
    <s v="Standard"/>
    <n v="399"/>
    <n v="4.5999999999999996"/>
    <n v="8"/>
    <n v="4"/>
    <n v="11"/>
    <x v="52"/>
    <x v="0"/>
    <s v="Yes"/>
    <n v="1"/>
  </r>
  <r>
    <n v="2159"/>
    <d v="2023-04-05T00:00:00"/>
    <s v="Standard"/>
    <n v="399"/>
    <n v="1.7"/>
    <n v="3"/>
    <n v="0"/>
    <n v="24"/>
    <x v="60"/>
    <x v="0"/>
    <s v="No"/>
    <n v="0"/>
  </r>
  <r>
    <n v="2160"/>
    <d v="2023-06-02T00:00:00"/>
    <s v="Premium"/>
    <n v="699"/>
    <n v="1.7"/>
    <n v="1"/>
    <n v="4"/>
    <n v="36"/>
    <x v="7"/>
    <x v="0"/>
    <s v="Yes"/>
    <n v="1"/>
  </r>
  <r>
    <n v="2161"/>
    <d v="2023-06-20T00:00:00"/>
    <s v="Standard"/>
    <n v="399"/>
    <n v="21.5"/>
    <n v="4"/>
    <n v="1"/>
    <n v="10"/>
    <x v="0"/>
    <x v="0"/>
    <s v="No"/>
    <n v="0"/>
  </r>
  <r>
    <n v="2162"/>
    <d v="2023-06-30T00:00:00"/>
    <s v="Premium"/>
    <n v="699"/>
    <n v="6.2"/>
    <n v="1"/>
    <n v="4"/>
    <n v="5"/>
    <x v="26"/>
    <x v="0"/>
    <s v="No"/>
    <n v="0"/>
  </r>
  <r>
    <n v="2163"/>
    <d v="2023-07-20T00:00:00"/>
    <s v="Standard"/>
    <n v="399"/>
    <n v="12"/>
    <n v="6"/>
    <n v="1"/>
    <n v="36"/>
    <x v="33"/>
    <x v="0"/>
    <s v="Yes"/>
    <n v="1"/>
  </r>
  <r>
    <n v="2164"/>
    <d v="2024-06-30T00:00:00"/>
    <s v="Premium"/>
    <n v="699"/>
    <n v="2.2000000000000002"/>
    <n v="1"/>
    <n v="2"/>
    <n v="5"/>
    <x v="47"/>
    <x v="0"/>
    <s v="Yes"/>
    <n v="1"/>
  </r>
  <r>
    <n v="2165"/>
    <d v="2023-07-11T00:00:00"/>
    <s v="Basic"/>
    <n v="199"/>
    <n v="14.1"/>
    <n v="5"/>
    <n v="5"/>
    <n v="30"/>
    <x v="48"/>
    <x v="0"/>
    <s v="Yes"/>
    <n v="1"/>
  </r>
  <r>
    <n v="2166"/>
    <d v="2024-05-27T00:00:00"/>
    <s v="Basic"/>
    <n v="199"/>
    <n v="8.5"/>
    <n v="2"/>
    <n v="2"/>
    <n v="1"/>
    <x v="56"/>
    <x v="0"/>
    <s v="No"/>
    <n v="0"/>
  </r>
  <r>
    <n v="2167"/>
    <d v="2023-05-16T00:00:00"/>
    <s v="Premium"/>
    <n v="699"/>
    <n v="10.1"/>
    <n v="2"/>
    <n v="0"/>
    <n v="4"/>
    <x v="53"/>
    <x v="0"/>
    <s v="Yes"/>
    <n v="1"/>
  </r>
  <r>
    <n v="2168"/>
    <d v="2024-12-28T00:00:00"/>
    <s v="Basic"/>
    <n v="199"/>
    <n v="14.6"/>
    <n v="4"/>
    <n v="3"/>
    <n v="24"/>
    <x v="33"/>
    <x v="0"/>
    <s v="Yes"/>
    <n v="1"/>
  </r>
  <r>
    <n v="2169"/>
    <d v="2023-10-22T00:00:00"/>
    <s v="Basic"/>
    <n v="199"/>
    <n v="4.5"/>
    <n v="0"/>
    <n v="0"/>
    <n v="16"/>
    <x v="55"/>
    <x v="0"/>
    <s v="Yes"/>
    <n v="1"/>
  </r>
  <r>
    <n v="2170"/>
    <d v="2024-06-21T00:00:00"/>
    <s v="Standard"/>
    <n v="399"/>
    <n v="20.100000000000001"/>
    <n v="6"/>
    <n v="4"/>
    <n v="34"/>
    <x v="28"/>
    <x v="0"/>
    <s v="Yes"/>
    <n v="1"/>
  </r>
  <r>
    <n v="2171"/>
    <d v="2023-06-20T00:00:00"/>
    <s v="Standard"/>
    <n v="399"/>
    <n v="9.1999999999999993"/>
    <n v="6"/>
    <n v="2"/>
    <n v="34"/>
    <x v="52"/>
    <x v="0"/>
    <s v="No"/>
    <n v="0"/>
  </r>
  <r>
    <n v="2172"/>
    <d v="2024-01-12T00:00:00"/>
    <s v="Premium"/>
    <n v="699"/>
    <n v="3.6"/>
    <n v="0"/>
    <n v="1"/>
    <n v="32"/>
    <x v="10"/>
    <x v="0"/>
    <s v="No"/>
    <n v="0"/>
  </r>
  <r>
    <n v="2173"/>
    <d v="2023-01-25T00:00:00"/>
    <s v="Standard"/>
    <n v="399"/>
    <n v="15.3"/>
    <n v="6"/>
    <n v="3"/>
    <n v="8"/>
    <x v="55"/>
    <x v="0"/>
    <s v="Yes"/>
    <n v="1"/>
  </r>
  <r>
    <n v="2174"/>
    <d v="2023-05-31T00:00:00"/>
    <s v="Standard"/>
    <n v="399"/>
    <n v="5.4"/>
    <n v="0"/>
    <n v="1"/>
    <n v="32"/>
    <x v="25"/>
    <x v="0"/>
    <s v="No"/>
    <n v="0"/>
  </r>
  <r>
    <n v="2175"/>
    <d v="2023-08-21T00:00:00"/>
    <s v="Standard"/>
    <n v="399"/>
    <n v="16.399999999999999"/>
    <n v="4"/>
    <n v="3"/>
    <n v="9"/>
    <x v="33"/>
    <x v="0"/>
    <s v="Yes"/>
    <n v="1"/>
  </r>
  <r>
    <n v="2176"/>
    <d v="2023-07-29T00:00:00"/>
    <s v="Standard"/>
    <n v="399"/>
    <n v="12.4"/>
    <n v="7"/>
    <n v="5"/>
    <n v="17"/>
    <x v="6"/>
    <x v="0"/>
    <s v="Yes"/>
    <n v="1"/>
  </r>
  <r>
    <n v="2177"/>
    <d v="2024-10-17T00:00:00"/>
    <s v="Standard"/>
    <n v="399"/>
    <n v="10.7"/>
    <n v="0"/>
    <n v="1"/>
    <n v="9"/>
    <x v="32"/>
    <x v="0"/>
    <s v="Yes"/>
    <n v="1"/>
  </r>
  <r>
    <n v="2178"/>
    <d v="2024-10-31T00:00:00"/>
    <s v="Basic"/>
    <n v="199"/>
    <n v="9.6999999999999993"/>
    <n v="5"/>
    <n v="3"/>
    <n v="19"/>
    <x v="13"/>
    <x v="0"/>
    <s v="Yes"/>
    <n v="1"/>
  </r>
  <r>
    <n v="2179"/>
    <d v="2024-05-05T00:00:00"/>
    <s v="Standard"/>
    <n v="399"/>
    <n v="15.2"/>
    <n v="5"/>
    <n v="4"/>
    <n v="5"/>
    <x v="4"/>
    <x v="0"/>
    <s v="Yes"/>
    <n v="1"/>
  </r>
  <r>
    <n v="2180"/>
    <d v="2023-04-14T00:00:00"/>
    <s v="Basic"/>
    <n v="199"/>
    <n v="8.6"/>
    <n v="4"/>
    <n v="4"/>
    <n v="23"/>
    <x v="17"/>
    <x v="0"/>
    <s v="Yes"/>
    <n v="1"/>
  </r>
  <r>
    <n v="2181"/>
    <d v="2024-01-16T00:00:00"/>
    <s v="Basic"/>
    <n v="199"/>
    <n v="7.1"/>
    <n v="0"/>
    <n v="4"/>
    <n v="36"/>
    <x v="42"/>
    <x v="0"/>
    <s v="No"/>
    <n v="0"/>
  </r>
  <r>
    <n v="2182"/>
    <d v="2024-01-12T00:00:00"/>
    <s v="Basic"/>
    <n v="199"/>
    <n v="10.4"/>
    <n v="7"/>
    <n v="2"/>
    <n v="29"/>
    <x v="41"/>
    <x v="0"/>
    <s v="Yes"/>
    <n v="1"/>
  </r>
  <r>
    <n v="2183"/>
    <d v="2023-02-07T00:00:00"/>
    <s v="Basic"/>
    <n v="199"/>
    <n v="14.8"/>
    <n v="7"/>
    <n v="3"/>
    <n v="34"/>
    <x v="25"/>
    <x v="0"/>
    <s v="No"/>
    <n v="0"/>
  </r>
  <r>
    <n v="2184"/>
    <d v="2024-01-22T00:00:00"/>
    <s v="Premium"/>
    <n v="699"/>
    <n v="18.399999999999999"/>
    <n v="8"/>
    <n v="0"/>
    <n v="36"/>
    <x v="2"/>
    <x v="0"/>
    <s v="No"/>
    <n v="0"/>
  </r>
  <r>
    <n v="2185"/>
    <d v="2023-07-21T00:00:00"/>
    <s v="Standard"/>
    <n v="399"/>
    <n v="18.399999999999999"/>
    <n v="4"/>
    <n v="1"/>
    <n v="29"/>
    <x v="2"/>
    <x v="0"/>
    <s v="No"/>
    <n v="0"/>
  </r>
  <r>
    <n v="2186"/>
    <d v="2023-05-17T00:00:00"/>
    <s v="Basic"/>
    <n v="199"/>
    <n v="7.3"/>
    <n v="3"/>
    <n v="0"/>
    <n v="25"/>
    <x v="36"/>
    <x v="0"/>
    <s v="No"/>
    <n v="0"/>
  </r>
  <r>
    <n v="2187"/>
    <d v="2023-09-19T00:00:00"/>
    <s v="Basic"/>
    <n v="199"/>
    <n v="14.4"/>
    <n v="6"/>
    <n v="1"/>
    <n v="27"/>
    <x v="25"/>
    <x v="0"/>
    <s v="No"/>
    <n v="0"/>
  </r>
  <r>
    <n v="2188"/>
    <d v="2023-03-09T00:00:00"/>
    <s v="Basic"/>
    <n v="199"/>
    <n v="24.8"/>
    <n v="2"/>
    <n v="0"/>
    <n v="1"/>
    <x v="31"/>
    <x v="0"/>
    <s v="No"/>
    <n v="0"/>
  </r>
  <r>
    <n v="2189"/>
    <d v="2024-11-16T00:00:00"/>
    <s v="Basic"/>
    <n v="199"/>
    <n v="22.9"/>
    <n v="2"/>
    <n v="5"/>
    <n v="30"/>
    <x v="9"/>
    <x v="0"/>
    <s v="Yes"/>
    <n v="1"/>
  </r>
  <r>
    <n v="2190"/>
    <d v="2024-07-15T00:00:00"/>
    <s v="Standard"/>
    <n v="399"/>
    <n v="15.6"/>
    <n v="5"/>
    <n v="3"/>
    <n v="22"/>
    <x v="31"/>
    <x v="0"/>
    <s v="No"/>
    <n v="0"/>
  </r>
  <r>
    <n v="2191"/>
    <d v="2024-08-26T00:00:00"/>
    <s v="Premium"/>
    <n v="699"/>
    <n v="16"/>
    <n v="5"/>
    <n v="4"/>
    <n v="22"/>
    <x v="2"/>
    <x v="0"/>
    <s v="No"/>
    <n v="0"/>
  </r>
  <r>
    <n v="2192"/>
    <d v="2024-05-09T00:00:00"/>
    <s v="Premium"/>
    <n v="699"/>
    <n v="20.3"/>
    <n v="3"/>
    <n v="1"/>
    <n v="18"/>
    <x v="47"/>
    <x v="0"/>
    <s v="Yes"/>
    <n v="1"/>
  </r>
  <r>
    <n v="2193"/>
    <d v="2023-02-22T00:00:00"/>
    <s v="Standard"/>
    <n v="399"/>
    <n v="23.5"/>
    <n v="4"/>
    <n v="3"/>
    <n v="22"/>
    <x v="16"/>
    <x v="0"/>
    <s v="No"/>
    <n v="0"/>
  </r>
  <r>
    <n v="2194"/>
    <d v="2023-08-17T00:00:00"/>
    <s v="Premium"/>
    <n v="699"/>
    <n v="20.100000000000001"/>
    <n v="4"/>
    <n v="0"/>
    <n v="20"/>
    <x v="47"/>
    <x v="0"/>
    <s v="Yes"/>
    <n v="1"/>
  </r>
  <r>
    <n v="2195"/>
    <d v="2024-01-07T00:00:00"/>
    <s v="Basic"/>
    <n v="199"/>
    <n v="11.9"/>
    <n v="2"/>
    <n v="0"/>
    <n v="16"/>
    <x v="46"/>
    <x v="0"/>
    <s v="No"/>
    <n v="0"/>
  </r>
  <r>
    <n v="2196"/>
    <d v="2024-09-30T00:00:00"/>
    <s v="Standard"/>
    <n v="399"/>
    <n v="10.8"/>
    <n v="5"/>
    <n v="2"/>
    <n v="26"/>
    <x v="23"/>
    <x v="0"/>
    <s v="Yes"/>
    <n v="1"/>
  </r>
  <r>
    <n v="2197"/>
    <d v="2023-06-07T00:00:00"/>
    <s v="Standard"/>
    <n v="399"/>
    <n v="19.5"/>
    <n v="0"/>
    <n v="3"/>
    <n v="5"/>
    <x v="40"/>
    <x v="0"/>
    <s v="No"/>
    <n v="0"/>
  </r>
  <r>
    <n v="2198"/>
    <d v="2024-05-13T00:00:00"/>
    <s v="Standard"/>
    <n v="399"/>
    <n v="24.5"/>
    <n v="5"/>
    <n v="2"/>
    <n v="31"/>
    <x v="19"/>
    <x v="0"/>
    <s v="Yes"/>
    <n v="1"/>
  </r>
  <r>
    <n v="2199"/>
    <d v="2023-09-07T00:00:00"/>
    <s v="Standard"/>
    <n v="399"/>
    <n v="14.9"/>
    <n v="6"/>
    <n v="3"/>
    <n v="26"/>
    <x v="39"/>
    <x v="0"/>
    <s v="Yes"/>
    <n v="1"/>
  </r>
  <r>
    <n v="2200"/>
    <d v="2023-04-14T00:00:00"/>
    <s v="Premium"/>
    <n v="699"/>
    <n v="8.6999999999999993"/>
    <n v="5"/>
    <n v="4"/>
    <n v="11"/>
    <x v="55"/>
    <x v="0"/>
    <s v="No"/>
    <n v="0"/>
  </r>
  <r>
    <n v="2201"/>
    <d v="2023-04-05T00:00:00"/>
    <s v="Basic"/>
    <n v="199"/>
    <n v="20"/>
    <n v="0"/>
    <n v="1"/>
    <n v="6"/>
    <x v="28"/>
    <x v="0"/>
    <s v="No"/>
    <n v="0"/>
  </r>
  <r>
    <n v="2202"/>
    <d v="2023-10-26T00:00:00"/>
    <s v="Premium"/>
    <n v="699"/>
    <n v="24.8"/>
    <n v="0"/>
    <n v="3"/>
    <n v="10"/>
    <x v="48"/>
    <x v="0"/>
    <s v="Yes"/>
    <n v="1"/>
  </r>
  <r>
    <n v="2203"/>
    <d v="2023-12-05T00:00:00"/>
    <s v="Standard"/>
    <n v="399"/>
    <n v="16.8"/>
    <n v="1"/>
    <n v="0"/>
    <n v="23"/>
    <x v="17"/>
    <x v="0"/>
    <s v="No"/>
    <n v="0"/>
  </r>
  <r>
    <n v="2204"/>
    <d v="2023-07-16T00:00:00"/>
    <s v="Basic"/>
    <n v="199"/>
    <n v="24.9"/>
    <n v="1"/>
    <n v="0"/>
    <n v="3"/>
    <x v="41"/>
    <x v="0"/>
    <s v="Yes"/>
    <n v="1"/>
  </r>
  <r>
    <n v="2205"/>
    <d v="2024-09-22T00:00:00"/>
    <s v="Basic"/>
    <n v="199"/>
    <n v="20.7"/>
    <n v="7"/>
    <n v="0"/>
    <n v="26"/>
    <x v="35"/>
    <x v="0"/>
    <s v="No"/>
    <n v="0"/>
  </r>
  <r>
    <n v="2206"/>
    <d v="2023-09-24T00:00:00"/>
    <s v="Premium"/>
    <n v="699"/>
    <n v="20.9"/>
    <n v="4"/>
    <n v="1"/>
    <n v="5"/>
    <x v="10"/>
    <x v="0"/>
    <s v="No"/>
    <n v="0"/>
  </r>
  <r>
    <n v="2207"/>
    <d v="2023-12-13T00:00:00"/>
    <s v="Basic"/>
    <n v="199"/>
    <n v="2.9"/>
    <n v="3"/>
    <n v="5"/>
    <n v="33"/>
    <x v="12"/>
    <x v="0"/>
    <s v="Yes"/>
    <n v="1"/>
  </r>
  <r>
    <n v="2208"/>
    <d v="2023-10-28T00:00:00"/>
    <s v="Premium"/>
    <n v="699"/>
    <n v="17.5"/>
    <n v="7"/>
    <n v="2"/>
    <n v="11"/>
    <x v="32"/>
    <x v="0"/>
    <s v="Yes"/>
    <n v="1"/>
  </r>
  <r>
    <n v="2209"/>
    <d v="2023-09-04T00:00:00"/>
    <s v="Premium"/>
    <n v="699"/>
    <n v="10.7"/>
    <n v="3"/>
    <n v="2"/>
    <n v="26"/>
    <x v="5"/>
    <x v="0"/>
    <s v="Yes"/>
    <n v="1"/>
  </r>
  <r>
    <n v="2210"/>
    <d v="2023-05-01T00:00:00"/>
    <s v="Standard"/>
    <n v="399"/>
    <n v="17.7"/>
    <n v="0"/>
    <n v="0"/>
    <n v="10"/>
    <x v="26"/>
    <x v="0"/>
    <s v="No"/>
    <n v="0"/>
  </r>
  <r>
    <n v="2211"/>
    <d v="2023-12-07T00:00:00"/>
    <s v="Basic"/>
    <n v="199"/>
    <n v="25"/>
    <n v="2"/>
    <n v="1"/>
    <n v="7"/>
    <x v="16"/>
    <x v="0"/>
    <s v="Yes"/>
    <n v="1"/>
  </r>
  <r>
    <n v="2212"/>
    <d v="2024-10-21T00:00:00"/>
    <s v="Premium"/>
    <n v="699"/>
    <n v="14.7"/>
    <n v="7"/>
    <n v="3"/>
    <n v="21"/>
    <x v="51"/>
    <x v="0"/>
    <s v="Yes"/>
    <n v="1"/>
  </r>
  <r>
    <n v="2213"/>
    <d v="2024-11-02T00:00:00"/>
    <s v="Premium"/>
    <n v="699"/>
    <n v="18.399999999999999"/>
    <n v="4"/>
    <n v="5"/>
    <n v="36"/>
    <x v="42"/>
    <x v="0"/>
    <s v="No"/>
    <n v="0"/>
  </r>
  <r>
    <n v="2214"/>
    <d v="2023-09-16T00:00:00"/>
    <s v="Basic"/>
    <n v="199"/>
    <n v="4.3"/>
    <n v="3"/>
    <n v="2"/>
    <n v="24"/>
    <x v="10"/>
    <x v="0"/>
    <s v="Yes"/>
    <n v="1"/>
  </r>
  <r>
    <n v="2215"/>
    <d v="2023-11-28T00:00:00"/>
    <s v="Standard"/>
    <n v="399"/>
    <n v="20.399999999999999"/>
    <n v="7"/>
    <n v="5"/>
    <n v="12"/>
    <x v="40"/>
    <x v="0"/>
    <s v="No"/>
    <n v="0"/>
  </r>
  <r>
    <n v="2216"/>
    <d v="2024-08-03T00:00:00"/>
    <s v="Standard"/>
    <n v="399"/>
    <n v="20.5"/>
    <n v="6"/>
    <n v="5"/>
    <n v="9"/>
    <x v="27"/>
    <x v="0"/>
    <s v="No"/>
    <n v="0"/>
  </r>
  <r>
    <n v="2217"/>
    <d v="2023-12-09T00:00:00"/>
    <s v="Premium"/>
    <n v="699"/>
    <n v="0.7"/>
    <n v="2"/>
    <n v="2"/>
    <n v="12"/>
    <x v="51"/>
    <x v="0"/>
    <s v="Yes"/>
    <n v="1"/>
  </r>
  <r>
    <n v="2218"/>
    <d v="2023-10-12T00:00:00"/>
    <s v="Basic"/>
    <n v="199"/>
    <n v="22.2"/>
    <n v="3"/>
    <n v="4"/>
    <n v="3"/>
    <x v="3"/>
    <x v="0"/>
    <s v="Yes"/>
    <n v="1"/>
  </r>
  <r>
    <n v="2219"/>
    <d v="2024-09-21T00:00:00"/>
    <s v="Basic"/>
    <n v="199"/>
    <n v="10.7"/>
    <n v="0"/>
    <n v="5"/>
    <n v="12"/>
    <x v="57"/>
    <x v="0"/>
    <s v="No"/>
    <n v="0"/>
  </r>
  <r>
    <n v="2220"/>
    <d v="2023-12-07T00:00:00"/>
    <s v="Standard"/>
    <n v="399"/>
    <n v="0.6"/>
    <n v="7"/>
    <n v="4"/>
    <n v="22"/>
    <x v="21"/>
    <x v="0"/>
    <s v="Yes"/>
    <n v="1"/>
  </r>
  <r>
    <n v="2221"/>
    <d v="2024-09-18T00:00:00"/>
    <s v="Premium"/>
    <n v="699"/>
    <n v="7.2"/>
    <n v="6"/>
    <n v="4"/>
    <n v="33"/>
    <x v="54"/>
    <x v="0"/>
    <s v="Yes"/>
    <n v="1"/>
  </r>
  <r>
    <n v="2222"/>
    <d v="2023-10-25T00:00:00"/>
    <s v="Basic"/>
    <n v="199"/>
    <n v="19.399999999999999"/>
    <n v="0"/>
    <n v="3"/>
    <n v="28"/>
    <x v="16"/>
    <x v="0"/>
    <s v="Yes"/>
    <n v="1"/>
  </r>
  <r>
    <n v="2223"/>
    <d v="2023-03-06T00:00:00"/>
    <s v="Premium"/>
    <n v="699"/>
    <n v="1.6"/>
    <n v="5"/>
    <n v="0"/>
    <n v="30"/>
    <x v="51"/>
    <x v="0"/>
    <s v="Yes"/>
    <n v="1"/>
  </r>
  <r>
    <n v="2224"/>
    <d v="2024-04-05T00:00:00"/>
    <s v="Standard"/>
    <n v="399"/>
    <n v="23.3"/>
    <n v="3"/>
    <n v="2"/>
    <n v="27"/>
    <x v="43"/>
    <x v="0"/>
    <s v="Yes"/>
    <n v="1"/>
  </r>
  <r>
    <n v="2225"/>
    <d v="2023-09-18T00:00:00"/>
    <s v="Standard"/>
    <n v="399"/>
    <n v="22.3"/>
    <n v="0"/>
    <n v="1"/>
    <n v="20"/>
    <x v="5"/>
    <x v="0"/>
    <s v="No"/>
    <n v="0"/>
  </r>
  <r>
    <n v="2226"/>
    <d v="2024-04-05T00:00:00"/>
    <s v="Standard"/>
    <n v="399"/>
    <n v="0.6"/>
    <n v="3"/>
    <n v="0"/>
    <n v="17"/>
    <x v="0"/>
    <x v="0"/>
    <s v="No"/>
    <n v="0"/>
  </r>
  <r>
    <n v="2227"/>
    <d v="2024-07-02T00:00:00"/>
    <s v="Basic"/>
    <n v="199"/>
    <n v="0.6"/>
    <n v="0"/>
    <n v="0"/>
    <n v="26"/>
    <x v="34"/>
    <x v="0"/>
    <s v="No"/>
    <n v="0"/>
  </r>
  <r>
    <n v="2228"/>
    <d v="2024-08-17T00:00:00"/>
    <s v="Premium"/>
    <n v="699"/>
    <n v="0.9"/>
    <n v="4"/>
    <n v="4"/>
    <n v="27"/>
    <x v="5"/>
    <x v="0"/>
    <s v="Yes"/>
    <n v="1"/>
  </r>
  <r>
    <n v="2229"/>
    <d v="2024-02-03T00:00:00"/>
    <s v="Basic"/>
    <n v="199"/>
    <n v="16.7"/>
    <n v="4"/>
    <n v="0"/>
    <n v="35"/>
    <x v="39"/>
    <x v="0"/>
    <s v="Yes"/>
    <n v="1"/>
  </r>
  <r>
    <n v="2230"/>
    <d v="2023-12-03T00:00:00"/>
    <s v="Premium"/>
    <n v="699"/>
    <n v="4.8"/>
    <n v="3"/>
    <n v="0"/>
    <n v="22"/>
    <x v="11"/>
    <x v="0"/>
    <s v="Yes"/>
    <n v="1"/>
  </r>
  <r>
    <n v="2231"/>
    <d v="2023-09-22T00:00:00"/>
    <s v="Premium"/>
    <n v="699"/>
    <n v="23.7"/>
    <n v="0"/>
    <n v="0"/>
    <n v="16"/>
    <x v="37"/>
    <x v="0"/>
    <s v="No"/>
    <n v="0"/>
  </r>
  <r>
    <n v="2232"/>
    <d v="2023-06-17T00:00:00"/>
    <s v="Basic"/>
    <n v="199"/>
    <n v="17"/>
    <n v="6"/>
    <n v="1"/>
    <n v="19"/>
    <x v="24"/>
    <x v="0"/>
    <s v="Yes"/>
    <n v="1"/>
  </r>
  <r>
    <n v="2233"/>
    <d v="2024-10-16T00:00:00"/>
    <s v="Standard"/>
    <n v="399"/>
    <n v="19.2"/>
    <n v="4"/>
    <n v="2"/>
    <n v="7"/>
    <x v="28"/>
    <x v="0"/>
    <s v="Yes"/>
    <n v="1"/>
  </r>
  <r>
    <n v="2234"/>
    <d v="2023-10-04T00:00:00"/>
    <s v="Basic"/>
    <n v="199"/>
    <n v="24.6"/>
    <n v="1"/>
    <n v="0"/>
    <n v="5"/>
    <x v="33"/>
    <x v="0"/>
    <s v="Yes"/>
    <n v="1"/>
  </r>
  <r>
    <n v="2235"/>
    <d v="2024-07-01T00:00:00"/>
    <s v="Basic"/>
    <n v="199"/>
    <n v="19.2"/>
    <n v="5"/>
    <n v="0"/>
    <n v="8"/>
    <x v="56"/>
    <x v="0"/>
    <s v="No"/>
    <n v="0"/>
  </r>
  <r>
    <n v="2236"/>
    <d v="2023-12-28T00:00:00"/>
    <s v="Standard"/>
    <n v="399"/>
    <n v="3.5"/>
    <n v="4"/>
    <n v="0"/>
    <n v="33"/>
    <x v="59"/>
    <x v="0"/>
    <s v="No"/>
    <n v="0"/>
  </r>
  <r>
    <n v="2237"/>
    <d v="2024-09-27T00:00:00"/>
    <s v="Basic"/>
    <n v="199"/>
    <n v="20.3"/>
    <n v="8"/>
    <n v="2"/>
    <n v="25"/>
    <x v="16"/>
    <x v="0"/>
    <s v="Yes"/>
    <n v="1"/>
  </r>
  <r>
    <n v="2238"/>
    <d v="2024-07-01T00:00:00"/>
    <s v="Basic"/>
    <n v="199"/>
    <n v="4.5"/>
    <n v="5"/>
    <n v="1"/>
    <n v="5"/>
    <x v="52"/>
    <x v="0"/>
    <s v="No"/>
    <n v="0"/>
  </r>
  <r>
    <n v="2239"/>
    <d v="2024-03-18T00:00:00"/>
    <s v="Basic"/>
    <n v="199"/>
    <n v="24.8"/>
    <n v="5"/>
    <n v="0"/>
    <n v="31"/>
    <x v="29"/>
    <x v="0"/>
    <s v="No"/>
    <n v="0"/>
  </r>
  <r>
    <n v="2240"/>
    <d v="2024-10-14T00:00:00"/>
    <s v="Basic"/>
    <n v="199"/>
    <n v="19.5"/>
    <n v="6"/>
    <n v="1"/>
    <n v="33"/>
    <x v="17"/>
    <x v="0"/>
    <s v="Yes"/>
    <n v="1"/>
  </r>
  <r>
    <n v="2241"/>
    <d v="2024-05-21T00:00:00"/>
    <s v="Standard"/>
    <n v="399"/>
    <n v="24.4"/>
    <n v="3"/>
    <n v="5"/>
    <n v="5"/>
    <x v="7"/>
    <x v="0"/>
    <s v="No"/>
    <n v="0"/>
  </r>
  <r>
    <n v="2242"/>
    <d v="2024-04-08T00:00:00"/>
    <s v="Premium"/>
    <n v="699"/>
    <n v="10"/>
    <n v="5"/>
    <n v="1"/>
    <n v="30"/>
    <x v="24"/>
    <x v="0"/>
    <s v="Yes"/>
    <n v="1"/>
  </r>
  <r>
    <n v="2243"/>
    <d v="2023-12-13T00:00:00"/>
    <s v="Basic"/>
    <n v="199"/>
    <n v="14.5"/>
    <n v="0"/>
    <n v="5"/>
    <n v="1"/>
    <x v="7"/>
    <x v="0"/>
    <s v="Yes"/>
    <n v="1"/>
  </r>
  <r>
    <n v="2244"/>
    <d v="2024-08-31T00:00:00"/>
    <s v="Standard"/>
    <n v="399"/>
    <n v="24.3"/>
    <n v="7"/>
    <n v="0"/>
    <n v="1"/>
    <x v="37"/>
    <x v="0"/>
    <s v="No"/>
    <n v="0"/>
  </r>
  <r>
    <n v="2245"/>
    <d v="2024-07-18T00:00:00"/>
    <s v="Premium"/>
    <n v="699"/>
    <n v="19.3"/>
    <n v="2"/>
    <n v="3"/>
    <n v="36"/>
    <x v="9"/>
    <x v="0"/>
    <s v="Yes"/>
    <n v="1"/>
  </r>
  <r>
    <n v="2246"/>
    <d v="2024-07-03T00:00:00"/>
    <s v="Premium"/>
    <n v="699"/>
    <n v="3.4"/>
    <n v="0"/>
    <n v="5"/>
    <n v="22"/>
    <x v="27"/>
    <x v="0"/>
    <s v="Yes"/>
    <n v="1"/>
  </r>
  <r>
    <n v="2247"/>
    <d v="2023-05-21T00:00:00"/>
    <s v="Standard"/>
    <n v="399"/>
    <n v="1.5"/>
    <n v="1"/>
    <n v="0"/>
    <n v="19"/>
    <x v="32"/>
    <x v="0"/>
    <s v="Yes"/>
    <n v="1"/>
  </r>
  <r>
    <n v="2248"/>
    <d v="2023-03-18T00:00:00"/>
    <s v="Premium"/>
    <n v="699"/>
    <n v="20.5"/>
    <n v="2"/>
    <n v="2"/>
    <n v="17"/>
    <x v="29"/>
    <x v="0"/>
    <s v="No"/>
    <n v="0"/>
  </r>
  <r>
    <n v="2249"/>
    <d v="2023-01-27T00:00:00"/>
    <s v="Premium"/>
    <n v="699"/>
    <n v="2.2999999999999998"/>
    <n v="4"/>
    <n v="5"/>
    <n v="24"/>
    <x v="18"/>
    <x v="0"/>
    <s v="Yes"/>
    <n v="1"/>
  </r>
  <r>
    <n v="2250"/>
    <d v="2024-09-05T00:00:00"/>
    <s v="Standard"/>
    <n v="399"/>
    <n v="5"/>
    <n v="1"/>
    <n v="1"/>
    <n v="21"/>
    <x v="7"/>
    <x v="0"/>
    <s v="No"/>
    <n v="0"/>
  </r>
  <r>
    <n v="2251"/>
    <d v="2023-07-07T00:00:00"/>
    <s v="Basic"/>
    <n v="199"/>
    <n v="3.3"/>
    <n v="4"/>
    <n v="2"/>
    <n v="24"/>
    <x v="27"/>
    <x v="0"/>
    <s v="No"/>
    <n v="0"/>
  </r>
  <r>
    <n v="2252"/>
    <d v="2024-07-17T00:00:00"/>
    <s v="Premium"/>
    <n v="699"/>
    <n v="14.8"/>
    <n v="1"/>
    <n v="1"/>
    <n v="14"/>
    <x v="26"/>
    <x v="0"/>
    <s v="No"/>
    <n v="0"/>
  </r>
  <r>
    <n v="2253"/>
    <d v="2023-11-01T00:00:00"/>
    <s v="Premium"/>
    <n v="699"/>
    <n v="20.399999999999999"/>
    <n v="8"/>
    <n v="4"/>
    <n v="6"/>
    <x v="22"/>
    <x v="0"/>
    <s v="Yes"/>
    <n v="1"/>
  </r>
  <r>
    <n v="2254"/>
    <d v="2024-03-06T00:00:00"/>
    <s v="Premium"/>
    <n v="699"/>
    <n v="3"/>
    <n v="6"/>
    <n v="0"/>
    <n v="20"/>
    <x v="18"/>
    <x v="0"/>
    <s v="No"/>
    <n v="0"/>
  </r>
  <r>
    <n v="2255"/>
    <d v="2024-08-25T00:00:00"/>
    <s v="Basic"/>
    <n v="199"/>
    <n v="7.1"/>
    <n v="0"/>
    <n v="1"/>
    <n v="22"/>
    <x v="10"/>
    <x v="0"/>
    <s v="Yes"/>
    <n v="1"/>
  </r>
  <r>
    <n v="2256"/>
    <d v="2024-07-08T00:00:00"/>
    <s v="Basic"/>
    <n v="199"/>
    <n v="22.3"/>
    <n v="0"/>
    <n v="3"/>
    <n v="7"/>
    <x v="34"/>
    <x v="0"/>
    <s v="Yes"/>
    <n v="1"/>
  </r>
  <r>
    <n v="2257"/>
    <d v="2023-07-09T00:00:00"/>
    <s v="Basic"/>
    <n v="199"/>
    <n v="4.4000000000000004"/>
    <n v="8"/>
    <n v="1"/>
    <n v="17"/>
    <x v="23"/>
    <x v="0"/>
    <s v="Yes"/>
    <n v="1"/>
  </r>
  <r>
    <n v="2258"/>
    <d v="2023-05-10T00:00:00"/>
    <s v="Premium"/>
    <n v="699"/>
    <n v="16"/>
    <n v="0"/>
    <n v="3"/>
    <n v="7"/>
    <x v="42"/>
    <x v="0"/>
    <s v="No"/>
    <n v="0"/>
  </r>
  <r>
    <n v="2259"/>
    <d v="2023-10-07T00:00:00"/>
    <s v="Basic"/>
    <n v="199"/>
    <n v="6.3"/>
    <n v="6"/>
    <n v="0"/>
    <n v="33"/>
    <x v="11"/>
    <x v="0"/>
    <s v="No"/>
    <n v="0"/>
  </r>
  <r>
    <n v="2260"/>
    <d v="2024-11-13T00:00:00"/>
    <s v="Premium"/>
    <n v="699"/>
    <n v="12.6"/>
    <n v="3"/>
    <n v="0"/>
    <n v="13"/>
    <x v="25"/>
    <x v="0"/>
    <s v="Yes"/>
    <n v="1"/>
  </r>
  <r>
    <n v="2261"/>
    <d v="2024-08-27T00:00:00"/>
    <s v="Standard"/>
    <n v="399"/>
    <n v="20.7"/>
    <n v="4"/>
    <n v="2"/>
    <n v="13"/>
    <x v="37"/>
    <x v="0"/>
    <s v="Yes"/>
    <n v="1"/>
  </r>
  <r>
    <n v="2262"/>
    <d v="2024-09-11T00:00:00"/>
    <s v="Standard"/>
    <n v="399"/>
    <n v="7.1"/>
    <n v="1"/>
    <n v="5"/>
    <n v="19"/>
    <x v="51"/>
    <x v="0"/>
    <s v="Yes"/>
    <n v="1"/>
  </r>
  <r>
    <n v="2263"/>
    <d v="2024-12-08T00:00:00"/>
    <s v="Standard"/>
    <n v="399"/>
    <n v="24.5"/>
    <n v="6"/>
    <n v="4"/>
    <n v="1"/>
    <x v="21"/>
    <x v="0"/>
    <s v="No"/>
    <n v="0"/>
  </r>
  <r>
    <n v="2264"/>
    <d v="2023-02-11T00:00:00"/>
    <s v="Basic"/>
    <n v="199"/>
    <n v="20.5"/>
    <n v="1"/>
    <n v="5"/>
    <n v="12"/>
    <x v="33"/>
    <x v="0"/>
    <s v="Yes"/>
    <n v="1"/>
  </r>
  <r>
    <n v="2265"/>
    <d v="2023-08-12T00:00:00"/>
    <s v="Basic"/>
    <n v="199"/>
    <n v="18.7"/>
    <n v="1"/>
    <n v="5"/>
    <n v="16"/>
    <x v="40"/>
    <x v="0"/>
    <s v="Yes"/>
    <n v="1"/>
  </r>
  <r>
    <n v="2266"/>
    <d v="2023-01-15T00:00:00"/>
    <s v="Standard"/>
    <n v="399"/>
    <n v="14.6"/>
    <n v="3"/>
    <n v="5"/>
    <n v="8"/>
    <x v="19"/>
    <x v="0"/>
    <s v="No"/>
    <n v="0"/>
  </r>
  <r>
    <n v="2267"/>
    <d v="2023-05-07T00:00:00"/>
    <s v="Standard"/>
    <n v="399"/>
    <n v="8.9"/>
    <n v="7"/>
    <n v="1"/>
    <n v="7"/>
    <x v="2"/>
    <x v="0"/>
    <s v="No"/>
    <n v="0"/>
  </r>
  <r>
    <n v="2268"/>
    <d v="2024-03-30T00:00:00"/>
    <s v="Standard"/>
    <n v="399"/>
    <n v="24.4"/>
    <n v="6"/>
    <n v="5"/>
    <n v="21"/>
    <x v="52"/>
    <x v="0"/>
    <s v="Yes"/>
    <n v="1"/>
  </r>
  <r>
    <n v="2269"/>
    <d v="2024-11-12T00:00:00"/>
    <s v="Premium"/>
    <n v="699"/>
    <n v="21.5"/>
    <n v="2"/>
    <n v="1"/>
    <n v="13"/>
    <x v="55"/>
    <x v="0"/>
    <s v="No"/>
    <n v="0"/>
  </r>
  <r>
    <n v="2270"/>
    <d v="2024-03-19T00:00:00"/>
    <s v="Premium"/>
    <n v="699"/>
    <n v="12.5"/>
    <n v="4"/>
    <n v="3"/>
    <n v="16"/>
    <x v="26"/>
    <x v="0"/>
    <s v="Yes"/>
    <n v="1"/>
  </r>
  <r>
    <n v="2271"/>
    <d v="2023-07-28T00:00:00"/>
    <s v="Standard"/>
    <n v="399"/>
    <n v="2"/>
    <n v="0"/>
    <n v="5"/>
    <n v="11"/>
    <x v="6"/>
    <x v="0"/>
    <s v="Yes"/>
    <n v="1"/>
  </r>
  <r>
    <n v="2272"/>
    <d v="2023-01-15T00:00:00"/>
    <s v="Standard"/>
    <n v="399"/>
    <n v="22.1"/>
    <n v="2"/>
    <n v="2"/>
    <n v="8"/>
    <x v="35"/>
    <x v="0"/>
    <s v="Yes"/>
    <n v="1"/>
  </r>
  <r>
    <n v="2273"/>
    <d v="2024-04-05T00:00:00"/>
    <s v="Standard"/>
    <n v="399"/>
    <n v="2.1"/>
    <n v="7"/>
    <n v="2"/>
    <n v="34"/>
    <x v="18"/>
    <x v="0"/>
    <s v="Yes"/>
    <n v="1"/>
  </r>
  <r>
    <n v="2274"/>
    <d v="2024-03-24T00:00:00"/>
    <s v="Basic"/>
    <n v="199"/>
    <n v="21.1"/>
    <n v="6"/>
    <n v="2"/>
    <n v="18"/>
    <x v="17"/>
    <x v="0"/>
    <s v="Yes"/>
    <n v="1"/>
  </r>
  <r>
    <n v="2275"/>
    <d v="2024-07-18T00:00:00"/>
    <s v="Basic"/>
    <n v="199"/>
    <n v="19.600000000000001"/>
    <n v="7"/>
    <n v="3"/>
    <n v="2"/>
    <x v="0"/>
    <x v="0"/>
    <s v="No"/>
    <n v="0"/>
  </r>
  <r>
    <n v="2276"/>
    <d v="2023-10-06T00:00:00"/>
    <s v="Premium"/>
    <n v="699"/>
    <n v="3.2"/>
    <n v="5"/>
    <n v="4"/>
    <n v="10"/>
    <x v="31"/>
    <x v="0"/>
    <s v="Yes"/>
    <n v="1"/>
  </r>
  <r>
    <n v="2277"/>
    <d v="2023-04-20T00:00:00"/>
    <s v="Premium"/>
    <n v="699"/>
    <n v="20.100000000000001"/>
    <n v="6"/>
    <n v="0"/>
    <n v="34"/>
    <x v="10"/>
    <x v="0"/>
    <s v="No"/>
    <n v="0"/>
  </r>
  <r>
    <n v="2278"/>
    <d v="2024-09-20T00:00:00"/>
    <s v="Basic"/>
    <n v="199"/>
    <n v="6.7"/>
    <n v="3"/>
    <n v="5"/>
    <n v="19"/>
    <x v="7"/>
    <x v="0"/>
    <s v="Yes"/>
    <n v="1"/>
  </r>
  <r>
    <n v="2279"/>
    <d v="2023-01-21T00:00:00"/>
    <s v="Premium"/>
    <n v="699"/>
    <n v="23.1"/>
    <n v="7"/>
    <n v="4"/>
    <n v="34"/>
    <x v="44"/>
    <x v="0"/>
    <s v="Yes"/>
    <n v="1"/>
  </r>
  <r>
    <n v="2280"/>
    <d v="2023-04-22T00:00:00"/>
    <s v="Standard"/>
    <n v="399"/>
    <n v="10.8"/>
    <n v="5"/>
    <n v="0"/>
    <n v="36"/>
    <x v="53"/>
    <x v="0"/>
    <s v="Yes"/>
    <n v="1"/>
  </r>
  <r>
    <n v="2281"/>
    <d v="2024-08-23T00:00:00"/>
    <s v="Premium"/>
    <n v="699"/>
    <n v="18.2"/>
    <n v="6"/>
    <n v="2"/>
    <n v="20"/>
    <x v="46"/>
    <x v="0"/>
    <s v="No"/>
    <n v="0"/>
  </r>
  <r>
    <n v="2282"/>
    <d v="2023-07-20T00:00:00"/>
    <s v="Basic"/>
    <n v="199"/>
    <n v="16.899999999999999"/>
    <n v="5"/>
    <n v="0"/>
    <n v="26"/>
    <x v="55"/>
    <x v="0"/>
    <s v="Yes"/>
    <n v="1"/>
  </r>
  <r>
    <n v="2283"/>
    <d v="2024-06-29T00:00:00"/>
    <s v="Basic"/>
    <n v="199"/>
    <n v="1.6"/>
    <n v="5"/>
    <n v="2"/>
    <n v="21"/>
    <x v="53"/>
    <x v="0"/>
    <s v="Yes"/>
    <n v="1"/>
  </r>
  <r>
    <n v="2284"/>
    <d v="2024-08-01T00:00:00"/>
    <s v="Standard"/>
    <n v="399"/>
    <n v="6.1"/>
    <n v="8"/>
    <n v="0"/>
    <n v="32"/>
    <x v="46"/>
    <x v="0"/>
    <s v="Yes"/>
    <n v="1"/>
  </r>
  <r>
    <n v="2285"/>
    <d v="2023-03-16T00:00:00"/>
    <s v="Basic"/>
    <n v="199"/>
    <n v="10.6"/>
    <n v="0"/>
    <n v="1"/>
    <n v="15"/>
    <x v="6"/>
    <x v="0"/>
    <s v="No"/>
    <n v="0"/>
  </r>
  <r>
    <n v="2286"/>
    <d v="2024-01-15T00:00:00"/>
    <s v="Basic"/>
    <n v="199"/>
    <n v="11.3"/>
    <n v="2"/>
    <n v="1"/>
    <n v="36"/>
    <x v="49"/>
    <x v="0"/>
    <s v="Yes"/>
    <n v="1"/>
  </r>
  <r>
    <n v="2287"/>
    <d v="2024-04-05T00:00:00"/>
    <s v="Basic"/>
    <n v="199"/>
    <n v="6.8"/>
    <n v="6"/>
    <n v="0"/>
    <n v="3"/>
    <x v="35"/>
    <x v="0"/>
    <s v="No"/>
    <n v="0"/>
  </r>
  <r>
    <n v="2288"/>
    <d v="2023-09-14T00:00:00"/>
    <s v="Basic"/>
    <n v="199"/>
    <n v="8.8000000000000007"/>
    <n v="3"/>
    <n v="4"/>
    <n v="6"/>
    <x v="19"/>
    <x v="0"/>
    <s v="Yes"/>
    <n v="1"/>
  </r>
  <r>
    <n v="2289"/>
    <d v="2024-07-08T00:00:00"/>
    <s v="Premium"/>
    <n v="699"/>
    <n v="18.8"/>
    <n v="3"/>
    <n v="0"/>
    <n v="35"/>
    <x v="53"/>
    <x v="0"/>
    <s v="No"/>
    <n v="0"/>
  </r>
  <r>
    <n v="2290"/>
    <d v="2023-12-05T00:00:00"/>
    <s v="Basic"/>
    <n v="199"/>
    <n v="23.2"/>
    <n v="7"/>
    <n v="1"/>
    <n v="1"/>
    <x v="50"/>
    <x v="0"/>
    <s v="Yes"/>
    <n v="1"/>
  </r>
  <r>
    <n v="2291"/>
    <d v="2024-12-14T00:00:00"/>
    <s v="Basic"/>
    <n v="199"/>
    <n v="12.8"/>
    <n v="3"/>
    <n v="4"/>
    <n v="6"/>
    <x v="35"/>
    <x v="0"/>
    <s v="Yes"/>
    <n v="1"/>
  </r>
  <r>
    <n v="2292"/>
    <d v="2023-04-10T00:00:00"/>
    <s v="Standard"/>
    <n v="399"/>
    <n v="19"/>
    <n v="8"/>
    <n v="5"/>
    <n v="23"/>
    <x v="17"/>
    <x v="0"/>
    <s v="Yes"/>
    <n v="1"/>
  </r>
  <r>
    <n v="2293"/>
    <d v="2023-02-16T00:00:00"/>
    <s v="Premium"/>
    <n v="699"/>
    <n v="16.8"/>
    <n v="3"/>
    <n v="1"/>
    <n v="2"/>
    <x v="47"/>
    <x v="0"/>
    <s v="Yes"/>
    <n v="1"/>
  </r>
  <r>
    <n v="2294"/>
    <d v="2023-03-04T00:00:00"/>
    <s v="Premium"/>
    <n v="699"/>
    <n v="5.3"/>
    <n v="3"/>
    <n v="1"/>
    <n v="12"/>
    <x v="37"/>
    <x v="0"/>
    <s v="No"/>
    <n v="0"/>
  </r>
  <r>
    <n v="2295"/>
    <d v="2023-07-29T00:00:00"/>
    <s v="Premium"/>
    <n v="699"/>
    <n v="6"/>
    <n v="2"/>
    <n v="0"/>
    <n v="29"/>
    <x v="19"/>
    <x v="0"/>
    <s v="No"/>
    <n v="0"/>
  </r>
  <r>
    <n v="2296"/>
    <d v="2023-06-12T00:00:00"/>
    <s v="Standard"/>
    <n v="399"/>
    <n v="21"/>
    <n v="6"/>
    <n v="1"/>
    <n v="20"/>
    <x v="46"/>
    <x v="0"/>
    <s v="Yes"/>
    <n v="1"/>
  </r>
  <r>
    <n v="2297"/>
    <d v="2024-03-06T00:00:00"/>
    <s v="Standard"/>
    <n v="399"/>
    <n v="0.7"/>
    <n v="5"/>
    <n v="0"/>
    <n v="25"/>
    <x v="28"/>
    <x v="0"/>
    <s v="Yes"/>
    <n v="1"/>
  </r>
  <r>
    <n v="2298"/>
    <d v="2024-03-21T00:00:00"/>
    <s v="Basic"/>
    <n v="199"/>
    <n v="19.2"/>
    <n v="3"/>
    <n v="0"/>
    <n v="6"/>
    <x v="2"/>
    <x v="0"/>
    <s v="No"/>
    <n v="0"/>
  </r>
  <r>
    <n v="2299"/>
    <d v="2024-06-27T00:00:00"/>
    <s v="Basic"/>
    <n v="199"/>
    <n v="7"/>
    <n v="8"/>
    <n v="5"/>
    <n v="11"/>
    <x v="4"/>
    <x v="0"/>
    <s v="No"/>
    <n v="0"/>
  </r>
  <r>
    <n v="2300"/>
    <d v="2023-08-09T00:00:00"/>
    <s v="Premium"/>
    <n v="699"/>
    <n v="22.2"/>
    <n v="2"/>
    <n v="4"/>
    <n v="22"/>
    <x v="28"/>
    <x v="0"/>
    <s v="No"/>
    <n v="0"/>
  </r>
  <r>
    <n v="2301"/>
    <d v="2023-08-08T00:00:00"/>
    <s v="Standard"/>
    <n v="399"/>
    <n v="4.7"/>
    <n v="7"/>
    <n v="2"/>
    <n v="28"/>
    <x v="27"/>
    <x v="0"/>
    <s v="Yes"/>
    <n v="1"/>
  </r>
  <r>
    <n v="2302"/>
    <d v="2023-04-04T00:00:00"/>
    <s v="Premium"/>
    <n v="699"/>
    <n v="5.3"/>
    <n v="4"/>
    <n v="3"/>
    <n v="2"/>
    <x v="58"/>
    <x v="0"/>
    <s v="Yes"/>
    <n v="1"/>
  </r>
  <r>
    <n v="2303"/>
    <d v="2024-06-30T00:00:00"/>
    <s v="Premium"/>
    <n v="699"/>
    <n v="20"/>
    <n v="2"/>
    <n v="0"/>
    <n v="8"/>
    <x v="0"/>
    <x v="0"/>
    <s v="No"/>
    <n v="0"/>
  </r>
  <r>
    <n v="2304"/>
    <d v="2023-08-26T00:00:00"/>
    <s v="Basic"/>
    <n v="199"/>
    <n v="12.2"/>
    <n v="2"/>
    <n v="0"/>
    <n v="36"/>
    <x v="52"/>
    <x v="0"/>
    <s v="Yes"/>
    <n v="1"/>
  </r>
  <r>
    <n v="2305"/>
    <d v="2023-09-05T00:00:00"/>
    <s v="Basic"/>
    <n v="199"/>
    <n v="22.7"/>
    <n v="8"/>
    <n v="4"/>
    <n v="16"/>
    <x v="28"/>
    <x v="0"/>
    <s v="No"/>
    <n v="0"/>
  </r>
  <r>
    <n v="2306"/>
    <d v="2023-12-07T00:00:00"/>
    <s v="Premium"/>
    <n v="699"/>
    <n v="2.5"/>
    <n v="8"/>
    <n v="4"/>
    <n v="36"/>
    <x v="23"/>
    <x v="0"/>
    <s v="Yes"/>
    <n v="1"/>
  </r>
  <r>
    <n v="2307"/>
    <d v="2023-07-30T00:00:00"/>
    <s v="Premium"/>
    <n v="699"/>
    <n v="20.8"/>
    <n v="0"/>
    <n v="3"/>
    <n v="9"/>
    <x v="9"/>
    <x v="0"/>
    <s v="No"/>
    <n v="0"/>
  </r>
  <r>
    <n v="2308"/>
    <d v="2023-03-15T00:00:00"/>
    <s v="Basic"/>
    <n v="199"/>
    <n v="17.600000000000001"/>
    <n v="1"/>
    <n v="4"/>
    <n v="15"/>
    <x v="2"/>
    <x v="0"/>
    <s v="No"/>
    <n v="0"/>
  </r>
  <r>
    <n v="2309"/>
    <d v="2023-12-12T00:00:00"/>
    <s v="Standard"/>
    <n v="399"/>
    <n v="2.5"/>
    <n v="5"/>
    <n v="3"/>
    <n v="35"/>
    <x v="17"/>
    <x v="0"/>
    <s v="Yes"/>
    <n v="1"/>
  </r>
  <r>
    <n v="2310"/>
    <d v="2023-02-01T00:00:00"/>
    <s v="Basic"/>
    <n v="199"/>
    <n v="19.3"/>
    <n v="0"/>
    <n v="5"/>
    <n v="3"/>
    <x v="46"/>
    <x v="0"/>
    <s v="Yes"/>
    <n v="1"/>
  </r>
  <r>
    <n v="2311"/>
    <d v="2023-04-11T00:00:00"/>
    <s v="Basic"/>
    <n v="199"/>
    <n v="4.5"/>
    <n v="1"/>
    <n v="0"/>
    <n v="21"/>
    <x v="46"/>
    <x v="0"/>
    <s v="Yes"/>
    <n v="1"/>
  </r>
  <r>
    <n v="2312"/>
    <d v="2023-01-27T00:00:00"/>
    <s v="Standard"/>
    <n v="399"/>
    <n v="16.399999999999999"/>
    <n v="0"/>
    <n v="5"/>
    <n v="35"/>
    <x v="49"/>
    <x v="0"/>
    <s v="No"/>
    <n v="0"/>
  </r>
  <r>
    <n v="2313"/>
    <d v="2024-05-31T00:00:00"/>
    <s v="Premium"/>
    <n v="699"/>
    <n v="24.7"/>
    <n v="5"/>
    <n v="3"/>
    <n v="10"/>
    <x v="11"/>
    <x v="0"/>
    <s v="Yes"/>
    <n v="1"/>
  </r>
  <r>
    <n v="2314"/>
    <d v="2023-06-01T00:00:00"/>
    <s v="Premium"/>
    <n v="699"/>
    <n v="18.899999999999999"/>
    <n v="4"/>
    <n v="1"/>
    <n v="19"/>
    <x v="23"/>
    <x v="0"/>
    <s v="No"/>
    <n v="0"/>
  </r>
  <r>
    <n v="2315"/>
    <d v="2023-06-04T00:00:00"/>
    <s v="Premium"/>
    <n v="699"/>
    <n v="12.2"/>
    <n v="7"/>
    <n v="4"/>
    <n v="35"/>
    <x v="13"/>
    <x v="0"/>
    <s v="No"/>
    <n v="0"/>
  </r>
  <r>
    <n v="2316"/>
    <d v="2024-06-03T00:00:00"/>
    <s v="Basic"/>
    <n v="199"/>
    <n v="12.8"/>
    <n v="0"/>
    <n v="2"/>
    <n v="19"/>
    <x v="55"/>
    <x v="0"/>
    <s v="Yes"/>
    <n v="1"/>
  </r>
  <r>
    <n v="2317"/>
    <d v="2023-09-09T00:00:00"/>
    <s v="Standard"/>
    <n v="399"/>
    <n v="1.1000000000000001"/>
    <n v="0"/>
    <n v="0"/>
    <n v="30"/>
    <x v="5"/>
    <x v="0"/>
    <s v="Yes"/>
    <n v="1"/>
  </r>
  <r>
    <n v="2318"/>
    <d v="2024-06-26T00:00:00"/>
    <s v="Standard"/>
    <n v="399"/>
    <n v="16.100000000000001"/>
    <n v="1"/>
    <n v="2"/>
    <n v="23"/>
    <x v="16"/>
    <x v="0"/>
    <s v="Yes"/>
    <n v="1"/>
  </r>
  <r>
    <n v="2319"/>
    <d v="2023-10-03T00:00:00"/>
    <s v="Basic"/>
    <n v="199"/>
    <n v="9.8000000000000007"/>
    <n v="1"/>
    <n v="1"/>
    <n v="26"/>
    <x v="51"/>
    <x v="0"/>
    <s v="Yes"/>
    <n v="1"/>
  </r>
  <r>
    <n v="2320"/>
    <d v="2023-06-24T00:00:00"/>
    <s v="Premium"/>
    <n v="699"/>
    <n v="24.8"/>
    <n v="5"/>
    <n v="5"/>
    <n v="15"/>
    <x v="26"/>
    <x v="0"/>
    <s v="Yes"/>
    <n v="1"/>
  </r>
  <r>
    <n v="2321"/>
    <d v="2023-02-24T00:00:00"/>
    <s v="Premium"/>
    <n v="699"/>
    <n v="18.399999999999999"/>
    <n v="8"/>
    <n v="5"/>
    <n v="25"/>
    <x v="36"/>
    <x v="0"/>
    <s v="No"/>
    <n v="0"/>
  </r>
  <r>
    <n v="2322"/>
    <d v="2023-01-18T00:00:00"/>
    <s v="Standard"/>
    <n v="399"/>
    <n v="6.4"/>
    <n v="8"/>
    <n v="3"/>
    <n v="14"/>
    <x v="41"/>
    <x v="0"/>
    <s v="Yes"/>
    <n v="1"/>
  </r>
  <r>
    <n v="2323"/>
    <d v="2023-05-06T00:00:00"/>
    <s v="Premium"/>
    <n v="699"/>
    <n v="5"/>
    <n v="1"/>
    <n v="0"/>
    <n v="34"/>
    <x v="35"/>
    <x v="0"/>
    <s v="No"/>
    <n v="0"/>
  </r>
  <r>
    <n v="2324"/>
    <d v="2023-01-06T00:00:00"/>
    <s v="Standard"/>
    <n v="399"/>
    <n v="21"/>
    <n v="1"/>
    <n v="4"/>
    <n v="17"/>
    <x v="13"/>
    <x v="0"/>
    <s v="Yes"/>
    <n v="1"/>
  </r>
  <r>
    <n v="2325"/>
    <d v="2023-09-12T00:00:00"/>
    <s v="Standard"/>
    <n v="399"/>
    <n v="24.1"/>
    <n v="2"/>
    <n v="4"/>
    <n v="17"/>
    <x v="32"/>
    <x v="0"/>
    <s v="Yes"/>
    <n v="1"/>
  </r>
  <r>
    <n v="2326"/>
    <d v="2023-10-02T00:00:00"/>
    <s v="Premium"/>
    <n v="699"/>
    <n v="9.8000000000000007"/>
    <n v="3"/>
    <n v="4"/>
    <n v="13"/>
    <x v="8"/>
    <x v="0"/>
    <s v="Yes"/>
    <n v="1"/>
  </r>
  <r>
    <n v="2327"/>
    <d v="2023-10-30T00:00:00"/>
    <s v="Basic"/>
    <n v="199"/>
    <n v="17"/>
    <n v="2"/>
    <n v="5"/>
    <n v="10"/>
    <x v="40"/>
    <x v="0"/>
    <s v="No"/>
    <n v="0"/>
  </r>
  <r>
    <n v="2328"/>
    <d v="2023-09-06T00:00:00"/>
    <s v="Premium"/>
    <n v="699"/>
    <n v="13.3"/>
    <n v="4"/>
    <n v="3"/>
    <n v="11"/>
    <x v="18"/>
    <x v="0"/>
    <s v="Yes"/>
    <n v="1"/>
  </r>
  <r>
    <n v="2329"/>
    <d v="2023-09-15T00:00:00"/>
    <s v="Standard"/>
    <n v="399"/>
    <n v="9.5"/>
    <n v="8"/>
    <n v="3"/>
    <n v="9"/>
    <x v="42"/>
    <x v="0"/>
    <s v="Yes"/>
    <n v="1"/>
  </r>
  <r>
    <n v="2330"/>
    <d v="2024-02-04T00:00:00"/>
    <s v="Basic"/>
    <n v="199"/>
    <n v="21.9"/>
    <n v="6"/>
    <n v="2"/>
    <n v="30"/>
    <x v="32"/>
    <x v="0"/>
    <s v="No"/>
    <n v="0"/>
  </r>
  <r>
    <n v="2331"/>
    <d v="2023-07-11T00:00:00"/>
    <s v="Basic"/>
    <n v="199"/>
    <n v="23.7"/>
    <n v="5"/>
    <n v="2"/>
    <n v="23"/>
    <x v="22"/>
    <x v="0"/>
    <s v="No"/>
    <n v="0"/>
  </r>
  <r>
    <n v="2332"/>
    <d v="2023-10-28T00:00:00"/>
    <s v="Standard"/>
    <n v="399"/>
    <n v="18.2"/>
    <n v="5"/>
    <n v="2"/>
    <n v="15"/>
    <x v="28"/>
    <x v="0"/>
    <s v="Yes"/>
    <n v="1"/>
  </r>
  <r>
    <n v="2333"/>
    <d v="2023-10-14T00:00:00"/>
    <s v="Basic"/>
    <n v="199"/>
    <n v="16.899999999999999"/>
    <n v="7"/>
    <n v="3"/>
    <n v="2"/>
    <x v="18"/>
    <x v="0"/>
    <s v="Yes"/>
    <n v="1"/>
  </r>
  <r>
    <n v="2334"/>
    <d v="2023-08-20T00:00:00"/>
    <s v="Standard"/>
    <n v="399"/>
    <n v="14.6"/>
    <n v="8"/>
    <n v="4"/>
    <n v="33"/>
    <x v="13"/>
    <x v="0"/>
    <s v="No"/>
    <n v="0"/>
  </r>
  <r>
    <n v="2335"/>
    <d v="2023-10-10T00:00:00"/>
    <s v="Premium"/>
    <n v="699"/>
    <n v="9.5"/>
    <n v="8"/>
    <n v="5"/>
    <n v="7"/>
    <x v="56"/>
    <x v="0"/>
    <s v="Yes"/>
    <n v="1"/>
  </r>
  <r>
    <n v="2336"/>
    <d v="2023-10-24T00:00:00"/>
    <s v="Standard"/>
    <n v="399"/>
    <n v="11.9"/>
    <n v="0"/>
    <n v="5"/>
    <n v="9"/>
    <x v="46"/>
    <x v="0"/>
    <s v="Yes"/>
    <n v="1"/>
  </r>
  <r>
    <n v="2337"/>
    <d v="2023-08-02T00:00:00"/>
    <s v="Premium"/>
    <n v="699"/>
    <n v="24.8"/>
    <n v="4"/>
    <n v="1"/>
    <n v="4"/>
    <x v="42"/>
    <x v="0"/>
    <s v="No"/>
    <n v="0"/>
  </r>
  <r>
    <n v="2338"/>
    <d v="2023-05-06T00:00:00"/>
    <s v="Standard"/>
    <n v="399"/>
    <n v="20.8"/>
    <n v="4"/>
    <n v="4"/>
    <n v="13"/>
    <x v="27"/>
    <x v="0"/>
    <s v="No"/>
    <n v="0"/>
  </r>
  <r>
    <n v="2339"/>
    <d v="2024-04-10T00:00:00"/>
    <s v="Standard"/>
    <n v="399"/>
    <n v="20.3"/>
    <n v="1"/>
    <n v="0"/>
    <n v="15"/>
    <x v="20"/>
    <x v="0"/>
    <s v="No"/>
    <n v="0"/>
  </r>
  <r>
    <n v="2340"/>
    <d v="2023-07-23T00:00:00"/>
    <s v="Premium"/>
    <n v="699"/>
    <n v="18.2"/>
    <n v="1"/>
    <n v="4"/>
    <n v="30"/>
    <x v="26"/>
    <x v="0"/>
    <s v="No"/>
    <n v="0"/>
  </r>
  <r>
    <n v="2341"/>
    <d v="2024-10-21T00:00:00"/>
    <s v="Basic"/>
    <n v="199"/>
    <n v="16"/>
    <n v="3"/>
    <n v="3"/>
    <n v="6"/>
    <x v="42"/>
    <x v="0"/>
    <s v="Yes"/>
    <n v="1"/>
  </r>
  <r>
    <n v="2342"/>
    <d v="2023-03-27T00:00:00"/>
    <s v="Standard"/>
    <n v="399"/>
    <n v="1.5"/>
    <n v="6"/>
    <n v="0"/>
    <n v="15"/>
    <x v="16"/>
    <x v="0"/>
    <s v="Yes"/>
    <n v="1"/>
  </r>
  <r>
    <n v="2343"/>
    <d v="2024-05-27T00:00:00"/>
    <s v="Premium"/>
    <n v="699"/>
    <n v="12.7"/>
    <n v="5"/>
    <n v="3"/>
    <n v="33"/>
    <x v="20"/>
    <x v="0"/>
    <s v="Yes"/>
    <n v="1"/>
  </r>
  <r>
    <n v="2344"/>
    <d v="2023-08-02T00:00:00"/>
    <s v="Standard"/>
    <n v="399"/>
    <n v="18.100000000000001"/>
    <n v="8"/>
    <n v="0"/>
    <n v="36"/>
    <x v="44"/>
    <x v="0"/>
    <s v="No"/>
    <n v="0"/>
  </r>
  <r>
    <n v="2345"/>
    <d v="2024-09-03T00:00:00"/>
    <s v="Basic"/>
    <n v="199"/>
    <n v="14.9"/>
    <n v="5"/>
    <n v="3"/>
    <n v="2"/>
    <x v="19"/>
    <x v="0"/>
    <s v="No"/>
    <n v="0"/>
  </r>
  <r>
    <n v="2346"/>
    <d v="2024-05-24T00:00:00"/>
    <s v="Premium"/>
    <n v="699"/>
    <n v="6.5"/>
    <n v="6"/>
    <n v="2"/>
    <n v="1"/>
    <x v="53"/>
    <x v="0"/>
    <s v="Yes"/>
    <n v="1"/>
  </r>
  <r>
    <n v="2347"/>
    <d v="2023-01-04T00:00:00"/>
    <s v="Standard"/>
    <n v="399"/>
    <n v="20.7"/>
    <n v="1"/>
    <n v="5"/>
    <n v="19"/>
    <x v="13"/>
    <x v="0"/>
    <s v="Yes"/>
    <n v="1"/>
  </r>
  <r>
    <n v="2348"/>
    <d v="2023-11-15T00:00:00"/>
    <s v="Premium"/>
    <n v="699"/>
    <n v="10.1"/>
    <n v="5"/>
    <n v="1"/>
    <n v="14"/>
    <x v="15"/>
    <x v="0"/>
    <s v="Yes"/>
    <n v="1"/>
  </r>
  <r>
    <n v="2349"/>
    <d v="2023-04-22T00:00:00"/>
    <s v="Premium"/>
    <n v="699"/>
    <n v="20.3"/>
    <n v="8"/>
    <n v="5"/>
    <n v="5"/>
    <x v="58"/>
    <x v="0"/>
    <s v="Yes"/>
    <n v="1"/>
  </r>
  <r>
    <n v="2350"/>
    <d v="2023-01-28T00:00:00"/>
    <s v="Premium"/>
    <n v="699"/>
    <n v="6"/>
    <n v="6"/>
    <n v="4"/>
    <n v="19"/>
    <x v="53"/>
    <x v="0"/>
    <s v="Yes"/>
    <n v="1"/>
  </r>
  <r>
    <n v="2351"/>
    <d v="2023-06-11T00:00:00"/>
    <s v="Premium"/>
    <n v="699"/>
    <n v="19"/>
    <n v="6"/>
    <n v="1"/>
    <n v="9"/>
    <x v="17"/>
    <x v="0"/>
    <s v="No"/>
    <n v="0"/>
  </r>
  <r>
    <n v="2352"/>
    <d v="2024-03-04T00:00:00"/>
    <s v="Basic"/>
    <n v="199"/>
    <n v="4.0999999999999996"/>
    <n v="3"/>
    <n v="3"/>
    <n v="33"/>
    <x v="35"/>
    <x v="0"/>
    <s v="Yes"/>
    <n v="1"/>
  </r>
  <r>
    <n v="2353"/>
    <d v="2023-10-29T00:00:00"/>
    <s v="Basic"/>
    <n v="199"/>
    <n v="6.8"/>
    <n v="0"/>
    <n v="5"/>
    <n v="6"/>
    <x v="49"/>
    <x v="0"/>
    <s v="No"/>
    <n v="0"/>
  </r>
  <r>
    <n v="2354"/>
    <d v="2023-12-12T00:00:00"/>
    <s v="Basic"/>
    <n v="199"/>
    <n v="13.6"/>
    <n v="0"/>
    <n v="2"/>
    <n v="34"/>
    <x v="30"/>
    <x v="0"/>
    <s v="Yes"/>
    <n v="1"/>
  </r>
  <r>
    <n v="2355"/>
    <d v="2024-06-15T00:00:00"/>
    <s v="Basic"/>
    <n v="199"/>
    <n v="23.4"/>
    <n v="6"/>
    <n v="3"/>
    <n v="32"/>
    <x v="50"/>
    <x v="0"/>
    <s v="Yes"/>
    <n v="1"/>
  </r>
  <r>
    <n v="2356"/>
    <d v="2023-02-13T00:00:00"/>
    <s v="Premium"/>
    <n v="699"/>
    <n v="3.4"/>
    <n v="2"/>
    <n v="3"/>
    <n v="7"/>
    <x v="58"/>
    <x v="0"/>
    <s v="Yes"/>
    <n v="1"/>
  </r>
  <r>
    <n v="2357"/>
    <d v="2024-09-14T00:00:00"/>
    <s v="Basic"/>
    <n v="199"/>
    <n v="13.2"/>
    <n v="3"/>
    <n v="2"/>
    <n v="4"/>
    <x v="55"/>
    <x v="0"/>
    <s v="Yes"/>
    <n v="1"/>
  </r>
  <r>
    <n v="2358"/>
    <d v="2023-08-06T00:00:00"/>
    <s v="Basic"/>
    <n v="199"/>
    <n v="10"/>
    <n v="7"/>
    <n v="0"/>
    <n v="2"/>
    <x v="27"/>
    <x v="0"/>
    <s v="No"/>
    <n v="0"/>
  </r>
  <r>
    <n v="2359"/>
    <d v="2024-03-16T00:00:00"/>
    <s v="Basic"/>
    <n v="199"/>
    <n v="19.3"/>
    <n v="4"/>
    <n v="2"/>
    <n v="12"/>
    <x v="59"/>
    <x v="0"/>
    <s v="Yes"/>
    <n v="1"/>
  </r>
  <r>
    <n v="2360"/>
    <d v="2024-03-10T00:00:00"/>
    <s v="Premium"/>
    <n v="699"/>
    <n v="5"/>
    <n v="1"/>
    <n v="3"/>
    <n v="36"/>
    <x v="30"/>
    <x v="0"/>
    <s v="No"/>
    <n v="0"/>
  </r>
  <r>
    <n v="2361"/>
    <d v="2023-02-11T00:00:00"/>
    <s v="Premium"/>
    <n v="699"/>
    <n v="15.7"/>
    <n v="8"/>
    <n v="2"/>
    <n v="10"/>
    <x v="12"/>
    <x v="0"/>
    <s v="No"/>
    <n v="0"/>
  </r>
  <r>
    <n v="2362"/>
    <d v="2024-04-03T00:00:00"/>
    <s v="Basic"/>
    <n v="199"/>
    <n v="7.9"/>
    <n v="8"/>
    <n v="0"/>
    <n v="16"/>
    <x v="50"/>
    <x v="0"/>
    <s v="No"/>
    <n v="0"/>
  </r>
  <r>
    <n v="2363"/>
    <d v="2024-06-25T00:00:00"/>
    <s v="Basic"/>
    <n v="199"/>
    <n v="7.8"/>
    <n v="7"/>
    <n v="5"/>
    <n v="22"/>
    <x v="13"/>
    <x v="0"/>
    <s v="Yes"/>
    <n v="1"/>
  </r>
  <r>
    <n v="2364"/>
    <d v="2023-05-08T00:00:00"/>
    <s v="Basic"/>
    <n v="199"/>
    <n v="1.6"/>
    <n v="3"/>
    <n v="5"/>
    <n v="27"/>
    <x v="57"/>
    <x v="0"/>
    <s v="Yes"/>
    <n v="1"/>
  </r>
  <r>
    <n v="2365"/>
    <d v="2023-02-18T00:00:00"/>
    <s v="Basic"/>
    <n v="199"/>
    <n v="16.8"/>
    <n v="7"/>
    <n v="5"/>
    <n v="7"/>
    <x v="46"/>
    <x v="0"/>
    <s v="Yes"/>
    <n v="1"/>
  </r>
  <r>
    <n v="2366"/>
    <d v="2023-01-17T00:00:00"/>
    <s v="Premium"/>
    <n v="699"/>
    <n v="24.8"/>
    <n v="1"/>
    <n v="2"/>
    <n v="24"/>
    <x v="12"/>
    <x v="0"/>
    <s v="No"/>
    <n v="0"/>
  </r>
  <r>
    <n v="2367"/>
    <d v="2024-08-09T00:00:00"/>
    <s v="Premium"/>
    <n v="699"/>
    <n v="24.8"/>
    <n v="2"/>
    <n v="3"/>
    <n v="29"/>
    <x v="14"/>
    <x v="0"/>
    <s v="Yes"/>
    <n v="1"/>
  </r>
  <r>
    <n v="2368"/>
    <d v="2024-10-19T00:00:00"/>
    <s v="Premium"/>
    <n v="699"/>
    <n v="19.3"/>
    <n v="6"/>
    <n v="5"/>
    <n v="27"/>
    <x v="12"/>
    <x v="0"/>
    <s v="No"/>
    <n v="0"/>
  </r>
  <r>
    <n v="2369"/>
    <d v="2024-01-10T00:00:00"/>
    <s v="Premium"/>
    <n v="699"/>
    <n v="2.7"/>
    <n v="8"/>
    <n v="2"/>
    <n v="30"/>
    <x v="2"/>
    <x v="0"/>
    <s v="Yes"/>
    <n v="1"/>
  </r>
  <r>
    <n v="2370"/>
    <d v="2023-10-29T00:00:00"/>
    <s v="Premium"/>
    <n v="699"/>
    <n v="16.100000000000001"/>
    <n v="3"/>
    <n v="1"/>
    <n v="25"/>
    <x v="29"/>
    <x v="0"/>
    <s v="No"/>
    <n v="0"/>
  </r>
  <r>
    <n v="2371"/>
    <d v="2023-07-09T00:00:00"/>
    <s v="Basic"/>
    <n v="199"/>
    <n v="22.2"/>
    <n v="3"/>
    <n v="1"/>
    <n v="33"/>
    <x v="15"/>
    <x v="0"/>
    <s v="Yes"/>
    <n v="1"/>
  </r>
  <r>
    <n v="2372"/>
    <d v="2023-02-26T00:00:00"/>
    <s v="Basic"/>
    <n v="199"/>
    <n v="19.600000000000001"/>
    <n v="6"/>
    <n v="3"/>
    <n v="19"/>
    <x v="45"/>
    <x v="0"/>
    <s v="Yes"/>
    <n v="1"/>
  </r>
  <r>
    <n v="2373"/>
    <d v="2024-04-13T00:00:00"/>
    <s v="Standard"/>
    <n v="399"/>
    <n v="24.8"/>
    <n v="7"/>
    <n v="1"/>
    <n v="2"/>
    <x v="40"/>
    <x v="0"/>
    <s v="No"/>
    <n v="0"/>
  </r>
  <r>
    <n v="2374"/>
    <d v="2023-08-22T00:00:00"/>
    <s v="Standard"/>
    <n v="399"/>
    <n v="16.2"/>
    <n v="2"/>
    <n v="5"/>
    <n v="2"/>
    <x v="42"/>
    <x v="0"/>
    <s v="Yes"/>
    <n v="1"/>
  </r>
  <r>
    <n v="2375"/>
    <d v="2024-06-16T00:00:00"/>
    <s v="Premium"/>
    <n v="699"/>
    <n v="8.5"/>
    <n v="5"/>
    <n v="5"/>
    <n v="15"/>
    <x v="33"/>
    <x v="0"/>
    <s v="No"/>
    <n v="0"/>
  </r>
  <r>
    <n v="2376"/>
    <d v="2024-02-22T00:00:00"/>
    <s v="Basic"/>
    <n v="199"/>
    <n v="19"/>
    <n v="4"/>
    <n v="0"/>
    <n v="36"/>
    <x v="24"/>
    <x v="0"/>
    <s v="Yes"/>
    <n v="1"/>
  </r>
  <r>
    <n v="2377"/>
    <d v="2023-05-31T00:00:00"/>
    <s v="Premium"/>
    <n v="699"/>
    <n v="24.5"/>
    <n v="6"/>
    <n v="2"/>
    <n v="8"/>
    <x v="1"/>
    <x v="0"/>
    <s v="No"/>
    <n v="0"/>
  </r>
  <r>
    <n v="2378"/>
    <d v="2024-07-17T00:00:00"/>
    <s v="Standard"/>
    <n v="399"/>
    <n v="13.8"/>
    <n v="2"/>
    <n v="3"/>
    <n v="23"/>
    <x v="5"/>
    <x v="0"/>
    <s v="Yes"/>
    <n v="1"/>
  </r>
  <r>
    <n v="2379"/>
    <d v="2024-03-12T00:00:00"/>
    <s v="Standard"/>
    <n v="399"/>
    <n v="8.9"/>
    <n v="1"/>
    <n v="1"/>
    <n v="25"/>
    <x v="44"/>
    <x v="0"/>
    <s v="No"/>
    <n v="0"/>
  </r>
  <r>
    <n v="2380"/>
    <d v="2023-05-04T00:00:00"/>
    <s v="Basic"/>
    <n v="199"/>
    <n v="19.3"/>
    <n v="8"/>
    <n v="2"/>
    <n v="10"/>
    <x v="45"/>
    <x v="0"/>
    <s v="Yes"/>
    <n v="1"/>
  </r>
  <r>
    <n v="2381"/>
    <d v="2023-11-15T00:00:00"/>
    <s v="Standard"/>
    <n v="399"/>
    <n v="19.5"/>
    <n v="6"/>
    <n v="4"/>
    <n v="13"/>
    <x v="2"/>
    <x v="0"/>
    <s v="Yes"/>
    <n v="1"/>
  </r>
  <r>
    <n v="2382"/>
    <d v="2024-05-04T00:00:00"/>
    <s v="Premium"/>
    <n v="699"/>
    <n v="15.8"/>
    <n v="0"/>
    <n v="0"/>
    <n v="18"/>
    <x v="43"/>
    <x v="0"/>
    <s v="No"/>
    <n v="0"/>
  </r>
  <r>
    <n v="2383"/>
    <d v="2024-02-03T00:00:00"/>
    <s v="Basic"/>
    <n v="199"/>
    <n v="0.7"/>
    <n v="8"/>
    <n v="3"/>
    <n v="1"/>
    <x v="3"/>
    <x v="0"/>
    <s v="Yes"/>
    <n v="1"/>
  </r>
  <r>
    <n v="2384"/>
    <d v="2024-11-15T00:00:00"/>
    <s v="Basic"/>
    <n v="199"/>
    <n v="3.4"/>
    <n v="6"/>
    <n v="4"/>
    <n v="4"/>
    <x v="21"/>
    <x v="0"/>
    <s v="Yes"/>
    <n v="1"/>
  </r>
  <r>
    <n v="2385"/>
    <d v="2024-06-24T00:00:00"/>
    <s v="Basic"/>
    <n v="199"/>
    <n v="20.7"/>
    <n v="0"/>
    <n v="0"/>
    <n v="22"/>
    <x v="32"/>
    <x v="0"/>
    <s v="Yes"/>
    <n v="1"/>
  </r>
  <r>
    <n v="2386"/>
    <d v="2024-02-22T00:00:00"/>
    <s v="Basic"/>
    <n v="199"/>
    <n v="2.5"/>
    <n v="1"/>
    <n v="5"/>
    <n v="18"/>
    <x v="27"/>
    <x v="0"/>
    <s v="Yes"/>
    <n v="1"/>
  </r>
  <r>
    <n v="2387"/>
    <d v="2023-02-21T00:00:00"/>
    <s v="Basic"/>
    <n v="199"/>
    <n v="5.3"/>
    <n v="7"/>
    <n v="5"/>
    <n v="34"/>
    <x v="51"/>
    <x v="0"/>
    <s v="Yes"/>
    <n v="1"/>
  </r>
  <r>
    <n v="2388"/>
    <d v="2024-03-27T00:00:00"/>
    <s v="Premium"/>
    <n v="699"/>
    <n v="5.9"/>
    <n v="4"/>
    <n v="2"/>
    <n v="24"/>
    <x v="1"/>
    <x v="0"/>
    <s v="No"/>
    <n v="0"/>
  </r>
  <r>
    <n v="2389"/>
    <d v="2023-05-24T00:00:00"/>
    <s v="Standard"/>
    <n v="399"/>
    <n v="10.1"/>
    <n v="0"/>
    <n v="5"/>
    <n v="19"/>
    <x v="32"/>
    <x v="0"/>
    <s v="Yes"/>
    <n v="1"/>
  </r>
  <r>
    <n v="2390"/>
    <d v="2023-12-19T00:00:00"/>
    <s v="Premium"/>
    <n v="699"/>
    <n v="19.2"/>
    <n v="6"/>
    <n v="5"/>
    <n v="26"/>
    <x v="37"/>
    <x v="0"/>
    <s v="No"/>
    <n v="0"/>
  </r>
  <r>
    <n v="2391"/>
    <d v="2024-01-29T00:00:00"/>
    <s v="Basic"/>
    <n v="199"/>
    <n v="20.100000000000001"/>
    <n v="7"/>
    <n v="5"/>
    <n v="36"/>
    <x v="30"/>
    <x v="0"/>
    <s v="No"/>
    <n v="0"/>
  </r>
  <r>
    <n v="2392"/>
    <d v="2024-06-20T00:00:00"/>
    <s v="Basic"/>
    <n v="199"/>
    <n v="14.4"/>
    <n v="1"/>
    <n v="2"/>
    <n v="11"/>
    <x v="1"/>
    <x v="0"/>
    <s v="No"/>
    <n v="0"/>
  </r>
  <r>
    <n v="2393"/>
    <d v="2023-04-02T00:00:00"/>
    <s v="Premium"/>
    <n v="699"/>
    <n v="6.9"/>
    <n v="3"/>
    <n v="1"/>
    <n v="35"/>
    <x v="21"/>
    <x v="0"/>
    <s v="No"/>
    <n v="0"/>
  </r>
  <r>
    <n v="2394"/>
    <d v="2024-02-15T00:00:00"/>
    <s v="Basic"/>
    <n v="199"/>
    <n v="9.3000000000000007"/>
    <n v="2"/>
    <n v="1"/>
    <n v="21"/>
    <x v="59"/>
    <x v="0"/>
    <s v="No"/>
    <n v="0"/>
  </r>
  <r>
    <n v="2395"/>
    <d v="2023-06-18T00:00:00"/>
    <s v="Basic"/>
    <n v="199"/>
    <n v="13.8"/>
    <n v="1"/>
    <n v="3"/>
    <n v="30"/>
    <x v="44"/>
    <x v="0"/>
    <s v="Yes"/>
    <n v="1"/>
  </r>
  <r>
    <n v="2396"/>
    <d v="2024-03-08T00:00:00"/>
    <s v="Premium"/>
    <n v="699"/>
    <n v="2.4"/>
    <n v="2"/>
    <n v="0"/>
    <n v="7"/>
    <x v="55"/>
    <x v="0"/>
    <s v="Yes"/>
    <n v="1"/>
  </r>
  <r>
    <n v="2397"/>
    <d v="2024-08-10T00:00:00"/>
    <s v="Basic"/>
    <n v="199"/>
    <n v="24.5"/>
    <n v="5"/>
    <n v="1"/>
    <n v="33"/>
    <x v="6"/>
    <x v="0"/>
    <s v="Yes"/>
    <n v="1"/>
  </r>
  <r>
    <n v="2398"/>
    <d v="2024-07-12T00:00:00"/>
    <s v="Standard"/>
    <n v="399"/>
    <n v="3.5"/>
    <n v="3"/>
    <n v="3"/>
    <n v="25"/>
    <x v="10"/>
    <x v="0"/>
    <s v="No"/>
    <n v="0"/>
  </r>
  <r>
    <n v="2399"/>
    <d v="2023-11-27T00:00:00"/>
    <s v="Standard"/>
    <n v="399"/>
    <n v="7"/>
    <n v="0"/>
    <n v="5"/>
    <n v="20"/>
    <x v="17"/>
    <x v="0"/>
    <s v="No"/>
    <n v="0"/>
  </r>
  <r>
    <n v="2400"/>
    <d v="2023-04-07T00:00:00"/>
    <s v="Basic"/>
    <n v="199"/>
    <n v="21.7"/>
    <n v="4"/>
    <n v="4"/>
    <n v="10"/>
    <x v="36"/>
    <x v="0"/>
    <s v="No"/>
    <n v="0"/>
  </r>
  <r>
    <n v="2401"/>
    <d v="2023-09-14T00:00:00"/>
    <s v="Standard"/>
    <n v="399"/>
    <n v="7.5"/>
    <n v="0"/>
    <n v="1"/>
    <n v="18"/>
    <x v="38"/>
    <x v="0"/>
    <s v="Yes"/>
    <n v="1"/>
  </r>
  <r>
    <n v="2402"/>
    <d v="2024-05-26T00:00:00"/>
    <s v="Basic"/>
    <n v="199"/>
    <n v="12"/>
    <n v="1"/>
    <n v="1"/>
    <n v="26"/>
    <x v="24"/>
    <x v="0"/>
    <s v="No"/>
    <n v="0"/>
  </r>
  <r>
    <n v="2403"/>
    <d v="2024-10-16T00:00:00"/>
    <s v="Premium"/>
    <n v="699"/>
    <n v="4.7"/>
    <n v="2"/>
    <n v="0"/>
    <n v="33"/>
    <x v="44"/>
    <x v="0"/>
    <s v="No"/>
    <n v="0"/>
  </r>
  <r>
    <n v="2404"/>
    <d v="2023-09-25T00:00:00"/>
    <s v="Basic"/>
    <n v="199"/>
    <n v="22.4"/>
    <n v="8"/>
    <n v="1"/>
    <n v="32"/>
    <x v="20"/>
    <x v="0"/>
    <s v="No"/>
    <n v="0"/>
  </r>
  <r>
    <n v="2405"/>
    <d v="2024-12-04T00:00:00"/>
    <s v="Premium"/>
    <n v="699"/>
    <n v="4.7"/>
    <n v="8"/>
    <n v="2"/>
    <n v="27"/>
    <x v="49"/>
    <x v="0"/>
    <s v="Yes"/>
    <n v="1"/>
  </r>
  <r>
    <n v="2406"/>
    <d v="2023-09-06T00:00:00"/>
    <s v="Premium"/>
    <n v="699"/>
    <n v="6.2"/>
    <n v="6"/>
    <n v="1"/>
    <n v="29"/>
    <x v="22"/>
    <x v="0"/>
    <s v="No"/>
    <n v="0"/>
  </r>
  <r>
    <n v="2407"/>
    <d v="2024-08-09T00:00:00"/>
    <s v="Basic"/>
    <n v="199"/>
    <n v="4.8"/>
    <n v="5"/>
    <n v="3"/>
    <n v="33"/>
    <x v="1"/>
    <x v="0"/>
    <s v="Yes"/>
    <n v="1"/>
  </r>
  <r>
    <n v="2408"/>
    <d v="2024-11-28T00:00:00"/>
    <s v="Standard"/>
    <n v="399"/>
    <n v="12.6"/>
    <n v="8"/>
    <n v="5"/>
    <n v="2"/>
    <x v="30"/>
    <x v="0"/>
    <s v="Yes"/>
    <n v="1"/>
  </r>
  <r>
    <n v="2409"/>
    <d v="2023-08-30T00:00:00"/>
    <s v="Basic"/>
    <n v="199"/>
    <n v="12.2"/>
    <n v="0"/>
    <n v="3"/>
    <n v="30"/>
    <x v="22"/>
    <x v="0"/>
    <s v="No"/>
    <n v="0"/>
  </r>
  <r>
    <n v="2410"/>
    <d v="2024-01-21T00:00:00"/>
    <s v="Standard"/>
    <n v="399"/>
    <n v="19.600000000000001"/>
    <n v="2"/>
    <n v="0"/>
    <n v="34"/>
    <x v="57"/>
    <x v="0"/>
    <s v="No"/>
    <n v="0"/>
  </r>
  <r>
    <n v="2411"/>
    <d v="2023-12-02T00:00:00"/>
    <s v="Premium"/>
    <n v="699"/>
    <n v="2.6"/>
    <n v="2"/>
    <n v="1"/>
    <n v="10"/>
    <x v="0"/>
    <x v="0"/>
    <s v="No"/>
    <n v="0"/>
  </r>
  <r>
    <n v="2412"/>
    <d v="2023-01-16T00:00:00"/>
    <s v="Premium"/>
    <n v="699"/>
    <n v="2.6"/>
    <n v="6"/>
    <n v="5"/>
    <n v="11"/>
    <x v="22"/>
    <x v="0"/>
    <s v="Yes"/>
    <n v="1"/>
  </r>
  <r>
    <n v="2413"/>
    <d v="2023-06-03T00:00:00"/>
    <s v="Standard"/>
    <n v="399"/>
    <n v="24.7"/>
    <n v="1"/>
    <n v="5"/>
    <n v="35"/>
    <x v="31"/>
    <x v="0"/>
    <s v="No"/>
    <n v="0"/>
  </r>
  <r>
    <n v="2414"/>
    <d v="2024-08-04T00:00:00"/>
    <s v="Premium"/>
    <n v="699"/>
    <n v="13.3"/>
    <n v="2"/>
    <n v="0"/>
    <n v="5"/>
    <x v="45"/>
    <x v="0"/>
    <s v="Yes"/>
    <n v="1"/>
  </r>
  <r>
    <n v="2415"/>
    <d v="2024-11-29T00:00:00"/>
    <s v="Standard"/>
    <n v="399"/>
    <n v="19"/>
    <n v="0"/>
    <n v="4"/>
    <n v="30"/>
    <x v="54"/>
    <x v="0"/>
    <s v="Yes"/>
    <n v="1"/>
  </r>
  <r>
    <n v="2416"/>
    <d v="2023-01-17T00:00:00"/>
    <s v="Standard"/>
    <n v="399"/>
    <n v="11"/>
    <n v="8"/>
    <n v="2"/>
    <n v="16"/>
    <x v="50"/>
    <x v="0"/>
    <s v="Yes"/>
    <n v="1"/>
  </r>
  <r>
    <n v="2417"/>
    <d v="2024-09-11T00:00:00"/>
    <s v="Basic"/>
    <n v="199"/>
    <n v="22.4"/>
    <n v="0"/>
    <n v="2"/>
    <n v="9"/>
    <x v="34"/>
    <x v="0"/>
    <s v="Yes"/>
    <n v="1"/>
  </r>
  <r>
    <n v="2418"/>
    <d v="2024-12-09T00:00:00"/>
    <s v="Premium"/>
    <n v="699"/>
    <n v="16.7"/>
    <n v="8"/>
    <n v="3"/>
    <n v="15"/>
    <x v="16"/>
    <x v="0"/>
    <s v="Yes"/>
    <n v="1"/>
  </r>
  <r>
    <n v="2419"/>
    <d v="2024-09-16T00:00:00"/>
    <s v="Standard"/>
    <n v="399"/>
    <n v="24.2"/>
    <n v="2"/>
    <n v="2"/>
    <n v="33"/>
    <x v="15"/>
    <x v="0"/>
    <s v="No"/>
    <n v="0"/>
  </r>
  <r>
    <n v="2420"/>
    <d v="2024-07-12T00:00:00"/>
    <s v="Premium"/>
    <n v="699"/>
    <n v="15.9"/>
    <n v="1"/>
    <n v="2"/>
    <n v="36"/>
    <x v="59"/>
    <x v="0"/>
    <s v="Yes"/>
    <n v="1"/>
  </r>
  <r>
    <n v="2421"/>
    <d v="2024-01-01T00:00:00"/>
    <s v="Premium"/>
    <n v="699"/>
    <n v="24.1"/>
    <n v="0"/>
    <n v="5"/>
    <n v="30"/>
    <x v="8"/>
    <x v="0"/>
    <s v="Yes"/>
    <n v="1"/>
  </r>
  <r>
    <n v="2422"/>
    <d v="2024-07-06T00:00:00"/>
    <s v="Basic"/>
    <n v="199"/>
    <n v="22.4"/>
    <n v="6"/>
    <n v="3"/>
    <n v="16"/>
    <x v="55"/>
    <x v="0"/>
    <s v="Yes"/>
    <n v="1"/>
  </r>
  <r>
    <n v="2423"/>
    <d v="2024-09-20T00:00:00"/>
    <s v="Premium"/>
    <n v="699"/>
    <n v="1.1000000000000001"/>
    <n v="7"/>
    <n v="2"/>
    <n v="12"/>
    <x v="55"/>
    <x v="0"/>
    <s v="Yes"/>
    <n v="1"/>
  </r>
  <r>
    <n v="2424"/>
    <d v="2024-09-30T00:00:00"/>
    <s v="Basic"/>
    <n v="199"/>
    <n v="12.6"/>
    <n v="8"/>
    <n v="3"/>
    <n v="30"/>
    <x v="55"/>
    <x v="0"/>
    <s v="Yes"/>
    <n v="1"/>
  </r>
  <r>
    <n v="2425"/>
    <d v="2023-07-20T00:00:00"/>
    <s v="Premium"/>
    <n v="699"/>
    <n v="12.9"/>
    <n v="2"/>
    <n v="1"/>
    <n v="28"/>
    <x v="27"/>
    <x v="0"/>
    <s v="No"/>
    <n v="0"/>
  </r>
  <r>
    <n v="2426"/>
    <d v="2024-02-13T00:00:00"/>
    <s v="Standard"/>
    <n v="399"/>
    <n v="19.899999999999999"/>
    <n v="8"/>
    <n v="2"/>
    <n v="3"/>
    <x v="11"/>
    <x v="0"/>
    <s v="Yes"/>
    <n v="1"/>
  </r>
  <r>
    <n v="2427"/>
    <d v="2023-01-31T00:00:00"/>
    <s v="Premium"/>
    <n v="699"/>
    <n v="17.2"/>
    <n v="3"/>
    <n v="2"/>
    <n v="12"/>
    <x v="26"/>
    <x v="0"/>
    <s v="No"/>
    <n v="0"/>
  </r>
  <r>
    <n v="2428"/>
    <d v="2024-12-03T00:00:00"/>
    <s v="Premium"/>
    <n v="699"/>
    <n v="19"/>
    <n v="6"/>
    <n v="3"/>
    <n v="24"/>
    <x v="16"/>
    <x v="0"/>
    <s v="Yes"/>
    <n v="1"/>
  </r>
  <r>
    <n v="2429"/>
    <d v="2023-06-30T00:00:00"/>
    <s v="Standard"/>
    <n v="399"/>
    <n v="1.3"/>
    <n v="1"/>
    <n v="1"/>
    <n v="3"/>
    <x v="35"/>
    <x v="0"/>
    <s v="No"/>
    <n v="0"/>
  </r>
  <r>
    <n v="2430"/>
    <d v="2024-02-07T00:00:00"/>
    <s v="Premium"/>
    <n v="699"/>
    <n v="21.4"/>
    <n v="4"/>
    <n v="2"/>
    <n v="22"/>
    <x v="48"/>
    <x v="0"/>
    <s v="No"/>
    <n v="0"/>
  </r>
  <r>
    <n v="2431"/>
    <d v="2023-09-10T00:00:00"/>
    <s v="Standard"/>
    <n v="399"/>
    <n v="5.3"/>
    <n v="5"/>
    <n v="4"/>
    <n v="26"/>
    <x v="12"/>
    <x v="0"/>
    <s v="Yes"/>
    <n v="1"/>
  </r>
  <r>
    <n v="2432"/>
    <d v="2023-07-19T00:00:00"/>
    <s v="Premium"/>
    <n v="699"/>
    <n v="17.2"/>
    <n v="4"/>
    <n v="3"/>
    <n v="9"/>
    <x v="43"/>
    <x v="0"/>
    <s v="No"/>
    <n v="0"/>
  </r>
  <r>
    <n v="2433"/>
    <d v="2023-12-02T00:00:00"/>
    <s v="Premium"/>
    <n v="699"/>
    <n v="8.8000000000000007"/>
    <n v="2"/>
    <n v="2"/>
    <n v="7"/>
    <x v="23"/>
    <x v="0"/>
    <s v="No"/>
    <n v="0"/>
  </r>
  <r>
    <n v="2434"/>
    <d v="2024-02-03T00:00:00"/>
    <s v="Basic"/>
    <n v="199"/>
    <n v="19.2"/>
    <n v="7"/>
    <n v="1"/>
    <n v="35"/>
    <x v="13"/>
    <x v="0"/>
    <s v="No"/>
    <n v="0"/>
  </r>
  <r>
    <n v="2435"/>
    <d v="2024-09-14T00:00:00"/>
    <s v="Basic"/>
    <n v="199"/>
    <n v="10.4"/>
    <n v="3"/>
    <n v="5"/>
    <n v="11"/>
    <x v="0"/>
    <x v="0"/>
    <s v="Yes"/>
    <n v="1"/>
  </r>
  <r>
    <n v="2436"/>
    <d v="2024-01-14T00:00:00"/>
    <s v="Premium"/>
    <n v="699"/>
    <n v="3"/>
    <n v="8"/>
    <n v="0"/>
    <n v="24"/>
    <x v="4"/>
    <x v="0"/>
    <s v="Yes"/>
    <n v="1"/>
  </r>
  <r>
    <n v="2437"/>
    <d v="2024-07-26T00:00:00"/>
    <s v="Standard"/>
    <n v="399"/>
    <n v="23.8"/>
    <n v="7"/>
    <n v="4"/>
    <n v="2"/>
    <x v="31"/>
    <x v="0"/>
    <s v="No"/>
    <n v="0"/>
  </r>
  <r>
    <n v="2438"/>
    <d v="2023-08-18T00:00:00"/>
    <s v="Standard"/>
    <n v="399"/>
    <n v="15.4"/>
    <n v="7"/>
    <n v="5"/>
    <n v="2"/>
    <x v="12"/>
    <x v="0"/>
    <s v="No"/>
    <n v="0"/>
  </r>
  <r>
    <n v="2439"/>
    <d v="2024-08-13T00:00:00"/>
    <s v="Basic"/>
    <n v="199"/>
    <n v="8"/>
    <n v="1"/>
    <n v="5"/>
    <n v="13"/>
    <x v="24"/>
    <x v="0"/>
    <s v="Yes"/>
    <n v="1"/>
  </r>
  <r>
    <n v="2440"/>
    <d v="2024-12-22T00:00:00"/>
    <s v="Basic"/>
    <n v="199"/>
    <n v="22.9"/>
    <n v="7"/>
    <n v="1"/>
    <n v="8"/>
    <x v="26"/>
    <x v="0"/>
    <s v="Yes"/>
    <n v="1"/>
  </r>
  <r>
    <n v="2441"/>
    <d v="2024-02-08T00:00:00"/>
    <s v="Standard"/>
    <n v="399"/>
    <n v="7.1"/>
    <n v="0"/>
    <n v="0"/>
    <n v="16"/>
    <x v="43"/>
    <x v="0"/>
    <s v="No"/>
    <n v="0"/>
  </r>
  <r>
    <n v="2442"/>
    <d v="2023-07-27T00:00:00"/>
    <s v="Standard"/>
    <n v="399"/>
    <n v="8.5"/>
    <n v="7"/>
    <n v="0"/>
    <n v="6"/>
    <x v="27"/>
    <x v="0"/>
    <s v="No"/>
    <n v="0"/>
  </r>
  <r>
    <n v="2443"/>
    <d v="2024-03-05T00:00:00"/>
    <s v="Basic"/>
    <n v="199"/>
    <n v="18.399999999999999"/>
    <n v="5"/>
    <n v="4"/>
    <n v="14"/>
    <x v="15"/>
    <x v="0"/>
    <s v="Yes"/>
    <n v="1"/>
  </r>
  <r>
    <n v="2444"/>
    <d v="2023-01-17T00:00:00"/>
    <s v="Standard"/>
    <n v="399"/>
    <n v="2.9"/>
    <n v="6"/>
    <n v="3"/>
    <n v="34"/>
    <x v="39"/>
    <x v="0"/>
    <s v="Yes"/>
    <n v="1"/>
  </r>
  <r>
    <n v="2445"/>
    <d v="2023-04-22T00:00:00"/>
    <s v="Premium"/>
    <n v="699"/>
    <n v="23.8"/>
    <n v="2"/>
    <n v="5"/>
    <n v="18"/>
    <x v="22"/>
    <x v="0"/>
    <s v="No"/>
    <n v="0"/>
  </r>
  <r>
    <n v="2446"/>
    <d v="2024-06-25T00:00:00"/>
    <s v="Standard"/>
    <n v="399"/>
    <n v="1.4"/>
    <n v="5"/>
    <n v="1"/>
    <n v="6"/>
    <x v="6"/>
    <x v="0"/>
    <s v="Yes"/>
    <n v="1"/>
  </r>
  <r>
    <n v="2447"/>
    <d v="2024-05-04T00:00:00"/>
    <s v="Basic"/>
    <n v="199"/>
    <n v="12.1"/>
    <n v="0"/>
    <n v="4"/>
    <n v="34"/>
    <x v="16"/>
    <x v="0"/>
    <s v="No"/>
    <n v="0"/>
  </r>
  <r>
    <n v="2448"/>
    <d v="2023-12-23T00:00:00"/>
    <s v="Basic"/>
    <n v="199"/>
    <n v="9.3000000000000007"/>
    <n v="3"/>
    <n v="4"/>
    <n v="18"/>
    <x v="52"/>
    <x v="0"/>
    <s v="Yes"/>
    <n v="1"/>
  </r>
  <r>
    <n v="2449"/>
    <d v="2024-03-14T00:00:00"/>
    <s v="Standard"/>
    <n v="399"/>
    <n v="22.3"/>
    <n v="5"/>
    <n v="4"/>
    <n v="11"/>
    <x v="34"/>
    <x v="0"/>
    <s v="No"/>
    <n v="0"/>
  </r>
  <r>
    <n v="2450"/>
    <d v="2024-07-05T00:00:00"/>
    <s v="Standard"/>
    <n v="399"/>
    <n v="23.9"/>
    <n v="8"/>
    <n v="3"/>
    <n v="4"/>
    <x v="50"/>
    <x v="0"/>
    <s v="No"/>
    <n v="0"/>
  </r>
  <r>
    <n v="2451"/>
    <d v="2024-06-06T00:00:00"/>
    <s v="Standard"/>
    <n v="399"/>
    <n v="7.8"/>
    <n v="2"/>
    <n v="1"/>
    <n v="18"/>
    <x v="9"/>
    <x v="0"/>
    <s v="No"/>
    <n v="0"/>
  </r>
  <r>
    <n v="2452"/>
    <d v="2024-01-08T00:00:00"/>
    <s v="Standard"/>
    <n v="399"/>
    <n v="13.8"/>
    <n v="5"/>
    <n v="5"/>
    <n v="18"/>
    <x v="54"/>
    <x v="0"/>
    <s v="Yes"/>
    <n v="1"/>
  </r>
  <r>
    <n v="2453"/>
    <d v="2023-03-26T00:00:00"/>
    <s v="Standard"/>
    <n v="399"/>
    <n v="4.9000000000000004"/>
    <n v="2"/>
    <n v="2"/>
    <n v="19"/>
    <x v="41"/>
    <x v="0"/>
    <s v="No"/>
    <n v="0"/>
  </r>
  <r>
    <n v="2454"/>
    <d v="2023-02-10T00:00:00"/>
    <s v="Premium"/>
    <n v="699"/>
    <n v="24.6"/>
    <n v="0"/>
    <n v="1"/>
    <n v="28"/>
    <x v="7"/>
    <x v="0"/>
    <s v="No"/>
    <n v="0"/>
  </r>
  <r>
    <n v="2455"/>
    <d v="2023-08-26T00:00:00"/>
    <s v="Basic"/>
    <n v="199"/>
    <n v="20.100000000000001"/>
    <n v="5"/>
    <n v="5"/>
    <n v="10"/>
    <x v="0"/>
    <x v="0"/>
    <s v="No"/>
    <n v="0"/>
  </r>
  <r>
    <n v="2456"/>
    <d v="2023-08-02T00:00:00"/>
    <s v="Basic"/>
    <n v="199"/>
    <n v="3.7"/>
    <n v="1"/>
    <n v="2"/>
    <n v="16"/>
    <x v="22"/>
    <x v="0"/>
    <s v="Yes"/>
    <n v="1"/>
  </r>
  <r>
    <n v="2457"/>
    <d v="2024-03-11T00:00:00"/>
    <s v="Basic"/>
    <n v="199"/>
    <n v="8.8000000000000007"/>
    <n v="0"/>
    <n v="4"/>
    <n v="21"/>
    <x v="42"/>
    <x v="0"/>
    <s v="No"/>
    <n v="0"/>
  </r>
  <r>
    <n v="2458"/>
    <d v="2024-06-21T00:00:00"/>
    <s v="Premium"/>
    <n v="699"/>
    <n v="17.2"/>
    <n v="4"/>
    <n v="2"/>
    <n v="12"/>
    <x v="12"/>
    <x v="0"/>
    <s v="No"/>
    <n v="0"/>
  </r>
  <r>
    <n v="2459"/>
    <d v="2024-12-07T00:00:00"/>
    <s v="Premium"/>
    <n v="699"/>
    <n v="10"/>
    <n v="7"/>
    <n v="1"/>
    <n v="25"/>
    <x v="9"/>
    <x v="0"/>
    <s v="No"/>
    <n v="0"/>
  </r>
  <r>
    <n v="2460"/>
    <d v="2024-02-28T00:00:00"/>
    <s v="Basic"/>
    <n v="199"/>
    <n v="11.5"/>
    <n v="7"/>
    <n v="5"/>
    <n v="28"/>
    <x v="32"/>
    <x v="0"/>
    <s v="Yes"/>
    <n v="1"/>
  </r>
  <r>
    <n v="2461"/>
    <d v="2024-01-13T00:00:00"/>
    <s v="Basic"/>
    <n v="199"/>
    <n v="3.7"/>
    <n v="8"/>
    <n v="5"/>
    <n v="1"/>
    <x v="60"/>
    <x v="0"/>
    <s v="Yes"/>
    <n v="1"/>
  </r>
  <r>
    <n v="2462"/>
    <d v="2023-06-27T00:00:00"/>
    <s v="Standard"/>
    <n v="399"/>
    <n v="23.8"/>
    <n v="1"/>
    <n v="4"/>
    <n v="14"/>
    <x v="42"/>
    <x v="0"/>
    <s v="No"/>
    <n v="0"/>
  </r>
  <r>
    <n v="2463"/>
    <d v="2023-03-06T00:00:00"/>
    <s v="Premium"/>
    <n v="699"/>
    <n v="20.3"/>
    <n v="1"/>
    <n v="5"/>
    <n v="35"/>
    <x v="37"/>
    <x v="0"/>
    <s v="Yes"/>
    <n v="1"/>
  </r>
  <r>
    <n v="2464"/>
    <d v="2023-03-02T00:00:00"/>
    <s v="Basic"/>
    <n v="199"/>
    <n v="15.4"/>
    <n v="0"/>
    <n v="5"/>
    <n v="13"/>
    <x v="18"/>
    <x v="0"/>
    <s v="No"/>
    <n v="0"/>
  </r>
  <r>
    <n v="2465"/>
    <d v="2023-06-13T00:00:00"/>
    <s v="Standard"/>
    <n v="399"/>
    <n v="22.2"/>
    <n v="8"/>
    <n v="1"/>
    <n v="1"/>
    <x v="51"/>
    <x v="0"/>
    <s v="Yes"/>
    <n v="1"/>
  </r>
  <r>
    <n v="2466"/>
    <d v="2024-02-18T00:00:00"/>
    <s v="Basic"/>
    <n v="199"/>
    <n v="11.8"/>
    <n v="0"/>
    <n v="4"/>
    <n v="36"/>
    <x v="17"/>
    <x v="0"/>
    <s v="No"/>
    <n v="0"/>
  </r>
  <r>
    <n v="2467"/>
    <d v="2024-04-20T00:00:00"/>
    <s v="Premium"/>
    <n v="699"/>
    <n v="16.8"/>
    <n v="2"/>
    <n v="1"/>
    <n v="6"/>
    <x v="24"/>
    <x v="0"/>
    <s v="No"/>
    <n v="0"/>
  </r>
  <r>
    <n v="2468"/>
    <d v="2023-05-19T00:00:00"/>
    <s v="Standard"/>
    <n v="399"/>
    <n v="18.8"/>
    <n v="5"/>
    <n v="4"/>
    <n v="17"/>
    <x v="30"/>
    <x v="0"/>
    <s v="Yes"/>
    <n v="1"/>
  </r>
  <r>
    <n v="2469"/>
    <d v="2024-06-07T00:00:00"/>
    <s v="Standard"/>
    <n v="399"/>
    <n v="21.6"/>
    <n v="0"/>
    <n v="2"/>
    <n v="10"/>
    <x v="2"/>
    <x v="0"/>
    <s v="No"/>
    <n v="0"/>
  </r>
  <r>
    <n v="2470"/>
    <d v="2023-02-24T00:00:00"/>
    <s v="Premium"/>
    <n v="699"/>
    <n v="9.9"/>
    <n v="8"/>
    <n v="1"/>
    <n v="30"/>
    <x v="16"/>
    <x v="0"/>
    <s v="Yes"/>
    <n v="1"/>
  </r>
  <r>
    <n v="2471"/>
    <d v="2024-04-13T00:00:00"/>
    <s v="Premium"/>
    <n v="699"/>
    <n v="18.100000000000001"/>
    <n v="1"/>
    <n v="5"/>
    <n v="12"/>
    <x v="53"/>
    <x v="0"/>
    <s v="Yes"/>
    <n v="1"/>
  </r>
  <r>
    <n v="2472"/>
    <d v="2023-07-10T00:00:00"/>
    <s v="Premium"/>
    <n v="699"/>
    <n v="5.4"/>
    <n v="3"/>
    <n v="4"/>
    <n v="14"/>
    <x v="8"/>
    <x v="0"/>
    <s v="Yes"/>
    <n v="1"/>
  </r>
  <r>
    <n v="2473"/>
    <d v="2023-08-08T00:00:00"/>
    <s v="Basic"/>
    <n v="199"/>
    <n v="5"/>
    <n v="2"/>
    <n v="4"/>
    <n v="21"/>
    <x v="45"/>
    <x v="0"/>
    <s v="No"/>
    <n v="0"/>
  </r>
  <r>
    <n v="2474"/>
    <d v="2024-11-04T00:00:00"/>
    <s v="Premium"/>
    <n v="699"/>
    <n v="22.1"/>
    <n v="1"/>
    <n v="5"/>
    <n v="27"/>
    <x v="25"/>
    <x v="0"/>
    <s v="No"/>
    <n v="0"/>
  </r>
  <r>
    <n v="2475"/>
    <d v="2023-06-20T00:00:00"/>
    <s v="Premium"/>
    <n v="699"/>
    <n v="16.2"/>
    <n v="3"/>
    <n v="4"/>
    <n v="5"/>
    <x v="4"/>
    <x v="0"/>
    <s v="Yes"/>
    <n v="1"/>
  </r>
  <r>
    <n v="2476"/>
    <d v="2023-07-28T00:00:00"/>
    <s v="Standard"/>
    <n v="399"/>
    <n v="17.7"/>
    <n v="3"/>
    <n v="4"/>
    <n v="24"/>
    <x v="39"/>
    <x v="0"/>
    <s v="No"/>
    <n v="0"/>
  </r>
  <r>
    <n v="2477"/>
    <d v="2024-10-22T00:00:00"/>
    <s v="Standard"/>
    <n v="399"/>
    <n v="23.5"/>
    <n v="4"/>
    <n v="3"/>
    <n v="36"/>
    <x v="19"/>
    <x v="0"/>
    <s v="Yes"/>
    <n v="1"/>
  </r>
  <r>
    <n v="2478"/>
    <d v="2024-08-07T00:00:00"/>
    <s v="Standard"/>
    <n v="399"/>
    <n v="5.9"/>
    <n v="6"/>
    <n v="2"/>
    <n v="32"/>
    <x v="33"/>
    <x v="0"/>
    <s v="No"/>
    <n v="0"/>
  </r>
  <r>
    <n v="2479"/>
    <d v="2023-07-04T00:00:00"/>
    <s v="Standard"/>
    <n v="399"/>
    <n v="21.7"/>
    <n v="7"/>
    <n v="4"/>
    <n v="17"/>
    <x v="60"/>
    <x v="0"/>
    <s v="Yes"/>
    <n v="1"/>
  </r>
  <r>
    <n v="2480"/>
    <d v="2023-12-06T00:00:00"/>
    <s v="Standard"/>
    <n v="399"/>
    <n v="0.6"/>
    <n v="2"/>
    <n v="3"/>
    <n v="29"/>
    <x v="10"/>
    <x v="0"/>
    <s v="Yes"/>
    <n v="1"/>
  </r>
  <r>
    <n v="2481"/>
    <d v="2024-12-25T00:00:00"/>
    <s v="Basic"/>
    <n v="199"/>
    <n v="19.100000000000001"/>
    <n v="7"/>
    <n v="5"/>
    <n v="30"/>
    <x v="19"/>
    <x v="0"/>
    <s v="Yes"/>
    <n v="1"/>
  </r>
  <r>
    <n v="2482"/>
    <d v="2023-01-29T00:00:00"/>
    <s v="Standard"/>
    <n v="399"/>
    <n v="14.7"/>
    <n v="8"/>
    <n v="4"/>
    <n v="9"/>
    <x v="33"/>
    <x v="0"/>
    <s v="Yes"/>
    <n v="1"/>
  </r>
  <r>
    <n v="2483"/>
    <d v="2023-02-25T00:00:00"/>
    <s v="Premium"/>
    <n v="699"/>
    <n v="3.8"/>
    <n v="5"/>
    <n v="3"/>
    <n v="7"/>
    <x v="16"/>
    <x v="0"/>
    <s v="Yes"/>
    <n v="1"/>
  </r>
  <r>
    <n v="2484"/>
    <d v="2024-09-13T00:00:00"/>
    <s v="Premium"/>
    <n v="699"/>
    <n v="4.7"/>
    <n v="0"/>
    <n v="2"/>
    <n v="13"/>
    <x v="14"/>
    <x v="0"/>
    <s v="Yes"/>
    <n v="1"/>
  </r>
  <r>
    <n v="2485"/>
    <d v="2023-08-04T00:00:00"/>
    <s v="Premium"/>
    <n v="699"/>
    <n v="13.2"/>
    <n v="8"/>
    <n v="4"/>
    <n v="30"/>
    <x v="38"/>
    <x v="0"/>
    <s v="Yes"/>
    <n v="1"/>
  </r>
  <r>
    <n v="2486"/>
    <d v="2024-02-08T00:00:00"/>
    <s v="Premium"/>
    <n v="699"/>
    <n v="16.899999999999999"/>
    <n v="5"/>
    <n v="1"/>
    <n v="24"/>
    <x v="33"/>
    <x v="0"/>
    <s v="No"/>
    <n v="0"/>
  </r>
  <r>
    <n v="2487"/>
    <d v="2024-10-22T00:00:00"/>
    <s v="Basic"/>
    <n v="199"/>
    <n v="5.4"/>
    <n v="4"/>
    <n v="2"/>
    <n v="3"/>
    <x v="33"/>
    <x v="0"/>
    <s v="No"/>
    <n v="0"/>
  </r>
  <r>
    <n v="2488"/>
    <d v="2023-08-04T00:00:00"/>
    <s v="Basic"/>
    <n v="199"/>
    <n v="3.2"/>
    <n v="1"/>
    <n v="2"/>
    <n v="21"/>
    <x v="43"/>
    <x v="0"/>
    <s v="No"/>
    <n v="0"/>
  </r>
  <r>
    <n v="2489"/>
    <d v="2024-08-23T00:00:00"/>
    <s v="Premium"/>
    <n v="699"/>
    <n v="1.1000000000000001"/>
    <n v="2"/>
    <n v="5"/>
    <n v="6"/>
    <x v="45"/>
    <x v="0"/>
    <s v="Yes"/>
    <n v="1"/>
  </r>
  <r>
    <n v="2490"/>
    <d v="2024-10-31T00:00:00"/>
    <s v="Premium"/>
    <n v="699"/>
    <n v="16.8"/>
    <n v="1"/>
    <n v="2"/>
    <n v="23"/>
    <x v="21"/>
    <x v="0"/>
    <s v="No"/>
    <n v="0"/>
  </r>
  <r>
    <n v="2491"/>
    <d v="2024-04-26T00:00:00"/>
    <s v="Premium"/>
    <n v="699"/>
    <n v="5.2"/>
    <n v="3"/>
    <n v="0"/>
    <n v="33"/>
    <x v="45"/>
    <x v="0"/>
    <s v="No"/>
    <n v="0"/>
  </r>
  <r>
    <n v="2492"/>
    <d v="2023-05-29T00:00:00"/>
    <s v="Basic"/>
    <n v="199"/>
    <n v="17.3"/>
    <n v="7"/>
    <n v="0"/>
    <n v="14"/>
    <x v="3"/>
    <x v="0"/>
    <s v="No"/>
    <n v="0"/>
  </r>
  <r>
    <n v="2493"/>
    <d v="2024-12-04T00:00:00"/>
    <s v="Standard"/>
    <n v="399"/>
    <n v="16"/>
    <n v="2"/>
    <n v="0"/>
    <n v="4"/>
    <x v="42"/>
    <x v="0"/>
    <s v="No"/>
    <n v="0"/>
  </r>
  <r>
    <n v="2494"/>
    <d v="2024-11-20T00:00:00"/>
    <s v="Premium"/>
    <n v="699"/>
    <n v="10.5"/>
    <n v="2"/>
    <n v="0"/>
    <n v="30"/>
    <x v="19"/>
    <x v="0"/>
    <s v="No"/>
    <n v="0"/>
  </r>
  <r>
    <n v="2495"/>
    <d v="2023-02-12T00:00:00"/>
    <s v="Basic"/>
    <n v="199"/>
    <n v="3.3"/>
    <n v="6"/>
    <n v="0"/>
    <n v="8"/>
    <x v="37"/>
    <x v="0"/>
    <s v="No"/>
    <n v="0"/>
  </r>
  <r>
    <n v="2496"/>
    <d v="2024-03-24T00:00:00"/>
    <s v="Basic"/>
    <n v="199"/>
    <n v="11.4"/>
    <n v="5"/>
    <n v="5"/>
    <n v="3"/>
    <x v="49"/>
    <x v="0"/>
    <s v="No"/>
    <n v="0"/>
  </r>
  <r>
    <n v="2497"/>
    <d v="2024-03-17T00:00:00"/>
    <s v="Basic"/>
    <n v="199"/>
    <n v="23.2"/>
    <n v="3"/>
    <n v="0"/>
    <n v="13"/>
    <x v="12"/>
    <x v="0"/>
    <s v="No"/>
    <n v="0"/>
  </r>
  <r>
    <n v="2498"/>
    <d v="2024-11-12T00:00:00"/>
    <s v="Standard"/>
    <n v="399"/>
    <n v="5.6"/>
    <n v="0"/>
    <n v="5"/>
    <n v="22"/>
    <x v="48"/>
    <x v="0"/>
    <s v="No"/>
    <n v="0"/>
  </r>
  <r>
    <n v="2499"/>
    <d v="2023-01-24T00:00:00"/>
    <s v="Standard"/>
    <n v="399"/>
    <n v="3"/>
    <n v="4"/>
    <n v="1"/>
    <n v="34"/>
    <x v="20"/>
    <x v="0"/>
    <s v="Yes"/>
    <n v="1"/>
  </r>
  <r>
    <n v="2500"/>
    <d v="2024-11-11T00:00:00"/>
    <s v="Premium"/>
    <n v="699"/>
    <n v="15.8"/>
    <n v="2"/>
    <n v="2"/>
    <n v="26"/>
    <x v="22"/>
    <x v="0"/>
    <s v="Yes"/>
    <n v="1"/>
  </r>
  <r>
    <n v="2501"/>
    <d v="2024-08-28T00:00:00"/>
    <s v="Standard"/>
    <n v="399"/>
    <n v="4.2"/>
    <n v="4"/>
    <n v="3"/>
    <n v="9"/>
    <x v="37"/>
    <x v="0"/>
    <s v="Yes"/>
    <n v="1"/>
  </r>
  <r>
    <n v="2502"/>
    <d v="2023-03-09T00:00:00"/>
    <s v="Basic"/>
    <n v="199"/>
    <n v="24.9"/>
    <n v="5"/>
    <n v="5"/>
    <n v="24"/>
    <x v="55"/>
    <x v="0"/>
    <s v="No"/>
    <n v="0"/>
  </r>
  <r>
    <n v="2503"/>
    <d v="2023-12-20T00:00:00"/>
    <s v="Premium"/>
    <n v="699"/>
    <n v="20.2"/>
    <n v="3"/>
    <n v="5"/>
    <n v="1"/>
    <x v="5"/>
    <x v="0"/>
    <s v="Yes"/>
    <n v="1"/>
  </r>
  <r>
    <n v="2504"/>
    <d v="2023-10-10T00:00:00"/>
    <s v="Basic"/>
    <n v="199"/>
    <n v="20.7"/>
    <n v="1"/>
    <n v="1"/>
    <n v="32"/>
    <x v="6"/>
    <x v="0"/>
    <s v="Yes"/>
    <n v="1"/>
  </r>
  <r>
    <n v="2505"/>
    <d v="2023-11-11T00:00:00"/>
    <s v="Basic"/>
    <n v="199"/>
    <n v="23.4"/>
    <n v="8"/>
    <n v="2"/>
    <n v="28"/>
    <x v="28"/>
    <x v="0"/>
    <s v="Yes"/>
    <n v="1"/>
  </r>
  <r>
    <n v="2506"/>
    <d v="2023-06-09T00:00:00"/>
    <s v="Basic"/>
    <n v="199"/>
    <n v="21.2"/>
    <n v="4"/>
    <n v="0"/>
    <n v="14"/>
    <x v="15"/>
    <x v="0"/>
    <s v="No"/>
    <n v="0"/>
  </r>
  <r>
    <n v="2507"/>
    <d v="2023-06-15T00:00:00"/>
    <s v="Basic"/>
    <n v="199"/>
    <n v="24.8"/>
    <n v="0"/>
    <n v="3"/>
    <n v="10"/>
    <x v="19"/>
    <x v="0"/>
    <s v="No"/>
    <n v="0"/>
  </r>
  <r>
    <n v="2508"/>
    <d v="2023-03-04T00:00:00"/>
    <s v="Standard"/>
    <n v="399"/>
    <n v="14.2"/>
    <n v="4"/>
    <n v="0"/>
    <n v="15"/>
    <x v="17"/>
    <x v="0"/>
    <s v="No"/>
    <n v="0"/>
  </r>
  <r>
    <n v="2509"/>
    <d v="2023-10-16T00:00:00"/>
    <s v="Standard"/>
    <n v="399"/>
    <n v="11.1"/>
    <n v="0"/>
    <n v="3"/>
    <n v="6"/>
    <x v="0"/>
    <x v="0"/>
    <s v="Yes"/>
    <n v="1"/>
  </r>
  <r>
    <n v="2510"/>
    <d v="2024-10-08T00:00:00"/>
    <s v="Premium"/>
    <n v="699"/>
    <n v="8.9"/>
    <n v="4"/>
    <n v="1"/>
    <n v="7"/>
    <x v="47"/>
    <x v="0"/>
    <s v="No"/>
    <n v="0"/>
  </r>
  <r>
    <n v="2511"/>
    <d v="2023-01-18T00:00:00"/>
    <s v="Premium"/>
    <n v="699"/>
    <n v="5.9"/>
    <n v="4"/>
    <n v="0"/>
    <n v="1"/>
    <x v="33"/>
    <x v="0"/>
    <s v="Yes"/>
    <n v="1"/>
  </r>
  <r>
    <n v="2512"/>
    <d v="2024-10-17T00:00:00"/>
    <s v="Premium"/>
    <n v="699"/>
    <n v="22.7"/>
    <n v="6"/>
    <n v="3"/>
    <n v="24"/>
    <x v="45"/>
    <x v="0"/>
    <s v="No"/>
    <n v="0"/>
  </r>
  <r>
    <n v="2513"/>
    <d v="2024-08-27T00:00:00"/>
    <s v="Standard"/>
    <n v="399"/>
    <n v="10.9"/>
    <n v="4"/>
    <n v="4"/>
    <n v="24"/>
    <x v="10"/>
    <x v="0"/>
    <s v="Yes"/>
    <n v="1"/>
  </r>
  <r>
    <n v="2514"/>
    <d v="2024-05-06T00:00:00"/>
    <s v="Premium"/>
    <n v="699"/>
    <n v="9.6"/>
    <n v="6"/>
    <n v="1"/>
    <n v="23"/>
    <x v="32"/>
    <x v="0"/>
    <s v="Yes"/>
    <n v="1"/>
  </r>
  <r>
    <n v="2515"/>
    <d v="2023-02-15T00:00:00"/>
    <s v="Basic"/>
    <n v="199"/>
    <n v="21"/>
    <n v="4"/>
    <n v="3"/>
    <n v="9"/>
    <x v="25"/>
    <x v="0"/>
    <s v="Yes"/>
    <n v="1"/>
  </r>
  <r>
    <n v="2516"/>
    <d v="2024-02-27T00:00:00"/>
    <s v="Premium"/>
    <n v="699"/>
    <n v="19.3"/>
    <n v="8"/>
    <n v="0"/>
    <n v="4"/>
    <x v="36"/>
    <x v="0"/>
    <s v="Yes"/>
    <n v="1"/>
  </r>
  <r>
    <n v="2517"/>
    <d v="2024-05-15T00:00:00"/>
    <s v="Premium"/>
    <n v="699"/>
    <n v="3"/>
    <n v="6"/>
    <n v="2"/>
    <n v="15"/>
    <x v="14"/>
    <x v="0"/>
    <s v="Yes"/>
    <n v="1"/>
  </r>
  <r>
    <n v="2518"/>
    <d v="2024-11-17T00:00:00"/>
    <s v="Basic"/>
    <n v="199"/>
    <n v="13.1"/>
    <n v="8"/>
    <n v="0"/>
    <n v="28"/>
    <x v="52"/>
    <x v="0"/>
    <s v="Yes"/>
    <n v="1"/>
  </r>
  <r>
    <n v="2519"/>
    <d v="2024-12-22T00:00:00"/>
    <s v="Standard"/>
    <n v="399"/>
    <n v="3.1"/>
    <n v="0"/>
    <n v="5"/>
    <n v="29"/>
    <x v="20"/>
    <x v="0"/>
    <s v="No"/>
    <n v="0"/>
  </r>
  <r>
    <n v="2520"/>
    <d v="2023-09-10T00:00:00"/>
    <s v="Basic"/>
    <n v="199"/>
    <n v="2.6"/>
    <n v="8"/>
    <n v="0"/>
    <n v="30"/>
    <x v="51"/>
    <x v="0"/>
    <s v="Yes"/>
    <n v="1"/>
  </r>
  <r>
    <n v="2521"/>
    <d v="2023-10-22T00:00:00"/>
    <s v="Basic"/>
    <n v="199"/>
    <n v="18"/>
    <n v="5"/>
    <n v="0"/>
    <n v="30"/>
    <x v="26"/>
    <x v="0"/>
    <s v="No"/>
    <n v="0"/>
  </r>
  <r>
    <n v="2522"/>
    <d v="2023-06-29T00:00:00"/>
    <s v="Standard"/>
    <n v="399"/>
    <n v="23.9"/>
    <n v="7"/>
    <n v="2"/>
    <n v="34"/>
    <x v="21"/>
    <x v="0"/>
    <s v="No"/>
    <n v="0"/>
  </r>
  <r>
    <n v="2523"/>
    <d v="2024-06-24T00:00:00"/>
    <s v="Basic"/>
    <n v="199"/>
    <n v="1.1000000000000001"/>
    <n v="6"/>
    <n v="1"/>
    <n v="13"/>
    <x v="59"/>
    <x v="0"/>
    <s v="Yes"/>
    <n v="1"/>
  </r>
  <r>
    <n v="2524"/>
    <d v="2023-07-29T00:00:00"/>
    <s v="Premium"/>
    <n v="699"/>
    <n v="11.4"/>
    <n v="6"/>
    <n v="4"/>
    <n v="23"/>
    <x v="31"/>
    <x v="0"/>
    <s v="Yes"/>
    <n v="1"/>
  </r>
  <r>
    <n v="2525"/>
    <d v="2023-07-25T00:00:00"/>
    <s v="Basic"/>
    <n v="199"/>
    <n v="0.6"/>
    <n v="3"/>
    <n v="5"/>
    <n v="36"/>
    <x v="34"/>
    <x v="0"/>
    <s v="No"/>
    <n v="0"/>
  </r>
  <r>
    <n v="2526"/>
    <d v="2024-02-08T00:00:00"/>
    <s v="Premium"/>
    <n v="699"/>
    <n v="4.3"/>
    <n v="7"/>
    <n v="2"/>
    <n v="26"/>
    <x v="43"/>
    <x v="0"/>
    <s v="Yes"/>
    <n v="1"/>
  </r>
  <r>
    <n v="2527"/>
    <d v="2024-12-17T00:00:00"/>
    <s v="Standard"/>
    <n v="399"/>
    <n v="2.4"/>
    <n v="1"/>
    <n v="4"/>
    <n v="10"/>
    <x v="33"/>
    <x v="0"/>
    <s v="No"/>
    <n v="0"/>
  </r>
  <r>
    <n v="2528"/>
    <d v="2023-11-15T00:00:00"/>
    <s v="Standard"/>
    <n v="399"/>
    <n v="1.3"/>
    <n v="4"/>
    <n v="3"/>
    <n v="2"/>
    <x v="51"/>
    <x v="0"/>
    <s v="Yes"/>
    <n v="1"/>
  </r>
  <r>
    <n v="2529"/>
    <d v="2024-11-13T00:00:00"/>
    <s v="Standard"/>
    <n v="399"/>
    <n v="19"/>
    <n v="1"/>
    <n v="0"/>
    <n v="2"/>
    <x v="38"/>
    <x v="0"/>
    <s v="No"/>
    <n v="0"/>
  </r>
  <r>
    <n v="2530"/>
    <d v="2024-08-22T00:00:00"/>
    <s v="Standard"/>
    <n v="399"/>
    <n v="22.9"/>
    <n v="0"/>
    <n v="0"/>
    <n v="8"/>
    <x v="49"/>
    <x v="0"/>
    <s v="No"/>
    <n v="0"/>
  </r>
  <r>
    <n v="2531"/>
    <d v="2024-12-17T00:00:00"/>
    <s v="Basic"/>
    <n v="199"/>
    <n v="19.3"/>
    <n v="8"/>
    <n v="0"/>
    <n v="35"/>
    <x v="47"/>
    <x v="0"/>
    <s v="No"/>
    <n v="0"/>
  </r>
  <r>
    <n v="2532"/>
    <d v="2023-03-09T00:00:00"/>
    <s v="Premium"/>
    <n v="699"/>
    <n v="14.6"/>
    <n v="5"/>
    <n v="1"/>
    <n v="18"/>
    <x v="5"/>
    <x v="0"/>
    <s v="No"/>
    <n v="0"/>
  </r>
  <r>
    <n v="2533"/>
    <d v="2024-10-24T00:00:00"/>
    <s v="Standard"/>
    <n v="399"/>
    <n v="1.5"/>
    <n v="8"/>
    <n v="0"/>
    <n v="12"/>
    <x v="34"/>
    <x v="0"/>
    <s v="Yes"/>
    <n v="1"/>
  </r>
  <r>
    <n v="2534"/>
    <d v="2024-10-16T00:00:00"/>
    <s v="Premium"/>
    <n v="699"/>
    <n v="23.3"/>
    <n v="6"/>
    <n v="4"/>
    <n v="32"/>
    <x v="52"/>
    <x v="0"/>
    <s v="No"/>
    <n v="0"/>
  </r>
  <r>
    <n v="2535"/>
    <d v="2024-01-27T00:00:00"/>
    <s v="Basic"/>
    <n v="199"/>
    <n v="5.4"/>
    <n v="7"/>
    <n v="5"/>
    <n v="5"/>
    <x v="19"/>
    <x v="0"/>
    <s v="No"/>
    <n v="0"/>
  </r>
  <r>
    <n v="2536"/>
    <d v="2023-04-12T00:00:00"/>
    <s v="Premium"/>
    <n v="699"/>
    <n v="18.899999999999999"/>
    <n v="1"/>
    <n v="3"/>
    <n v="36"/>
    <x v="13"/>
    <x v="0"/>
    <s v="Yes"/>
    <n v="1"/>
  </r>
  <r>
    <n v="2537"/>
    <d v="2023-09-12T00:00:00"/>
    <s v="Basic"/>
    <n v="199"/>
    <n v="12.4"/>
    <n v="0"/>
    <n v="3"/>
    <n v="14"/>
    <x v="53"/>
    <x v="0"/>
    <s v="Yes"/>
    <n v="1"/>
  </r>
  <r>
    <n v="2538"/>
    <d v="2024-06-11T00:00:00"/>
    <s v="Basic"/>
    <n v="199"/>
    <n v="19.2"/>
    <n v="6"/>
    <n v="1"/>
    <n v="12"/>
    <x v="42"/>
    <x v="0"/>
    <s v="No"/>
    <n v="0"/>
  </r>
  <r>
    <n v="2539"/>
    <d v="2023-03-10T00:00:00"/>
    <s v="Premium"/>
    <n v="699"/>
    <n v="14.8"/>
    <n v="1"/>
    <n v="4"/>
    <n v="19"/>
    <x v="38"/>
    <x v="0"/>
    <s v="No"/>
    <n v="0"/>
  </r>
  <r>
    <n v="2540"/>
    <d v="2024-04-23T00:00:00"/>
    <s v="Premium"/>
    <n v="699"/>
    <n v="4.5"/>
    <n v="6"/>
    <n v="5"/>
    <n v="17"/>
    <x v="37"/>
    <x v="0"/>
    <s v="Yes"/>
    <n v="1"/>
  </r>
  <r>
    <n v="2541"/>
    <d v="2023-02-26T00:00:00"/>
    <s v="Basic"/>
    <n v="199"/>
    <n v="11.8"/>
    <n v="8"/>
    <n v="1"/>
    <n v="33"/>
    <x v="20"/>
    <x v="0"/>
    <s v="Yes"/>
    <n v="1"/>
  </r>
  <r>
    <n v="2542"/>
    <d v="2024-07-12T00:00:00"/>
    <s v="Basic"/>
    <n v="199"/>
    <n v="16"/>
    <n v="4"/>
    <n v="0"/>
    <n v="2"/>
    <x v="39"/>
    <x v="0"/>
    <s v="No"/>
    <n v="0"/>
  </r>
  <r>
    <n v="2543"/>
    <d v="2024-08-21T00:00:00"/>
    <s v="Basic"/>
    <n v="199"/>
    <n v="9.5"/>
    <n v="8"/>
    <n v="4"/>
    <n v="16"/>
    <x v="56"/>
    <x v="0"/>
    <s v="No"/>
    <n v="0"/>
  </r>
  <r>
    <n v="2544"/>
    <d v="2024-07-04T00:00:00"/>
    <s v="Standard"/>
    <n v="399"/>
    <n v="22.5"/>
    <n v="1"/>
    <n v="3"/>
    <n v="10"/>
    <x v="1"/>
    <x v="0"/>
    <s v="No"/>
    <n v="0"/>
  </r>
  <r>
    <n v="2545"/>
    <d v="2023-03-14T00:00:00"/>
    <s v="Premium"/>
    <n v="699"/>
    <n v="23.2"/>
    <n v="8"/>
    <n v="0"/>
    <n v="19"/>
    <x v="47"/>
    <x v="0"/>
    <s v="No"/>
    <n v="0"/>
  </r>
  <r>
    <n v="2546"/>
    <d v="2023-05-04T00:00:00"/>
    <s v="Premium"/>
    <n v="699"/>
    <n v="22.4"/>
    <n v="4"/>
    <n v="4"/>
    <n v="26"/>
    <x v="37"/>
    <x v="0"/>
    <s v="Yes"/>
    <n v="1"/>
  </r>
  <r>
    <n v="2547"/>
    <d v="2024-01-18T00:00:00"/>
    <s v="Standard"/>
    <n v="399"/>
    <n v="13.3"/>
    <n v="3"/>
    <n v="4"/>
    <n v="23"/>
    <x v="38"/>
    <x v="0"/>
    <s v="No"/>
    <n v="0"/>
  </r>
  <r>
    <n v="2548"/>
    <d v="2024-03-04T00:00:00"/>
    <s v="Standard"/>
    <n v="399"/>
    <n v="13.7"/>
    <n v="0"/>
    <n v="0"/>
    <n v="1"/>
    <x v="31"/>
    <x v="0"/>
    <s v="No"/>
    <n v="0"/>
  </r>
  <r>
    <n v="2549"/>
    <d v="2024-07-30T00:00:00"/>
    <s v="Standard"/>
    <n v="399"/>
    <n v="12.1"/>
    <n v="1"/>
    <n v="1"/>
    <n v="21"/>
    <x v="43"/>
    <x v="0"/>
    <s v="Yes"/>
    <n v="1"/>
  </r>
  <r>
    <n v="2550"/>
    <d v="2023-06-11T00:00:00"/>
    <s v="Basic"/>
    <n v="199"/>
    <n v="15.1"/>
    <n v="1"/>
    <n v="5"/>
    <n v="20"/>
    <x v="5"/>
    <x v="0"/>
    <s v="Yes"/>
    <n v="1"/>
  </r>
  <r>
    <n v="2551"/>
    <d v="2024-07-27T00:00:00"/>
    <s v="Premium"/>
    <n v="699"/>
    <n v="17"/>
    <n v="4"/>
    <n v="1"/>
    <n v="32"/>
    <x v="3"/>
    <x v="0"/>
    <s v="No"/>
    <n v="0"/>
  </r>
  <r>
    <n v="2552"/>
    <d v="2024-05-03T00:00:00"/>
    <s v="Premium"/>
    <n v="699"/>
    <n v="11.9"/>
    <n v="6"/>
    <n v="4"/>
    <n v="10"/>
    <x v="32"/>
    <x v="0"/>
    <s v="No"/>
    <n v="0"/>
  </r>
  <r>
    <n v="2553"/>
    <d v="2023-04-01T00:00:00"/>
    <s v="Premium"/>
    <n v="699"/>
    <n v="7"/>
    <n v="5"/>
    <n v="1"/>
    <n v="4"/>
    <x v="60"/>
    <x v="0"/>
    <s v="Yes"/>
    <n v="1"/>
  </r>
  <r>
    <n v="2554"/>
    <d v="2024-10-19T00:00:00"/>
    <s v="Premium"/>
    <n v="699"/>
    <n v="3.3"/>
    <n v="6"/>
    <n v="0"/>
    <n v="28"/>
    <x v="9"/>
    <x v="0"/>
    <s v="No"/>
    <n v="0"/>
  </r>
  <r>
    <n v="2555"/>
    <d v="2024-01-22T00:00:00"/>
    <s v="Basic"/>
    <n v="199"/>
    <n v="12.4"/>
    <n v="8"/>
    <n v="4"/>
    <n v="12"/>
    <x v="0"/>
    <x v="0"/>
    <s v="Yes"/>
    <n v="1"/>
  </r>
  <r>
    <n v="2556"/>
    <d v="2024-11-05T00:00:00"/>
    <s v="Standard"/>
    <n v="399"/>
    <n v="19.600000000000001"/>
    <n v="7"/>
    <n v="4"/>
    <n v="7"/>
    <x v="34"/>
    <x v="0"/>
    <s v="No"/>
    <n v="0"/>
  </r>
  <r>
    <n v="2557"/>
    <d v="2024-10-17T00:00:00"/>
    <s v="Premium"/>
    <n v="699"/>
    <n v="5"/>
    <n v="0"/>
    <n v="4"/>
    <n v="26"/>
    <x v="7"/>
    <x v="0"/>
    <s v="Yes"/>
    <n v="1"/>
  </r>
  <r>
    <n v="2558"/>
    <d v="2024-03-15T00:00:00"/>
    <s v="Standard"/>
    <n v="399"/>
    <n v="9.9"/>
    <n v="3"/>
    <n v="5"/>
    <n v="25"/>
    <x v="31"/>
    <x v="0"/>
    <s v="No"/>
    <n v="0"/>
  </r>
  <r>
    <n v="2559"/>
    <d v="2023-06-06T00:00:00"/>
    <s v="Basic"/>
    <n v="199"/>
    <n v="11.6"/>
    <n v="4"/>
    <n v="1"/>
    <n v="18"/>
    <x v="10"/>
    <x v="0"/>
    <s v="No"/>
    <n v="0"/>
  </r>
  <r>
    <n v="2560"/>
    <d v="2023-09-06T00:00:00"/>
    <s v="Premium"/>
    <n v="699"/>
    <n v="3"/>
    <n v="2"/>
    <n v="1"/>
    <n v="22"/>
    <x v="7"/>
    <x v="0"/>
    <s v="Yes"/>
    <n v="1"/>
  </r>
  <r>
    <n v="2561"/>
    <d v="2024-08-10T00:00:00"/>
    <s v="Premium"/>
    <n v="699"/>
    <n v="7.2"/>
    <n v="8"/>
    <n v="1"/>
    <n v="27"/>
    <x v="44"/>
    <x v="0"/>
    <s v="No"/>
    <n v="0"/>
  </r>
  <r>
    <n v="2562"/>
    <d v="2023-02-12T00:00:00"/>
    <s v="Basic"/>
    <n v="199"/>
    <n v="13.6"/>
    <n v="8"/>
    <n v="5"/>
    <n v="18"/>
    <x v="56"/>
    <x v="0"/>
    <s v="Yes"/>
    <n v="1"/>
  </r>
  <r>
    <n v="2563"/>
    <d v="2024-06-23T00:00:00"/>
    <s v="Standard"/>
    <n v="399"/>
    <n v="24.6"/>
    <n v="6"/>
    <n v="3"/>
    <n v="9"/>
    <x v="2"/>
    <x v="0"/>
    <s v="No"/>
    <n v="0"/>
  </r>
  <r>
    <n v="2564"/>
    <d v="2023-04-26T00:00:00"/>
    <s v="Standard"/>
    <n v="399"/>
    <n v="10.9"/>
    <n v="1"/>
    <n v="0"/>
    <n v="5"/>
    <x v="18"/>
    <x v="0"/>
    <s v="Yes"/>
    <n v="1"/>
  </r>
  <r>
    <n v="2565"/>
    <d v="2023-08-27T00:00:00"/>
    <s v="Premium"/>
    <n v="699"/>
    <n v="9.3000000000000007"/>
    <n v="2"/>
    <n v="1"/>
    <n v="16"/>
    <x v="60"/>
    <x v="0"/>
    <s v="No"/>
    <n v="0"/>
  </r>
  <r>
    <n v="2566"/>
    <d v="2023-02-14T00:00:00"/>
    <s v="Basic"/>
    <n v="199"/>
    <n v="18.100000000000001"/>
    <n v="0"/>
    <n v="2"/>
    <n v="31"/>
    <x v="48"/>
    <x v="0"/>
    <s v="No"/>
    <n v="0"/>
  </r>
  <r>
    <n v="2567"/>
    <d v="2024-12-18T00:00:00"/>
    <s v="Standard"/>
    <n v="399"/>
    <n v="14.1"/>
    <n v="1"/>
    <n v="3"/>
    <n v="21"/>
    <x v="29"/>
    <x v="0"/>
    <s v="No"/>
    <n v="0"/>
  </r>
  <r>
    <n v="2568"/>
    <d v="2023-05-08T00:00:00"/>
    <s v="Basic"/>
    <n v="199"/>
    <n v="9.3000000000000007"/>
    <n v="4"/>
    <n v="2"/>
    <n v="11"/>
    <x v="9"/>
    <x v="0"/>
    <s v="Yes"/>
    <n v="1"/>
  </r>
  <r>
    <n v="2569"/>
    <d v="2023-01-29T00:00:00"/>
    <s v="Premium"/>
    <n v="699"/>
    <n v="11"/>
    <n v="0"/>
    <n v="1"/>
    <n v="7"/>
    <x v="46"/>
    <x v="0"/>
    <s v="Yes"/>
    <n v="1"/>
  </r>
  <r>
    <n v="2570"/>
    <d v="2023-03-08T00:00:00"/>
    <s v="Premium"/>
    <n v="699"/>
    <n v="10.4"/>
    <n v="1"/>
    <n v="3"/>
    <n v="27"/>
    <x v="14"/>
    <x v="0"/>
    <s v="No"/>
    <n v="0"/>
  </r>
  <r>
    <n v="2571"/>
    <d v="2023-02-12T00:00:00"/>
    <s v="Premium"/>
    <n v="699"/>
    <n v="17.7"/>
    <n v="8"/>
    <n v="4"/>
    <n v="9"/>
    <x v="14"/>
    <x v="0"/>
    <s v="Yes"/>
    <n v="1"/>
  </r>
  <r>
    <n v="2572"/>
    <d v="2023-05-29T00:00:00"/>
    <s v="Premium"/>
    <n v="699"/>
    <n v="23.9"/>
    <n v="0"/>
    <n v="3"/>
    <n v="35"/>
    <x v="6"/>
    <x v="0"/>
    <s v="No"/>
    <n v="0"/>
  </r>
  <r>
    <n v="2573"/>
    <d v="2023-04-18T00:00:00"/>
    <s v="Basic"/>
    <n v="199"/>
    <n v="2.5"/>
    <n v="4"/>
    <n v="3"/>
    <n v="18"/>
    <x v="52"/>
    <x v="0"/>
    <s v="Yes"/>
    <n v="1"/>
  </r>
  <r>
    <n v="2574"/>
    <d v="2024-07-13T00:00:00"/>
    <s v="Basic"/>
    <n v="199"/>
    <n v="15.8"/>
    <n v="6"/>
    <n v="5"/>
    <n v="21"/>
    <x v="55"/>
    <x v="0"/>
    <s v="No"/>
    <n v="0"/>
  </r>
  <r>
    <n v="2575"/>
    <d v="2024-09-25T00:00:00"/>
    <s v="Standard"/>
    <n v="399"/>
    <n v="15.6"/>
    <n v="3"/>
    <n v="5"/>
    <n v="35"/>
    <x v="54"/>
    <x v="0"/>
    <s v="Yes"/>
    <n v="1"/>
  </r>
  <r>
    <n v="2576"/>
    <d v="2023-04-03T00:00:00"/>
    <s v="Premium"/>
    <n v="699"/>
    <n v="8.1"/>
    <n v="8"/>
    <n v="3"/>
    <n v="29"/>
    <x v="45"/>
    <x v="0"/>
    <s v="Yes"/>
    <n v="1"/>
  </r>
  <r>
    <n v="2577"/>
    <d v="2024-09-20T00:00:00"/>
    <s v="Standard"/>
    <n v="399"/>
    <n v="14.9"/>
    <n v="5"/>
    <n v="5"/>
    <n v="22"/>
    <x v="26"/>
    <x v="0"/>
    <s v="Yes"/>
    <n v="1"/>
  </r>
  <r>
    <n v="2578"/>
    <d v="2024-01-26T00:00:00"/>
    <s v="Basic"/>
    <n v="199"/>
    <n v="1.9"/>
    <n v="7"/>
    <n v="2"/>
    <n v="12"/>
    <x v="33"/>
    <x v="0"/>
    <s v="Yes"/>
    <n v="1"/>
  </r>
  <r>
    <n v="2579"/>
    <d v="2023-03-05T00:00:00"/>
    <s v="Premium"/>
    <n v="699"/>
    <n v="9.1"/>
    <n v="1"/>
    <n v="3"/>
    <n v="3"/>
    <x v="23"/>
    <x v="0"/>
    <s v="No"/>
    <n v="0"/>
  </r>
  <r>
    <n v="2580"/>
    <d v="2023-09-12T00:00:00"/>
    <s v="Basic"/>
    <n v="199"/>
    <n v="18.899999999999999"/>
    <n v="8"/>
    <n v="3"/>
    <n v="35"/>
    <x v="42"/>
    <x v="0"/>
    <s v="Yes"/>
    <n v="1"/>
  </r>
  <r>
    <n v="2581"/>
    <d v="2024-01-24T00:00:00"/>
    <s v="Standard"/>
    <n v="399"/>
    <n v="3"/>
    <n v="4"/>
    <n v="2"/>
    <n v="9"/>
    <x v="57"/>
    <x v="0"/>
    <s v="Yes"/>
    <n v="1"/>
  </r>
  <r>
    <n v="2582"/>
    <d v="2024-08-17T00:00:00"/>
    <s v="Standard"/>
    <n v="399"/>
    <n v="1.7"/>
    <n v="4"/>
    <n v="1"/>
    <n v="1"/>
    <x v="18"/>
    <x v="0"/>
    <s v="No"/>
    <n v="0"/>
  </r>
  <r>
    <n v="2583"/>
    <d v="2024-07-24T00:00:00"/>
    <s v="Standard"/>
    <n v="399"/>
    <n v="1.7"/>
    <n v="6"/>
    <n v="3"/>
    <n v="12"/>
    <x v="11"/>
    <x v="0"/>
    <s v="Yes"/>
    <n v="1"/>
  </r>
  <r>
    <n v="2584"/>
    <d v="2023-09-26T00:00:00"/>
    <s v="Premium"/>
    <n v="699"/>
    <n v="11.1"/>
    <n v="6"/>
    <n v="0"/>
    <n v="28"/>
    <x v="27"/>
    <x v="0"/>
    <s v="No"/>
    <n v="0"/>
  </r>
  <r>
    <n v="2585"/>
    <d v="2024-05-16T00:00:00"/>
    <s v="Basic"/>
    <n v="199"/>
    <n v="20.6"/>
    <n v="4"/>
    <n v="2"/>
    <n v="1"/>
    <x v="25"/>
    <x v="0"/>
    <s v="No"/>
    <n v="0"/>
  </r>
  <r>
    <n v="2586"/>
    <d v="2023-11-12T00:00:00"/>
    <s v="Standard"/>
    <n v="399"/>
    <n v="13.7"/>
    <n v="0"/>
    <n v="4"/>
    <n v="22"/>
    <x v="38"/>
    <x v="0"/>
    <s v="No"/>
    <n v="0"/>
  </r>
  <r>
    <n v="2587"/>
    <d v="2023-09-06T00:00:00"/>
    <s v="Standard"/>
    <n v="399"/>
    <n v="5.2"/>
    <n v="8"/>
    <n v="4"/>
    <n v="15"/>
    <x v="1"/>
    <x v="0"/>
    <s v="Yes"/>
    <n v="1"/>
  </r>
  <r>
    <n v="2588"/>
    <d v="2024-03-04T00:00:00"/>
    <s v="Standard"/>
    <n v="399"/>
    <n v="20.100000000000001"/>
    <n v="6"/>
    <n v="1"/>
    <n v="17"/>
    <x v="39"/>
    <x v="0"/>
    <s v="No"/>
    <n v="0"/>
  </r>
  <r>
    <n v="2589"/>
    <d v="2023-12-22T00:00:00"/>
    <s v="Standard"/>
    <n v="399"/>
    <n v="1.8"/>
    <n v="6"/>
    <n v="5"/>
    <n v="19"/>
    <x v="29"/>
    <x v="0"/>
    <s v="Yes"/>
    <n v="1"/>
  </r>
  <r>
    <n v="2590"/>
    <d v="2023-06-29T00:00:00"/>
    <s v="Basic"/>
    <n v="199"/>
    <n v="0.7"/>
    <n v="6"/>
    <n v="1"/>
    <n v="4"/>
    <x v="39"/>
    <x v="0"/>
    <s v="Yes"/>
    <n v="1"/>
  </r>
  <r>
    <n v="2591"/>
    <d v="2024-11-03T00:00:00"/>
    <s v="Basic"/>
    <n v="199"/>
    <n v="4.9000000000000004"/>
    <n v="7"/>
    <n v="3"/>
    <n v="19"/>
    <x v="15"/>
    <x v="0"/>
    <s v="Yes"/>
    <n v="1"/>
  </r>
  <r>
    <n v="2592"/>
    <d v="2023-04-17T00:00:00"/>
    <s v="Standard"/>
    <n v="399"/>
    <n v="10.3"/>
    <n v="5"/>
    <n v="4"/>
    <n v="20"/>
    <x v="10"/>
    <x v="0"/>
    <s v="Yes"/>
    <n v="1"/>
  </r>
  <r>
    <n v="2593"/>
    <d v="2024-05-30T00:00:00"/>
    <s v="Basic"/>
    <n v="199"/>
    <n v="7.4"/>
    <n v="1"/>
    <n v="0"/>
    <n v="12"/>
    <x v="57"/>
    <x v="0"/>
    <s v="No"/>
    <n v="0"/>
  </r>
  <r>
    <n v="2594"/>
    <d v="2024-07-03T00:00:00"/>
    <s v="Standard"/>
    <n v="399"/>
    <n v="20"/>
    <n v="6"/>
    <n v="0"/>
    <n v="35"/>
    <x v="44"/>
    <x v="0"/>
    <s v="No"/>
    <n v="0"/>
  </r>
  <r>
    <n v="2595"/>
    <d v="2024-07-26T00:00:00"/>
    <s v="Basic"/>
    <n v="199"/>
    <n v="12.1"/>
    <n v="8"/>
    <n v="3"/>
    <n v="7"/>
    <x v="53"/>
    <x v="0"/>
    <s v="Yes"/>
    <n v="1"/>
  </r>
  <r>
    <n v="2596"/>
    <d v="2024-01-02T00:00:00"/>
    <s v="Basic"/>
    <n v="199"/>
    <n v="21.9"/>
    <n v="2"/>
    <n v="4"/>
    <n v="13"/>
    <x v="3"/>
    <x v="0"/>
    <s v="No"/>
    <n v="0"/>
  </r>
  <r>
    <n v="2597"/>
    <d v="2024-02-23T00:00:00"/>
    <s v="Standard"/>
    <n v="399"/>
    <n v="23.3"/>
    <n v="4"/>
    <n v="3"/>
    <n v="1"/>
    <x v="37"/>
    <x v="0"/>
    <s v="No"/>
    <n v="0"/>
  </r>
  <r>
    <n v="2598"/>
    <d v="2023-06-18T00:00:00"/>
    <s v="Standard"/>
    <n v="399"/>
    <n v="16.100000000000001"/>
    <n v="6"/>
    <n v="0"/>
    <n v="11"/>
    <x v="2"/>
    <x v="0"/>
    <s v="No"/>
    <n v="0"/>
  </r>
  <r>
    <n v="2599"/>
    <d v="2023-12-17T00:00:00"/>
    <s v="Basic"/>
    <n v="199"/>
    <n v="13.5"/>
    <n v="3"/>
    <n v="5"/>
    <n v="14"/>
    <x v="14"/>
    <x v="0"/>
    <s v="No"/>
    <n v="0"/>
  </r>
  <r>
    <n v="2600"/>
    <d v="2023-12-25T00:00:00"/>
    <s v="Basic"/>
    <n v="199"/>
    <n v="9"/>
    <n v="6"/>
    <n v="4"/>
    <n v="28"/>
    <x v="26"/>
    <x v="0"/>
    <s v="Yes"/>
    <n v="1"/>
  </r>
  <r>
    <n v="2601"/>
    <d v="2023-05-07T00:00:00"/>
    <s v="Premium"/>
    <n v="699"/>
    <n v="9.5"/>
    <n v="4"/>
    <n v="4"/>
    <n v="11"/>
    <x v="48"/>
    <x v="0"/>
    <s v="Yes"/>
    <n v="1"/>
  </r>
  <r>
    <n v="2602"/>
    <d v="2024-01-06T00:00:00"/>
    <s v="Premium"/>
    <n v="699"/>
    <n v="17.5"/>
    <n v="3"/>
    <n v="4"/>
    <n v="36"/>
    <x v="27"/>
    <x v="0"/>
    <s v="No"/>
    <n v="0"/>
  </r>
  <r>
    <n v="2603"/>
    <d v="2023-10-20T00:00:00"/>
    <s v="Standard"/>
    <n v="399"/>
    <n v="1.3"/>
    <n v="6"/>
    <n v="2"/>
    <n v="4"/>
    <x v="18"/>
    <x v="0"/>
    <s v="Yes"/>
    <n v="1"/>
  </r>
  <r>
    <n v="2604"/>
    <d v="2023-04-25T00:00:00"/>
    <s v="Premium"/>
    <n v="699"/>
    <n v="8.8000000000000007"/>
    <n v="2"/>
    <n v="1"/>
    <n v="30"/>
    <x v="39"/>
    <x v="0"/>
    <s v="No"/>
    <n v="0"/>
  </r>
  <r>
    <n v="2605"/>
    <d v="2024-05-18T00:00:00"/>
    <s v="Basic"/>
    <n v="199"/>
    <n v="4.3"/>
    <n v="7"/>
    <n v="2"/>
    <n v="13"/>
    <x v="58"/>
    <x v="0"/>
    <s v="Yes"/>
    <n v="1"/>
  </r>
  <r>
    <n v="2606"/>
    <d v="2024-10-22T00:00:00"/>
    <s v="Premium"/>
    <n v="699"/>
    <n v="11.5"/>
    <n v="6"/>
    <n v="1"/>
    <n v="6"/>
    <x v="33"/>
    <x v="0"/>
    <s v="No"/>
    <n v="0"/>
  </r>
  <r>
    <n v="2607"/>
    <d v="2024-07-05T00:00:00"/>
    <s v="Premium"/>
    <n v="699"/>
    <n v="12.5"/>
    <n v="0"/>
    <n v="1"/>
    <n v="11"/>
    <x v="22"/>
    <x v="0"/>
    <s v="No"/>
    <n v="0"/>
  </r>
  <r>
    <n v="2608"/>
    <d v="2024-07-09T00:00:00"/>
    <s v="Standard"/>
    <n v="399"/>
    <n v="20.6"/>
    <n v="7"/>
    <n v="2"/>
    <n v="11"/>
    <x v="60"/>
    <x v="0"/>
    <s v="Yes"/>
    <n v="1"/>
  </r>
  <r>
    <n v="2609"/>
    <d v="2023-12-03T00:00:00"/>
    <s v="Basic"/>
    <n v="199"/>
    <n v="15.4"/>
    <n v="6"/>
    <n v="1"/>
    <n v="5"/>
    <x v="47"/>
    <x v="0"/>
    <s v="Yes"/>
    <n v="1"/>
  </r>
  <r>
    <n v="2610"/>
    <d v="2023-05-29T00:00:00"/>
    <s v="Premium"/>
    <n v="699"/>
    <n v="1.3"/>
    <n v="3"/>
    <n v="2"/>
    <n v="13"/>
    <x v="16"/>
    <x v="0"/>
    <s v="Yes"/>
    <n v="1"/>
  </r>
  <r>
    <n v="2611"/>
    <d v="2024-12-17T00:00:00"/>
    <s v="Standard"/>
    <n v="399"/>
    <n v="8.6"/>
    <n v="3"/>
    <n v="2"/>
    <n v="15"/>
    <x v="44"/>
    <x v="0"/>
    <s v="Yes"/>
    <n v="1"/>
  </r>
  <r>
    <n v="2612"/>
    <d v="2024-06-10T00:00:00"/>
    <s v="Premium"/>
    <n v="699"/>
    <n v="13.1"/>
    <n v="6"/>
    <n v="3"/>
    <n v="7"/>
    <x v="53"/>
    <x v="0"/>
    <s v="Yes"/>
    <n v="1"/>
  </r>
  <r>
    <n v="2613"/>
    <d v="2024-11-17T00:00:00"/>
    <s v="Basic"/>
    <n v="199"/>
    <n v="9"/>
    <n v="2"/>
    <n v="2"/>
    <n v="28"/>
    <x v="31"/>
    <x v="0"/>
    <s v="Yes"/>
    <n v="1"/>
  </r>
  <r>
    <n v="2614"/>
    <d v="2024-01-06T00:00:00"/>
    <s v="Standard"/>
    <n v="399"/>
    <n v="6.9"/>
    <n v="0"/>
    <n v="4"/>
    <n v="17"/>
    <x v="42"/>
    <x v="0"/>
    <s v="No"/>
    <n v="0"/>
  </r>
  <r>
    <n v="2615"/>
    <d v="2023-04-20T00:00:00"/>
    <s v="Premium"/>
    <n v="699"/>
    <n v="12.1"/>
    <n v="3"/>
    <n v="3"/>
    <n v="5"/>
    <x v="60"/>
    <x v="0"/>
    <s v="No"/>
    <n v="0"/>
  </r>
  <r>
    <n v="2616"/>
    <d v="2024-05-29T00:00:00"/>
    <s v="Basic"/>
    <n v="199"/>
    <n v="6.4"/>
    <n v="1"/>
    <n v="1"/>
    <n v="21"/>
    <x v="28"/>
    <x v="0"/>
    <s v="No"/>
    <n v="0"/>
  </r>
  <r>
    <n v="2617"/>
    <d v="2024-08-23T00:00:00"/>
    <s v="Premium"/>
    <n v="699"/>
    <n v="21.9"/>
    <n v="6"/>
    <n v="4"/>
    <n v="17"/>
    <x v="45"/>
    <x v="0"/>
    <s v="Yes"/>
    <n v="1"/>
  </r>
  <r>
    <n v="2618"/>
    <d v="2024-12-20T00:00:00"/>
    <s v="Premium"/>
    <n v="699"/>
    <n v="19.5"/>
    <n v="0"/>
    <n v="2"/>
    <n v="33"/>
    <x v="27"/>
    <x v="0"/>
    <s v="No"/>
    <n v="0"/>
  </r>
  <r>
    <n v="2619"/>
    <d v="2023-08-27T00:00:00"/>
    <s v="Basic"/>
    <n v="199"/>
    <n v="3.1"/>
    <n v="7"/>
    <n v="5"/>
    <n v="31"/>
    <x v="37"/>
    <x v="0"/>
    <s v="Yes"/>
    <n v="1"/>
  </r>
  <r>
    <n v="2620"/>
    <d v="2023-06-29T00:00:00"/>
    <s v="Basic"/>
    <n v="199"/>
    <n v="21.6"/>
    <n v="8"/>
    <n v="5"/>
    <n v="6"/>
    <x v="55"/>
    <x v="0"/>
    <s v="Yes"/>
    <n v="1"/>
  </r>
  <r>
    <n v="2621"/>
    <d v="2023-06-16T00:00:00"/>
    <s v="Standard"/>
    <n v="399"/>
    <n v="22.7"/>
    <n v="8"/>
    <n v="5"/>
    <n v="9"/>
    <x v="0"/>
    <x v="0"/>
    <s v="No"/>
    <n v="0"/>
  </r>
  <r>
    <n v="2622"/>
    <d v="2024-11-06T00:00:00"/>
    <s v="Premium"/>
    <n v="699"/>
    <n v="6.3"/>
    <n v="1"/>
    <n v="1"/>
    <n v="16"/>
    <x v="19"/>
    <x v="0"/>
    <s v="No"/>
    <n v="0"/>
  </r>
  <r>
    <n v="2623"/>
    <d v="2024-06-13T00:00:00"/>
    <s v="Premium"/>
    <n v="699"/>
    <n v="1.2"/>
    <n v="2"/>
    <n v="4"/>
    <n v="32"/>
    <x v="42"/>
    <x v="0"/>
    <s v="No"/>
    <n v="0"/>
  </r>
  <r>
    <n v="2624"/>
    <d v="2023-02-15T00:00:00"/>
    <s v="Premium"/>
    <n v="699"/>
    <n v="17.899999999999999"/>
    <n v="8"/>
    <n v="1"/>
    <n v="4"/>
    <x v="17"/>
    <x v="0"/>
    <s v="Yes"/>
    <n v="1"/>
  </r>
  <r>
    <n v="2625"/>
    <d v="2024-06-18T00:00:00"/>
    <s v="Basic"/>
    <n v="199"/>
    <n v="5"/>
    <n v="2"/>
    <n v="0"/>
    <n v="1"/>
    <x v="1"/>
    <x v="0"/>
    <s v="Yes"/>
    <n v="1"/>
  </r>
  <r>
    <n v="2626"/>
    <d v="2024-10-08T00:00:00"/>
    <s v="Standard"/>
    <n v="399"/>
    <n v="11.1"/>
    <n v="1"/>
    <n v="0"/>
    <n v="30"/>
    <x v="13"/>
    <x v="0"/>
    <s v="Yes"/>
    <n v="1"/>
  </r>
  <r>
    <n v="2627"/>
    <d v="2024-07-14T00:00:00"/>
    <s v="Premium"/>
    <n v="699"/>
    <n v="23"/>
    <n v="7"/>
    <n v="5"/>
    <n v="36"/>
    <x v="55"/>
    <x v="0"/>
    <s v="Yes"/>
    <n v="1"/>
  </r>
  <r>
    <n v="2628"/>
    <d v="2023-08-29T00:00:00"/>
    <s v="Basic"/>
    <n v="199"/>
    <n v="5.0999999999999996"/>
    <n v="6"/>
    <n v="0"/>
    <n v="19"/>
    <x v="12"/>
    <x v="0"/>
    <s v="Yes"/>
    <n v="1"/>
  </r>
  <r>
    <n v="2629"/>
    <d v="2024-06-06T00:00:00"/>
    <s v="Premium"/>
    <n v="699"/>
    <n v="23.2"/>
    <n v="3"/>
    <n v="5"/>
    <n v="19"/>
    <x v="32"/>
    <x v="0"/>
    <s v="Yes"/>
    <n v="1"/>
  </r>
  <r>
    <n v="2630"/>
    <d v="2023-11-13T00:00:00"/>
    <s v="Basic"/>
    <n v="199"/>
    <n v="7.3"/>
    <n v="8"/>
    <n v="5"/>
    <n v="31"/>
    <x v="37"/>
    <x v="0"/>
    <s v="Yes"/>
    <n v="1"/>
  </r>
  <r>
    <n v="2631"/>
    <d v="2023-01-18T00:00:00"/>
    <s v="Standard"/>
    <n v="399"/>
    <n v="20.9"/>
    <n v="1"/>
    <n v="0"/>
    <n v="21"/>
    <x v="44"/>
    <x v="0"/>
    <s v="No"/>
    <n v="0"/>
  </r>
  <r>
    <n v="2632"/>
    <d v="2023-12-04T00:00:00"/>
    <s v="Standard"/>
    <n v="399"/>
    <n v="22.9"/>
    <n v="0"/>
    <n v="2"/>
    <n v="26"/>
    <x v="47"/>
    <x v="0"/>
    <s v="No"/>
    <n v="0"/>
  </r>
  <r>
    <n v="2633"/>
    <d v="2023-02-17T00:00:00"/>
    <s v="Premium"/>
    <n v="699"/>
    <n v="11.2"/>
    <n v="1"/>
    <n v="2"/>
    <n v="25"/>
    <x v="1"/>
    <x v="0"/>
    <s v="No"/>
    <n v="0"/>
  </r>
  <r>
    <n v="2634"/>
    <d v="2023-01-14T00:00:00"/>
    <s v="Standard"/>
    <n v="399"/>
    <n v="24.3"/>
    <n v="6"/>
    <n v="3"/>
    <n v="28"/>
    <x v="35"/>
    <x v="0"/>
    <s v="Yes"/>
    <n v="1"/>
  </r>
  <r>
    <n v="2635"/>
    <d v="2023-08-19T00:00:00"/>
    <s v="Premium"/>
    <n v="699"/>
    <n v="22.9"/>
    <n v="4"/>
    <n v="0"/>
    <n v="26"/>
    <x v="60"/>
    <x v="0"/>
    <s v="Yes"/>
    <n v="1"/>
  </r>
  <r>
    <n v="2636"/>
    <d v="2024-08-28T00:00:00"/>
    <s v="Standard"/>
    <n v="399"/>
    <n v="20.3"/>
    <n v="8"/>
    <n v="2"/>
    <n v="1"/>
    <x v="20"/>
    <x v="0"/>
    <s v="Yes"/>
    <n v="1"/>
  </r>
  <r>
    <n v="2637"/>
    <d v="2023-07-19T00:00:00"/>
    <s v="Standard"/>
    <n v="399"/>
    <n v="1.5"/>
    <n v="0"/>
    <n v="2"/>
    <n v="31"/>
    <x v="58"/>
    <x v="0"/>
    <s v="Yes"/>
    <n v="1"/>
  </r>
  <r>
    <n v="2638"/>
    <d v="2024-08-04T00:00:00"/>
    <s v="Standard"/>
    <n v="399"/>
    <n v="13.9"/>
    <n v="4"/>
    <n v="4"/>
    <n v="27"/>
    <x v="2"/>
    <x v="0"/>
    <s v="Yes"/>
    <n v="1"/>
  </r>
  <r>
    <n v="2639"/>
    <d v="2024-03-19T00:00:00"/>
    <s v="Premium"/>
    <n v="699"/>
    <n v="4.4000000000000004"/>
    <n v="7"/>
    <n v="0"/>
    <n v="26"/>
    <x v="52"/>
    <x v="0"/>
    <s v="Yes"/>
    <n v="1"/>
  </r>
  <r>
    <n v="2640"/>
    <d v="2024-11-07T00:00:00"/>
    <s v="Premium"/>
    <n v="699"/>
    <n v="13.2"/>
    <n v="1"/>
    <n v="3"/>
    <n v="36"/>
    <x v="52"/>
    <x v="0"/>
    <s v="No"/>
    <n v="0"/>
  </r>
  <r>
    <n v="2641"/>
    <d v="2024-08-28T00:00:00"/>
    <s v="Premium"/>
    <n v="699"/>
    <n v="19.600000000000001"/>
    <n v="1"/>
    <n v="2"/>
    <n v="32"/>
    <x v="1"/>
    <x v="0"/>
    <s v="No"/>
    <n v="0"/>
  </r>
  <r>
    <n v="2642"/>
    <d v="2023-01-24T00:00:00"/>
    <s v="Standard"/>
    <n v="399"/>
    <n v="9.4"/>
    <n v="1"/>
    <n v="4"/>
    <n v="12"/>
    <x v="6"/>
    <x v="0"/>
    <s v="No"/>
    <n v="0"/>
  </r>
  <r>
    <n v="2643"/>
    <d v="2024-01-03T00:00:00"/>
    <s v="Premium"/>
    <n v="699"/>
    <n v="3.6"/>
    <n v="1"/>
    <n v="1"/>
    <n v="16"/>
    <x v="25"/>
    <x v="0"/>
    <s v="No"/>
    <n v="0"/>
  </r>
  <r>
    <n v="2644"/>
    <d v="2023-03-22T00:00:00"/>
    <s v="Standard"/>
    <n v="399"/>
    <n v="14.6"/>
    <n v="2"/>
    <n v="3"/>
    <n v="34"/>
    <x v="44"/>
    <x v="0"/>
    <s v="Yes"/>
    <n v="1"/>
  </r>
  <r>
    <n v="2645"/>
    <d v="2024-04-17T00:00:00"/>
    <s v="Premium"/>
    <n v="699"/>
    <n v="19.100000000000001"/>
    <n v="5"/>
    <n v="1"/>
    <n v="1"/>
    <x v="32"/>
    <x v="0"/>
    <s v="Yes"/>
    <n v="1"/>
  </r>
  <r>
    <n v="2646"/>
    <d v="2024-12-24T00:00:00"/>
    <s v="Standard"/>
    <n v="399"/>
    <n v="13"/>
    <n v="1"/>
    <n v="3"/>
    <n v="22"/>
    <x v="9"/>
    <x v="0"/>
    <s v="Yes"/>
    <n v="1"/>
  </r>
  <r>
    <n v="2647"/>
    <d v="2023-04-09T00:00:00"/>
    <s v="Basic"/>
    <n v="199"/>
    <n v="12.5"/>
    <n v="6"/>
    <n v="4"/>
    <n v="9"/>
    <x v="48"/>
    <x v="0"/>
    <s v="No"/>
    <n v="0"/>
  </r>
  <r>
    <n v="2648"/>
    <d v="2023-05-22T00:00:00"/>
    <s v="Premium"/>
    <n v="699"/>
    <n v="4"/>
    <n v="1"/>
    <n v="4"/>
    <n v="36"/>
    <x v="60"/>
    <x v="0"/>
    <s v="Yes"/>
    <n v="1"/>
  </r>
  <r>
    <n v="2649"/>
    <d v="2024-06-08T00:00:00"/>
    <s v="Standard"/>
    <n v="399"/>
    <n v="4.8"/>
    <n v="2"/>
    <n v="4"/>
    <n v="18"/>
    <x v="32"/>
    <x v="0"/>
    <s v="Yes"/>
    <n v="1"/>
  </r>
  <r>
    <n v="2650"/>
    <d v="2023-05-16T00:00:00"/>
    <s v="Premium"/>
    <n v="699"/>
    <n v="11.5"/>
    <n v="4"/>
    <n v="5"/>
    <n v="5"/>
    <x v="16"/>
    <x v="0"/>
    <s v="Yes"/>
    <n v="1"/>
  </r>
  <r>
    <n v="2651"/>
    <d v="2023-02-16T00:00:00"/>
    <s v="Basic"/>
    <n v="199"/>
    <n v="9"/>
    <n v="4"/>
    <n v="2"/>
    <n v="36"/>
    <x v="9"/>
    <x v="0"/>
    <s v="No"/>
    <n v="0"/>
  </r>
  <r>
    <n v="2652"/>
    <d v="2023-05-10T00:00:00"/>
    <s v="Standard"/>
    <n v="399"/>
    <n v="19.600000000000001"/>
    <n v="2"/>
    <n v="0"/>
    <n v="28"/>
    <x v="39"/>
    <x v="0"/>
    <s v="No"/>
    <n v="0"/>
  </r>
  <r>
    <n v="2653"/>
    <d v="2024-02-13T00:00:00"/>
    <s v="Standard"/>
    <n v="399"/>
    <n v="20.8"/>
    <n v="0"/>
    <n v="5"/>
    <n v="32"/>
    <x v="26"/>
    <x v="0"/>
    <s v="Yes"/>
    <n v="1"/>
  </r>
  <r>
    <n v="2654"/>
    <d v="2023-05-20T00:00:00"/>
    <s v="Basic"/>
    <n v="199"/>
    <n v="10.5"/>
    <n v="0"/>
    <n v="3"/>
    <n v="22"/>
    <x v="17"/>
    <x v="0"/>
    <s v="Yes"/>
    <n v="1"/>
  </r>
  <r>
    <n v="2655"/>
    <d v="2023-12-02T00:00:00"/>
    <s v="Standard"/>
    <n v="399"/>
    <n v="24.8"/>
    <n v="8"/>
    <n v="1"/>
    <n v="31"/>
    <x v="13"/>
    <x v="0"/>
    <s v="No"/>
    <n v="0"/>
  </r>
  <r>
    <n v="2656"/>
    <d v="2024-06-13T00:00:00"/>
    <s v="Premium"/>
    <n v="699"/>
    <n v="0.6"/>
    <n v="1"/>
    <n v="3"/>
    <n v="18"/>
    <x v="52"/>
    <x v="0"/>
    <s v="Yes"/>
    <n v="1"/>
  </r>
  <r>
    <n v="2657"/>
    <d v="2024-03-05T00:00:00"/>
    <s v="Basic"/>
    <n v="199"/>
    <n v="17.399999999999999"/>
    <n v="7"/>
    <n v="1"/>
    <n v="11"/>
    <x v="23"/>
    <x v="0"/>
    <s v="Yes"/>
    <n v="1"/>
  </r>
  <r>
    <n v="2658"/>
    <d v="2023-03-02T00:00:00"/>
    <s v="Basic"/>
    <n v="199"/>
    <n v="23.6"/>
    <n v="8"/>
    <n v="2"/>
    <n v="25"/>
    <x v="44"/>
    <x v="0"/>
    <s v="Yes"/>
    <n v="1"/>
  </r>
  <r>
    <n v="2659"/>
    <d v="2023-01-02T00:00:00"/>
    <s v="Standard"/>
    <n v="399"/>
    <n v="16.2"/>
    <n v="0"/>
    <n v="0"/>
    <n v="36"/>
    <x v="19"/>
    <x v="0"/>
    <s v="No"/>
    <n v="0"/>
  </r>
  <r>
    <n v="2660"/>
    <d v="2024-03-13T00:00:00"/>
    <s v="Premium"/>
    <n v="699"/>
    <n v="21.2"/>
    <n v="1"/>
    <n v="5"/>
    <n v="12"/>
    <x v="23"/>
    <x v="0"/>
    <s v="Yes"/>
    <n v="1"/>
  </r>
  <r>
    <n v="2661"/>
    <d v="2023-05-20T00:00:00"/>
    <s v="Basic"/>
    <n v="199"/>
    <n v="18.7"/>
    <n v="3"/>
    <n v="3"/>
    <n v="3"/>
    <x v="26"/>
    <x v="0"/>
    <s v="No"/>
    <n v="0"/>
  </r>
  <r>
    <n v="2662"/>
    <d v="2023-01-16T00:00:00"/>
    <s v="Basic"/>
    <n v="199"/>
    <n v="1.3"/>
    <n v="1"/>
    <n v="3"/>
    <n v="3"/>
    <x v="54"/>
    <x v="0"/>
    <s v="Yes"/>
    <n v="1"/>
  </r>
  <r>
    <n v="2663"/>
    <d v="2024-07-29T00:00:00"/>
    <s v="Basic"/>
    <n v="199"/>
    <n v="6.8"/>
    <n v="1"/>
    <n v="4"/>
    <n v="31"/>
    <x v="45"/>
    <x v="0"/>
    <s v="No"/>
    <n v="0"/>
  </r>
  <r>
    <n v="2664"/>
    <d v="2024-06-18T00:00:00"/>
    <s v="Premium"/>
    <n v="699"/>
    <n v="17.600000000000001"/>
    <n v="3"/>
    <n v="5"/>
    <n v="21"/>
    <x v="2"/>
    <x v="0"/>
    <s v="No"/>
    <n v="0"/>
  </r>
  <r>
    <n v="2665"/>
    <d v="2023-09-21T00:00:00"/>
    <s v="Standard"/>
    <n v="399"/>
    <n v="15"/>
    <n v="3"/>
    <n v="3"/>
    <n v="27"/>
    <x v="59"/>
    <x v="0"/>
    <s v="Yes"/>
    <n v="1"/>
  </r>
  <r>
    <n v="2666"/>
    <d v="2024-06-11T00:00:00"/>
    <s v="Standard"/>
    <n v="399"/>
    <n v="19.3"/>
    <n v="6"/>
    <n v="5"/>
    <n v="31"/>
    <x v="23"/>
    <x v="0"/>
    <s v="No"/>
    <n v="0"/>
  </r>
  <r>
    <n v="2667"/>
    <d v="2023-03-14T00:00:00"/>
    <s v="Basic"/>
    <n v="199"/>
    <n v="5.5"/>
    <n v="4"/>
    <n v="4"/>
    <n v="31"/>
    <x v="23"/>
    <x v="0"/>
    <s v="Yes"/>
    <n v="1"/>
  </r>
  <r>
    <n v="2668"/>
    <d v="2024-09-17T00:00:00"/>
    <s v="Basic"/>
    <n v="199"/>
    <n v="8.6"/>
    <n v="2"/>
    <n v="2"/>
    <n v="17"/>
    <x v="58"/>
    <x v="0"/>
    <s v="Yes"/>
    <n v="1"/>
  </r>
  <r>
    <n v="2669"/>
    <d v="2024-01-04T00:00:00"/>
    <s v="Standard"/>
    <n v="399"/>
    <n v="17.3"/>
    <n v="1"/>
    <n v="3"/>
    <n v="15"/>
    <x v="24"/>
    <x v="0"/>
    <s v="Yes"/>
    <n v="1"/>
  </r>
  <r>
    <n v="2670"/>
    <d v="2024-03-06T00:00:00"/>
    <s v="Standard"/>
    <n v="399"/>
    <n v="13.3"/>
    <n v="3"/>
    <n v="2"/>
    <n v="17"/>
    <x v="22"/>
    <x v="0"/>
    <s v="No"/>
    <n v="0"/>
  </r>
  <r>
    <n v="2671"/>
    <d v="2024-03-15T00:00:00"/>
    <s v="Premium"/>
    <n v="699"/>
    <n v="10.4"/>
    <n v="4"/>
    <n v="4"/>
    <n v="4"/>
    <x v="25"/>
    <x v="0"/>
    <s v="Yes"/>
    <n v="1"/>
  </r>
  <r>
    <n v="2672"/>
    <d v="2024-07-08T00:00:00"/>
    <s v="Standard"/>
    <n v="399"/>
    <n v="14.9"/>
    <n v="3"/>
    <n v="5"/>
    <n v="13"/>
    <x v="31"/>
    <x v="0"/>
    <s v="No"/>
    <n v="0"/>
  </r>
  <r>
    <n v="2673"/>
    <d v="2024-10-07T00:00:00"/>
    <s v="Premium"/>
    <n v="699"/>
    <n v="13.9"/>
    <n v="2"/>
    <n v="2"/>
    <n v="13"/>
    <x v="34"/>
    <x v="0"/>
    <s v="Yes"/>
    <n v="1"/>
  </r>
  <r>
    <n v="2674"/>
    <d v="2024-04-01T00:00:00"/>
    <s v="Standard"/>
    <n v="399"/>
    <n v="22.9"/>
    <n v="8"/>
    <n v="0"/>
    <n v="26"/>
    <x v="29"/>
    <x v="0"/>
    <s v="Yes"/>
    <n v="1"/>
  </r>
  <r>
    <n v="2675"/>
    <d v="2023-12-27T00:00:00"/>
    <s v="Standard"/>
    <n v="399"/>
    <n v="17.8"/>
    <n v="6"/>
    <n v="2"/>
    <n v="18"/>
    <x v="38"/>
    <x v="0"/>
    <s v="Yes"/>
    <n v="1"/>
  </r>
  <r>
    <n v="2676"/>
    <d v="2023-01-10T00:00:00"/>
    <s v="Basic"/>
    <n v="199"/>
    <n v="24"/>
    <n v="2"/>
    <n v="1"/>
    <n v="24"/>
    <x v="45"/>
    <x v="0"/>
    <s v="Yes"/>
    <n v="1"/>
  </r>
  <r>
    <n v="2677"/>
    <d v="2024-10-06T00:00:00"/>
    <s v="Premium"/>
    <n v="699"/>
    <n v="13.8"/>
    <n v="5"/>
    <n v="2"/>
    <n v="3"/>
    <x v="20"/>
    <x v="0"/>
    <s v="Yes"/>
    <n v="1"/>
  </r>
  <r>
    <n v="2678"/>
    <d v="2023-04-13T00:00:00"/>
    <s v="Premium"/>
    <n v="699"/>
    <n v="18.399999999999999"/>
    <n v="1"/>
    <n v="1"/>
    <n v="20"/>
    <x v="20"/>
    <x v="0"/>
    <s v="No"/>
    <n v="0"/>
  </r>
  <r>
    <n v="2679"/>
    <d v="2023-12-03T00:00:00"/>
    <s v="Standard"/>
    <n v="399"/>
    <n v="23.6"/>
    <n v="1"/>
    <n v="4"/>
    <n v="33"/>
    <x v="11"/>
    <x v="0"/>
    <s v="Yes"/>
    <n v="1"/>
  </r>
  <r>
    <n v="2680"/>
    <d v="2024-10-11T00:00:00"/>
    <s v="Standard"/>
    <n v="399"/>
    <n v="17.2"/>
    <n v="0"/>
    <n v="5"/>
    <n v="29"/>
    <x v="46"/>
    <x v="0"/>
    <s v="Yes"/>
    <n v="1"/>
  </r>
  <r>
    <n v="2681"/>
    <d v="2023-10-02T00:00:00"/>
    <s v="Basic"/>
    <n v="199"/>
    <n v="18.100000000000001"/>
    <n v="5"/>
    <n v="1"/>
    <n v="26"/>
    <x v="27"/>
    <x v="0"/>
    <s v="No"/>
    <n v="0"/>
  </r>
  <r>
    <n v="2682"/>
    <d v="2024-03-24T00:00:00"/>
    <s v="Premium"/>
    <n v="699"/>
    <n v="17.2"/>
    <n v="0"/>
    <n v="0"/>
    <n v="6"/>
    <x v="5"/>
    <x v="0"/>
    <s v="Yes"/>
    <n v="1"/>
  </r>
  <r>
    <n v="2683"/>
    <d v="2024-12-17T00:00:00"/>
    <s v="Standard"/>
    <n v="399"/>
    <n v="21.9"/>
    <n v="0"/>
    <n v="0"/>
    <n v="23"/>
    <x v="17"/>
    <x v="0"/>
    <s v="No"/>
    <n v="0"/>
  </r>
  <r>
    <n v="2684"/>
    <d v="2023-07-07T00:00:00"/>
    <s v="Basic"/>
    <n v="199"/>
    <n v="8.3000000000000007"/>
    <n v="5"/>
    <n v="1"/>
    <n v="6"/>
    <x v="22"/>
    <x v="0"/>
    <s v="No"/>
    <n v="0"/>
  </r>
  <r>
    <n v="2685"/>
    <d v="2024-05-19T00:00:00"/>
    <s v="Standard"/>
    <n v="399"/>
    <n v="11.3"/>
    <n v="5"/>
    <n v="0"/>
    <n v="17"/>
    <x v="38"/>
    <x v="0"/>
    <s v="Yes"/>
    <n v="1"/>
  </r>
  <r>
    <n v="2686"/>
    <d v="2023-12-29T00:00:00"/>
    <s v="Basic"/>
    <n v="199"/>
    <n v="17.8"/>
    <n v="2"/>
    <n v="3"/>
    <n v="29"/>
    <x v="3"/>
    <x v="0"/>
    <s v="Yes"/>
    <n v="1"/>
  </r>
  <r>
    <n v="2687"/>
    <d v="2023-02-19T00:00:00"/>
    <s v="Premium"/>
    <n v="699"/>
    <n v="16.3"/>
    <n v="3"/>
    <n v="5"/>
    <n v="24"/>
    <x v="14"/>
    <x v="0"/>
    <s v="No"/>
    <n v="0"/>
  </r>
  <r>
    <n v="2688"/>
    <d v="2023-07-28T00:00:00"/>
    <s v="Basic"/>
    <n v="199"/>
    <n v="7.6"/>
    <n v="3"/>
    <n v="2"/>
    <n v="26"/>
    <x v="58"/>
    <x v="0"/>
    <s v="No"/>
    <n v="0"/>
  </r>
  <r>
    <n v="2689"/>
    <d v="2023-08-08T00:00:00"/>
    <s v="Premium"/>
    <n v="699"/>
    <n v="0.6"/>
    <n v="5"/>
    <n v="1"/>
    <n v="8"/>
    <x v="32"/>
    <x v="0"/>
    <s v="Yes"/>
    <n v="1"/>
  </r>
  <r>
    <n v="2690"/>
    <d v="2024-10-03T00:00:00"/>
    <s v="Standard"/>
    <n v="399"/>
    <n v="12.9"/>
    <n v="4"/>
    <n v="0"/>
    <n v="3"/>
    <x v="10"/>
    <x v="0"/>
    <s v="No"/>
    <n v="0"/>
  </r>
  <r>
    <n v="2691"/>
    <d v="2024-07-12T00:00:00"/>
    <s v="Premium"/>
    <n v="699"/>
    <n v="23.9"/>
    <n v="5"/>
    <n v="4"/>
    <n v="7"/>
    <x v="41"/>
    <x v="0"/>
    <s v="No"/>
    <n v="0"/>
  </r>
  <r>
    <n v="2692"/>
    <d v="2023-05-31T00:00:00"/>
    <s v="Standard"/>
    <n v="399"/>
    <n v="19.100000000000001"/>
    <n v="3"/>
    <n v="2"/>
    <n v="23"/>
    <x v="11"/>
    <x v="0"/>
    <s v="Yes"/>
    <n v="1"/>
  </r>
  <r>
    <n v="2693"/>
    <d v="2024-08-06T00:00:00"/>
    <s v="Basic"/>
    <n v="199"/>
    <n v="10"/>
    <n v="0"/>
    <n v="0"/>
    <n v="24"/>
    <x v="51"/>
    <x v="0"/>
    <s v="No"/>
    <n v="0"/>
  </r>
  <r>
    <n v="2694"/>
    <d v="2024-07-14T00:00:00"/>
    <s v="Premium"/>
    <n v="699"/>
    <n v="16.3"/>
    <n v="6"/>
    <n v="4"/>
    <n v="1"/>
    <x v="25"/>
    <x v="0"/>
    <s v="No"/>
    <n v="0"/>
  </r>
  <r>
    <n v="2695"/>
    <d v="2024-12-13T00:00:00"/>
    <s v="Basic"/>
    <n v="199"/>
    <n v="13.9"/>
    <n v="7"/>
    <n v="3"/>
    <n v="5"/>
    <x v="31"/>
    <x v="0"/>
    <s v="Yes"/>
    <n v="1"/>
  </r>
  <r>
    <n v="2696"/>
    <d v="2024-11-09T00:00:00"/>
    <s v="Basic"/>
    <n v="199"/>
    <n v="12.8"/>
    <n v="2"/>
    <n v="5"/>
    <n v="31"/>
    <x v="15"/>
    <x v="0"/>
    <s v="No"/>
    <n v="0"/>
  </r>
  <r>
    <n v="2697"/>
    <d v="2024-05-17T00:00:00"/>
    <s v="Basic"/>
    <n v="199"/>
    <n v="8"/>
    <n v="5"/>
    <n v="1"/>
    <n v="19"/>
    <x v="1"/>
    <x v="0"/>
    <s v="Yes"/>
    <n v="1"/>
  </r>
  <r>
    <n v="2698"/>
    <d v="2023-06-14T00:00:00"/>
    <s v="Standard"/>
    <n v="399"/>
    <n v="19.100000000000001"/>
    <n v="2"/>
    <n v="2"/>
    <n v="25"/>
    <x v="27"/>
    <x v="0"/>
    <s v="Yes"/>
    <n v="1"/>
  </r>
  <r>
    <n v="2699"/>
    <d v="2023-11-17T00:00:00"/>
    <s v="Premium"/>
    <n v="699"/>
    <n v="20.8"/>
    <n v="1"/>
    <n v="3"/>
    <n v="23"/>
    <x v="42"/>
    <x v="0"/>
    <s v="No"/>
    <n v="0"/>
  </r>
  <r>
    <n v="2700"/>
    <d v="2023-09-18T00:00:00"/>
    <s v="Standard"/>
    <n v="399"/>
    <n v="22.5"/>
    <n v="2"/>
    <n v="2"/>
    <n v="9"/>
    <x v="20"/>
    <x v="0"/>
    <s v="No"/>
    <n v="0"/>
  </r>
  <r>
    <n v="2701"/>
    <d v="2023-12-05T00:00:00"/>
    <s v="Basic"/>
    <n v="199"/>
    <n v="15.9"/>
    <n v="2"/>
    <n v="1"/>
    <n v="4"/>
    <x v="50"/>
    <x v="0"/>
    <s v="Yes"/>
    <n v="1"/>
  </r>
  <r>
    <n v="2702"/>
    <d v="2024-03-07T00:00:00"/>
    <s v="Basic"/>
    <n v="199"/>
    <n v="0.9"/>
    <n v="0"/>
    <n v="4"/>
    <n v="5"/>
    <x v="36"/>
    <x v="0"/>
    <s v="No"/>
    <n v="0"/>
  </r>
  <r>
    <n v="2703"/>
    <d v="2024-07-23T00:00:00"/>
    <s v="Premium"/>
    <n v="699"/>
    <n v="9.1999999999999993"/>
    <n v="0"/>
    <n v="5"/>
    <n v="3"/>
    <x v="14"/>
    <x v="0"/>
    <s v="No"/>
    <n v="0"/>
  </r>
  <r>
    <n v="2704"/>
    <d v="2023-04-01T00:00:00"/>
    <s v="Standard"/>
    <n v="399"/>
    <n v="6.7"/>
    <n v="0"/>
    <n v="1"/>
    <n v="33"/>
    <x v="15"/>
    <x v="0"/>
    <s v="No"/>
    <n v="0"/>
  </r>
  <r>
    <n v="2705"/>
    <d v="2024-11-25T00:00:00"/>
    <s v="Standard"/>
    <n v="399"/>
    <n v="11.4"/>
    <n v="2"/>
    <n v="4"/>
    <n v="26"/>
    <x v="7"/>
    <x v="0"/>
    <s v="Yes"/>
    <n v="1"/>
  </r>
  <r>
    <n v="2706"/>
    <d v="2024-08-02T00:00:00"/>
    <s v="Standard"/>
    <n v="399"/>
    <n v="8.6999999999999993"/>
    <n v="8"/>
    <n v="4"/>
    <n v="30"/>
    <x v="38"/>
    <x v="0"/>
    <s v="Yes"/>
    <n v="1"/>
  </r>
  <r>
    <n v="2707"/>
    <d v="2023-08-25T00:00:00"/>
    <s v="Basic"/>
    <n v="199"/>
    <n v="4.7"/>
    <n v="6"/>
    <n v="2"/>
    <n v="6"/>
    <x v="17"/>
    <x v="0"/>
    <s v="Yes"/>
    <n v="1"/>
  </r>
  <r>
    <n v="2708"/>
    <d v="2024-04-13T00:00:00"/>
    <s v="Basic"/>
    <n v="199"/>
    <n v="16.899999999999999"/>
    <n v="2"/>
    <n v="0"/>
    <n v="27"/>
    <x v="15"/>
    <x v="0"/>
    <s v="No"/>
    <n v="0"/>
  </r>
  <r>
    <n v="2709"/>
    <d v="2023-01-26T00:00:00"/>
    <s v="Standard"/>
    <n v="399"/>
    <n v="13.3"/>
    <n v="1"/>
    <n v="2"/>
    <n v="23"/>
    <x v="6"/>
    <x v="0"/>
    <s v="No"/>
    <n v="0"/>
  </r>
  <r>
    <n v="2710"/>
    <d v="2023-06-15T00:00:00"/>
    <s v="Premium"/>
    <n v="699"/>
    <n v="0.5"/>
    <n v="7"/>
    <n v="0"/>
    <n v="9"/>
    <x v="23"/>
    <x v="0"/>
    <s v="No"/>
    <n v="0"/>
  </r>
  <r>
    <n v="2711"/>
    <d v="2023-04-12T00:00:00"/>
    <s v="Basic"/>
    <n v="199"/>
    <n v="0.6"/>
    <n v="3"/>
    <n v="3"/>
    <n v="36"/>
    <x v="46"/>
    <x v="0"/>
    <s v="No"/>
    <n v="0"/>
  </r>
  <r>
    <n v="2712"/>
    <d v="2024-05-15T00:00:00"/>
    <s v="Premium"/>
    <n v="699"/>
    <n v="2.2000000000000002"/>
    <n v="8"/>
    <n v="0"/>
    <n v="11"/>
    <x v="52"/>
    <x v="0"/>
    <s v="Yes"/>
    <n v="1"/>
  </r>
  <r>
    <n v="2713"/>
    <d v="2024-05-30T00:00:00"/>
    <s v="Premium"/>
    <n v="699"/>
    <n v="17.3"/>
    <n v="1"/>
    <n v="3"/>
    <n v="1"/>
    <x v="20"/>
    <x v="0"/>
    <s v="No"/>
    <n v="0"/>
  </r>
  <r>
    <n v="2714"/>
    <d v="2024-08-25T00:00:00"/>
    <s v="Standard"/>
    <n v="399"/>
    <n v="13.6"/>
    <n v="5"/>
    <n v="4"/>
    <n v="14"/>
    <x v="4"/>
    <x v="0"/>
    <s v="Yes"/>
    <n v="1"/>
  </r>
  <r>
    <n v="2715"/>
    <d v="2024-01-26T00:00:00"/>
    <s v="Standard"/>
    <n v="399"/>
    <n v="17.399999999999999"/>
    <n v="7"/>
    <n v="1"/>
    <n v="30"/>
    <x v="60"/>
    <x v="0"/>
    <s v="No"/>
    <n v="0"/>
  </r>
  <r>
    <n v="2716"/>
    <d v="2024-07-01T00:00:00"/>
    <s v="Premium"/>
    <n v="699"/>
    <n v="1.6"/>
    <n v="0"/>
    <n v="2"/>
    <n v="34"/>
    <x v="13"/>
    <x v="0"/>
    <s v="Yes"/>
    <n v="1"/>
  </r>
  <r>
    <n v="2717"/>
    <d v="2024-08-18T00:00:00"/>
    <s v="Premium"/>
    <n v="699"/>
    <n v="2.1"/>
    <n v="6"/>
    <n v="4"/>
    <n v="14"/>
    <x v="32"/>
    <x v="0"/>
    <s v="Yes"/>
    <n v="1"/>
  </r>
  <r>
    <n v="2718"/>
    <d v="2023-02-24T00:00:00"/>
    <s v="Standard"/>
    <n v="399"/>
    <n v="20.2"/>
    <n v="4"/>
    <n v="2"/>
    <n v="12"/>
    <x v="15"/>
    <x v="0"/>
    <s v="Yes"/>
    <n v="1"/>
  </r>
  <r>
    <n v="2719"/>
    <d v="2023-06-16T00:00:00"/>
    <s v="Premium"/>
    <n v="699"/>
    <n v="24.9"/>
    <n v="2"/>
    <n v="1"/>
    <n v="7"/>
    <x v="16"/>
    <x v="0"/>
    <s v="No"/>
    <n v="0"/>
  </r>
  <r>
    <n v="2720"/>
    <d v="2024-10-02T00:00:00"/>
    <s v="Basic"/>
    <n v="199"/>
    <n v="4.9000000000000004"/>
    <n v="3"/>
    <n v="4"/>
    <n v="4"/>
    <x v="12"/>
    <x v="0"/>
    <s v="Yes"/>
    <n v="1"/>
  </r>
  <r>
    <n v="2721"/>
    <d v="2023-10-13T00:00:00"/>
    <s v="Basic"/>
    <n v="199"/>
    <n v="16.7"/>
    <n v="2"/>
    <n v="0"/>
    <n v="9"/>
    <x v="31"/>
    <x v="0"/>
    <s v="Yes"/>
    <n v="1"/>
  </r>
  <r>
    <n v="2722"/>
    <d v="2023-04-23T00:00:00"/>
    <s v="Standard"/>
    <n v="399"/>
    <n v="16.5"/>
    <n v="2"/>
    <n v="5"/>
    <n v="18"/>
    <x v="22"/>
    <x v="0"/>
    <s v="Yes"/>
    <n v="1"/>
  </r>
  <r>
    <n v="2723"/>
    <d v="2024-12-18T00:00:00"/>
    <s v="Basic"/>
    <n v="199"/>
    <n v="24.4"/>
    <n v="5"/>
    <n v="4"/>
    <n v="27"/>
    <x v="3"/>
    <x v="0"/>
    <s v="Yes"/>
    <n v="1"/>
  </r>
  <r>
    <n v="2724"/>
    <d v="2023-02-21T00:00:00"/>
    <s v="Basic"/>
    <n v="199"/>
    <n v="18.5"/>
    <n v="0"/>
    <n v="1"/>
    <n v="9"/>
    <x v="36"/>
    <x v="0"/>
    <s v="No"/>
    <n v="0"/>
  </r>
  <r>
    <n v="2725"/>
    <d v="2024-01-03T00:00:00"/>
    <s v="Standard"/>
    <n v="399"/>
    <n v="5.9"/>
    <n v="2"/>
    <n v="1"/>
    <n v="10"/>
    <x v="60"/>
    <x v="0"/>
    <s v="No"/>
    <n v="0"/>
  </r>
  <r>
    <n v="2726"/>
    <d v="2023-05-14T00:00:00"/>
    <s v="Basic"/>
    <n v="199"/>
    <n v="6.5"/>
    <n v="3"/>
    <n v="0"/>
    <n v="7"/>
    <x v="24"/>
    <x v="0"/>
    <s v="No"/>
    <n v="0"/>
  </r>
  <r>
    <n v="2727"/>
    <d v="2023-01-03T00:00:00"/>
    <s v="Premium"/>
    <n v="699"/>
    <n v="10.7"/>
    <n v="0"/>
    <n v="3"/>
    <n v="6"/>
    <x v="31"/>
    <x v="0"/>
    <s v="No"/>
    <n v="0"/>
  </r>
  <r>
    <n v="2728"/>
    <d v="2024-02-12T00:00:00"/>
    <s v="Premium"/>
    <n v="699"/>
    <n v="8.9"/>
    <n v="3"/>
    <n v="3"/>
    <n v="4"/>
    <x v="6"/>
    <x v="0"/>
    <s v="Yes"/>
    <n v="1"/>
  </r>
  <r>
    <n v="2729"/>
    <d v="2023-01-24T00:00:00"/>
    <s v="Premium"/>
    <n v="699"/>
    <n v="15.5"/>
    <n v="3"/>
    <n v="1"/>
    <n v="7"/>
    <x v="58"/>
    <x v="0"/>
    <s v="Yes"/>
    <n v="1"/>
  </r>
  <r>
    <n v="2730"/>
    <d v="2024-12-03T00:00:00"/>
    <s v="Premium"/>
    <n v="699"/>
    <n v="24.8"/>
    <n v="1"/>
    <n v="3"/>
    <n v="11"/>
    <x v="11"/>
    <x v="0"/>
    <s v="No"/>
    <n v="0"/>
  </r>
  <r>
    <n v="2731"/>
    <d v="2023-06-12T00:00:00"/>
    <s v="Premium"/>
    <n v="699"/>
    <n v="12"/>
    <n v="6"/>
    <n v="4"/>
    <n v="5"/>
    <x v="36"/>
    <x v="0"/>
    <s v="No"/>
    <n v="0"/>
  </r>
  <r>
    <n v="2732"/>
    <d v="2024-07-08T00:00:00"/>
    <s v="Premium"/>
    <n v="699"/>
    <n v="5.8"/>
    <n v="0"/>
    <n v="2"/>
    <n v="34"/>
    <x v="33"/>
    <x v="0"/>
    <s v="No"/>
    <n v="0"/>
  </r>
  <r>
    <n v="2733"/>
    <d v="2023-07-27T00:00:00"/>
    <s v="Standard"/>
    <n v="399"/>
    <n v="15.7"/>
    <n v="6"/>
    <n v="1"/>
    <n v="5"/>
    <x v="2"/>
    <x v="0"/>
    <s v="No"/>
    <n v="0"/>
  </r>
  <r>
    <n v="2734"/>
    <d v="2024-01-13T00:00:00"/>
    <s v="Basic"/>
    <n v="199"/>
    <n v="12.4"/>
    <n v="8"/>
    <n v="0"/>
    <n v="27"/>
    <x v="57"/>
    <x v="0"/>
    <s v="Yes"/>
    <n v="1"/>
  </r>
  <r>
    <n v="2735"/>
    <d v="2023-06-06T00:00:00"/>
    <s v="Standard"/>
    <n v="399"/>
    <n v="11.8"/>
    <n v="0"/>
    <n v="3"/>
    <n v="26"/>
    <x v="0"/>
    <x v="0"/>
    <s v="No"/>
    <n v="0"/>
  </r>
  <r>
    <n v="2736"/>
    <d v="2023-10-21T00:00:00"/>
    <s v="Basic"/>
    <n v="199"/>
    <n v="20.2"/>
    <n v="5"/>
    <n v="2"/>
    <n v="33"/>
    <x v="26"/>
    <x v="0"/>
    <s v="Yes"/>
    <n v="1"/>
  </r>
  <r>
    <n v="2737"/>
    <d v="2024-12-02T00:00:00"/>
    <s v="Standard"/>
    <n v="399"/>
    <n v="16.600000000000001"/>
    <n v="7"/>
    <n v="3"/>
    <n v="20"/>
    <x v="40"/>
    <x v="0"/>
    <s v="No"/>
    <n v="0"/>
  </r>
  <r>
    <n v="2738"/>
    <d v="2024-09-11T00:00:00"/>
    <s v="Standard"/>
    <n v="399"/>
    <n v="18.100000000000001"/>
    <n v="6"/>
    <n v="2"/>
    <n v="13"/>
    <x v="44"/>
    <x v="0"/>
    <s v="Yes"/>
    <n v="1"/>
  </r>
  <r>
    <n v="2739"/>
    <d v="2023-05-01T00:00:00"/>
    <s v="Standard"/>
    <n v="399"/>
    <n v="11.6"/>
    <n v="2"/>
    <n v="1"/>
    <n v="11"/>
    <x v="55"/>
    <x v="0"/>
    <s v="Yes"/>
    <n v="1"/>
  </r>
  <r>
    <n v="2740"/>
    <d v="2023-05-21T00:00:00"/>
    <s v="Basic"/>
    <n v="199"/>
    <n v="24.2"/>
    <n v="4"/>
    <n v="1"/>
    <n v="19"/>
    <x v="50"/>
    <x v="0"/>
    <s v="Yes"/>
    <n v="1"/>
  </r>
  <r>
    <n v="2741"/>
    <d v="2023-06-04T00:00:00"/>
    <s v="Premium"/>
    <n v="699"/>
    <n v="23.6"/>
    <n v="8"/>
    <n v="5"/>
    <n v="22"/>
    <x v="27"/>
    <x v="0"/>
    <s v="Yes"/>
    <n v="1"/>
  </r>
  <r>
    <n v="2742"/>
    <d v="2024-08-31T00:00:00"/>
    <s v="Basic"/>
    <n v="199"/>
    <n v="21.3"/>
    <n v="0"/>
    <n v="4"/>
    <n v="33"/>
    <x v="49"/>
    <x v="0"/>
    <s v="Yes"/>
    <n v="1"/>
  </r>
  <r>
    <n v="2743"/>
    <d v="2023-11-15T00:00:00"/>
    <s v="Premium"/>
    <n v="699"/>
    <n v="18.600000000000001"/>
    <n v="6"/>
    <n v="1"/>
    <n v="7"/>
    <x v="30"/>
    <x v="0"/>
    <s v="Yes"/>
    <n v="1"/>
  </r>
  <r>
    <n v="2744"/>
    <d v="2023-12-13T00:00:00"/>
    <s v="Premium"/>
    <n v="699"/>
    <n v="16.600000000000001"/>
    <n v="6"/>
    <n v="2"/>
    <n v="6"/>
    <x v="0"/>
    <x v="0"/>
    <s v="Yes"/>
    <n v="1"/>
  </r>
  <r>
    <n v="2745"/>
    <d v="2024-11-13T00:00:00"/>
    <s v="Basic"/>
    <n v="199"/>
    <n v="18.100000000000001"/>
    <n v="4"/>
    <n v="3"/>
    <n v="9"/>
    <x v="48"/>
    <x v="0"/>
    <s v="No"/>
    <n v="0"/>
  </r>
  <r>
    <n v="2746"/>
    <d v="2023-02-05T00:00:00"/>
    <s v="Basic"/>
    <n v="199"/>
    <n v="13.5"/>
    <n v="3"/>
    <n v="1"/>
    <n v="24"/>
    <x v="31"/>
    <x v="0"/>
    <s v="No"/>
    <n v="0"/>
  </r>
  <r>
    <n v="2747"/>
    <d v="2023-01-29T00:00:00"/>
    <s v="Premium"/>
    <n v="699"/>
    <n v="2.4"/>
    <n v="5"/>
    <n v="5"/>
    <n v="16"/>
    <x v="52"/>
    <x v="0"/>
    <s v="Yes"/>
    <n v="1"/>
  </r>
  <r>
    <n v="2748"/>
    <d v="2024-07-31T00:00:00"/>
    <s v="Standard"/>
    <n v="399"/>
    <n v="9.6"/>
    <n v="7"/>
    <n v="5"/>
    <n v="18"/>
    <x v="55"/>
    <x v="0"/>
    <s v="No"/>
    <n v="0"/>
  </r>
  <r>
    <n v="2749"/>
    <d v="2023-10-02T00:00:00"/>
    <s v="Premium"/>
    <n v="699"/>
    <n v="12.7"/>
    <n v="7"/>
    <n v="3"/>
    <n v="18"/>
    <x v="54"/>
    <x v="0"/>
    <s v="Yes"/>
    <n v="1"/>
  </r>
  <r>
    <n v="2750"/>
    <d v="2024-04-28T00:00:00"/>
    <s v="Premium"/>
    <n v="699"/>
    <n v="23.7"/>
    <n v="5"/>
    <n v="1"/>
    <n v="22"/>
    <x v="25"/>
    <x v="0"/>
    <s v="Yes"/>
    <n v="1"/>
  </r>
  <r>
    <n v="2751"/>
    <d v="2023-08-02T00:00:00"/>
    <s v="Standard"/>
    <n v="399"/>
    <n v="10"/>
    <n v="8"/>
    <n v="3"/>
    <n v="26"/>
    <x v="34"/>
    <x v="0"/>
    <s v="Yes"/>
    <n v="1"/>
  </r>
  <r>
    <n v="2752"/>
    <d v="2024-12-15T00:00:00"/>
    <s v="Standard"/>
    <n v="399"/>
    <n v="2.4"/>
    <n v="5"/>
    <n v="2"/>
    <n v="9"/>
    <x v="57"/>
    <x v="0"/>
    <s v="Yes"/>
    <n v="1"/>
  </r>
  <r>
    <n v="2753"/>
    <d v="2023-07-09T00:00:00"/>
    <s v="Basic"/>
    <n v="199"/>
    <n v="23.2"/>
    <n v="4"/>
    <n v="4"/>
    <n v="22"/>
    <x v="23"/>
    <x v="0"/>
    <s v="No"/>
    <n v="0"/>
  </r>
  <r>
    <n v="2754"/>
    <d v="2024-04-02T00:00:00"/>
    <s v="Standard"/>
    <n v="399"/>
    <n v="8.4"/>
    <n v="5"/>
    <n v="4"/>
    <n v="10"/>
    <x v="55"/>
    <x v="0"/>
    <s v="Yes"/>
    <n v="1"/>
  </r>
  <r>
    <n v="2755"/>
    <d v="2023-10-10T00:00:00"/>
    <s v="Basic"/>
    <n v="199"/>
    <n v="21.4"/>
    <n v="3"/>
    <n v="0"/>
    <n v="8"/>
    <x v="6"/>
    <x v="0"/>
    <s v="No"/>
    <n v="0"/>
  </r>
  <r>
    <n v="2756"/>
    <d v="2023-10-20T00:00:00"/>
    <s v="Basic"/>
    <n v="199"/>
    <n v="9.5"/>
    <n v="1"/>
    <n v="2"/>
    <n v="16"/>
    <x v="48"/>
    <x v="0"/>
    <s v="No"/>
    <n v="0"/>
  </r>
  <r>
    <n v="2757"/>
    <d v="2024-03-01T00:00:00"/>
    <s v="Basic"/>
    <n v="199"/>
    <n v="16.399999999999999"/>
    <n v="3"/>
    <n v="1"/>
    <n v="17"/>
    <x v="50"/>
    <x v="0"/>
    <s v="No"/>
    <n v="0"/>
  </r>
  <r>
    <n v="2758"/>
    <d v="2024-04-08T00:00:00"/>
    <s v="Basic"/>
    <n v="199"/>
    <n v="19.5"/>
    <n v="4"/>
    <n v="1"/>
    <n v="20"/>
    <x v="60"/>
    <x v="0"/>
    <s v="No"/>
    <n v="0"/>
  </r>
  <r>
    <n v="2759"/>
    <d v="2024-11-28T00:00:00"/>
    <s v="Premium"/>
    <n v="699"/>
    <n v="5.9"/>
    <n v="7"/>
    <n v="1"/>
    <n v="27"/>
    <x v="20"/>
    <x v="0"/>
    <s v="No"/>
    <n v="0"/>
  </r>
  <r>
    <n v="2760"/>
    <d v="2023-12-31T00:00:00"/>
    <s v="Basic"/>
    <n v="199"/>
    <n v="13.6"/>
    <n v="1"/>
    <n v="3"/>
    <n v="2"/>
    <x v="32"/>
    <x v="0"/>
    <s v="Yes"/>
    <n v="1"/>
  </r>
  <r>
    <n v="2761"/>
    <d v="2023-04-05T00:00:00"/>
    <s v="Basic"/>
    <n v="199"/>
    <n v="23.3"/>
    <n v="1"/>
    <n v="2"/>
    <n v="10"/>
    <x v="16"/>
    <x v="0"/>
    <s v="Yes"/>
    <n v="1"/>
  </r>
  <r>
    <n v="2762"/>
    <d v="2023-10-14T00:00:00"/>
    <s v="Premium"/>
    <n v="699"/>
    <n v="8.3000000000000007"/>
    <n v="3"/>
    <n v="2"/>
    <n v="18"/>
    <x v="47"/>
    <x v="0"/>
    <s v="No"/>
    <n v="0"/>
  </r>
  <r>
    <n v="2763"/>
    <d v="2024-11-27T00:00:00"/>
    <s v="Premium"/>
    <n v="699"/>
    <n v="11.1"/>
    <n v="8"/>
    <n v="3"/>
    <n v="12"/>
    <x v="31"/>
    <x v="0"/>
    <s v="Yes"/>
    <n v="1"/>
  </r>
  <r>
    <n v="2764"/>
    <d v="2024-10-25T00:00:00"/>
    <s v="Premium"/>
    <n v="699"/>
    <n v="1.7"/>
    <n v="7"/>
    <n v="1"/>
    <n v="32"/>
    <x v="8"/>
    <x v="0"/>
    <s v="No"/>
    <n v="0"/>
  </r>
  <r>
    <n v="2765"/>
    <d v="2023-06-01T00:00:00"/>
    <s v="Premium"/>
    <n v="699"/>
    <n v="17.399999999999999"/>
    <n v="6"/>
    <n v="2"/>
    <n v="2"/>
    <x v="15"/>
    <x v="0"/>
    <s v="Yes"/>
    <n v="1"/>
  </r>
  <r>
    <n v="2766"/>
    <d v="2023-11-28T00:00:00"/>
    <s v="Basic"/>
    <n v="199"/>
    <n v="11.8"/>
    <n v="2"/>
    <n v="4"/>
    <n v="29"/>
    <x v="25"/>
    <x v="0"/>
    <s v="Yes"/>
    <n v="1"/>
  </r>
  <r>
    <n v="2767"/>
    <d v="2024-10-23T00:00:00"/>
    <s v="Standard"/>
    <n v="399"/>
    <n v="5.3"/>
    <n v="0"/>
    <n v="0"/>
    <n v="13"/>
    <x v="35"/>
    <x v="0"/>
    <s v="No"/>
    <n v="0"/>
  </r>
  <r>
    <n v="2768"/>
    <d v="2024-01-12T00:00:00"/>
    <s v="Basic"/>
    <n v="199"/>
    <n v="20.5"/>
    <n v="7"/>
    <n v="4"/>
    <n v="23"/>
    <x v="10"/>
    <x v="0"/>
    <s v="Yes"/>
    <n v="1"/>
  </r>
  <r>
    <n v="2769"/>
    <d v="2024-05-10T00:00:00"/>
    <s v="Standard"/>
    <n v="399"/>
    <n v="16.600000000000001"/>
    <n v="0"/>
    <n v="0"/>
    <n v="34"/>
    <x v="1"/>
    <x v="0"/>
    <s v="No"/>
    <n v="0"/>
  </r>
  <r>
    <n v="2770"/>
    <d v="2024-11-09T00:00:00"/>
    <s v="Premium"/>
    <n v="699"/>
    <n v="18.399999999999999"/>
    <n v="1"/>
    <n v="2"/>
    <n v="12"/>
    <x v="48"/>
    <x v="0"/>
    <s v="Yes"/>
    <n v="1"/>
  </r>
  <r>
    <n v="2771"/>
    <d v="2023-05-07T00:00:00"/>
    <s v="Basic"/>
    <n v="199"/>
    <n v="10.9"/>
    <n v="4"/>
    <n v="1"/>
    <n v="8"/>
    <x v="45"/>
    <x v="0"/>
    <s v="No"/>
    <n v="0"/>
  </r>
  <r>
    <n v="2772"/>
    <d v="2023-07-23T00:00:00"/>
    <s v="Basic"/>
    <n v="199"/>
    <n v="13.5"/>
    <n v="1"/>
    <n v="3"/>
    <n v="26"/>
    <x v="17"/>
    <x v="0"/>
    <s v="No"/>
    <n v="0"/>
  </r>
  <r>
    <n v="2773"/>
    <d v="2024-02-05T00:00:00"/>
    <s v="Basic"/>
    <n v="199"/>
    <n v="9.8000000000000007"/>
    <n v="5"/>
    <n v="2"/>
    <n v="13"/>
    <x v="60"/>
    <x v="0"/>
    <s v="Yes"/>
    <n v="1"/>
  </r>
  <r>
    <n v="2774"/>
    <d v="2024-05-11T00:00:00"/>
    <s v="Basic"/>
    <n v="199"/>
    <n v="15.2"/>
    <n v="2"/>
    <n v="4"/>
    <n v="2"/>
    <x v="16"/>
    <x v="0"/>
    <s v="No"/>
    <n v="0"/>
  </r>
  <r>
    <n v="2775"/>
    <d v="2024-11-06T00:00:00"/>
    <s v="Basic"/>
    <n v="199"/>
    <n v="3.6"/>
    <n v="5"/>
    <n v="4"/>
    <n v="23"/>
    <x v="59"/>
    <x v="0"/>
    <s v="Yes"/>
    <n v="1"/>
  </r>
  <r>
    <n v="2776"/>
    <d v="2024-03-29T00:00:00"/>
    <s v="Premium"/>
    <n v="699"/>
    <n v="22.8"/>
    <n v="2"/>
    <n v="1"/>
    <n v="14"/>
    <x v="2"/>
    <x v="0"/>
    <s v="No"/>
    <n v="0"/>
  </r>
  <r>
    <n v="2777"/>
    <d v="2024-04-30T00:00:00"/>
    <s v="Basic"/>
    <n v="199"/>
    <n v="22.4"/>
    <n v="2"/>
    <n v="0"/>
    <n v="13"/>
    <x v="12"/>
    <x v="0"/>
    <s v="No"/>
    <n v="0"/>
  </r>
  <r>
    <n v="2778"/>
    <d v="2023-03-31T00:00:00"/>
    <s v="Premium"/>
    <n v="699"/>
    <n v="19.7"/>
    <n v="3"/>
    <n v="1"/>
    <n v="15"/>
    <x v="0"/>
    <x v="0"/>
    <s v="No"/>
    <n v="0"/>
  </r>
  <r>
    <n v="2779"/>
    <d v="2024-07-18T00:00:00"/>
    <s v="Premium"/>
    <n v="699"/>
    <n v="24.3"/>
    <n v="7"/>
    <n v="3"/>
    <n v="23"/>
    <x v="23"/>
    <x v="0"/>
    <s v="No"/>
    <n v="0"/>
  </r>
  <r>
    <n v="2780"/>
    <d v="2023-05-04T00:00:00"/>
    <s v="Standard"/>
    <n v="399"/>
    <n v="13"/>
    <n v="6"/>
    <n v="4"/>
    <n v="3"/>
    <x v="9"/>
    <x v="0"/>
    <s v="No"/>
    <n v="0"/>
  </r>
  <r>
    <n v="2781"/>
    <d v="2024-05-18T00:00:00"/>
    <s v="Premium"/>
    <n v="699"/>
    <n v="20.8"/>
    <n v="3"/>
    <n v="3"/>
    <n v="11"/>
    <x v="36"/>
    <x v="0"/>
    <s v="Yes"/>
    <n v="1"/>
  </r>
  <r>
    <n v="2782"/>
    <d v="2024-07-20T00:00:00"/>
    <s v="Basic"/>
    <n v="199"/>
    <n v="10.199999999999999"/>
    <n v="5"/>
    <n v="5"/>
    <n v="10"/>
    <x v="39"/>
    <x v="0"/>
    <s v="No"/>
    <n v="0"/>
  </r>
  <r>
    <n v="2783"/>
    <d v="2024-05-19T00:00:00"/>
    <s v="Basic"/>
    <n v="199"/>
    <n v="17.100000000000001"/>
    <n v="2"/>
    <n v="5"/>
    <n v="36"/>
    <x v="23"/>
    <x v="0"/>
    <s v="No"/>
    <n v="0"/>
  </r>
  <r>
    <n v="2784"/>
    <d v="2024-02-17T00:00:00"/>
    <s v="Premium"/>
    <n v="699"/>
    <n v="23.1"/>
    <n v="4"/>
    <n v="4"/>
    <n v="28"/>
    <x v="22"/>
    <x v="0"/>
    <s v="Yes"/>
    <n v="1"/>
  </r>
  <r>
    <n v="2785"/>
    <d v="2023-08-10T00:00:00"/>
    <s v="Standard"/>
    <n v="399"/>
    <n v="8.4"/>
    <n v="4"/>
    <n v="1"/>
    <n v="13"/>
    <x v="2"/>
    <x v="0"/>
    <s v="Yes"/>
    <n v="1"/>
  </r>
  <r>
    <n v="2786"/>
    <d v="2023-04-19T00:00:00"/>
    <s v="Premium"/>
    <n v="699"/>
    <n v="4"/>
    <n v="2"/>
    <n v="5"/>
    <n v="10"/>
    <x v="56"/>
    <x v="0"/>
    <s v="Yes"/>
    <n v="1"/>
  </r>
  <r>
    <n v="2787"/>
    <d v="2024-08-02T00:00:00"/>
    <s v="Premium"/>
    <n v="699"/>
    <n v="6.7"/>
    <n v="2"/>
    <n v="2"/>
    <n v="19"/>
    <x v="4"/>
    <x v="0"/>
    <s v="No"/>
    <n v="0"/>
  </r>
  <r>
    <n v="2788"/>
    <d v="2024-09-24T00:00:00"/>
    <s v="Basic"/>
    <n v="199"/>
    <n v="4.9000000000000004"/>
    <n v="5"/>
    <n v="3"/>
    <n v="12"/>
    <x v="26"/>
    <x v="0"/>
    <s v="Yes"/>
    <n v="1"/>
  </r>
  <r>
    <n v="2789"/>
    <d v="2024-10-12T00:00:00"/>
    <s v="Standard"/>
    <n v="399"/>
    <n v="9.6"/>
    <n v="0"/>
    <n v="3"/>
    <n v="14"/>
    <x v="33"/>
    <x v="0"/>
    <s v="No"/>
    <n v="0"/>
  </r>
  <r>
    <n v="2790"/>
    <d v="2024-06-28T00:00:00"/>
    <s v="Premium"/>
    <n v="699"/>
    <n v="21.7"/>
    <n v="3"/>
    <n v="0"/>
    <n v="31"/>
    <x v="39"/>
    <x v="0"/>
    <s v="No"/>
    <n v="0"/>
  </r>
  <r>
    <n v="2791"/>
    <d v="2023-01-07T00:00:00"/>
    <s v="Basic"/>
    <n v="199"/>
    <n v="10.199999999999999"/>
    <n v="7"/>
    <n v="2"/>
    <n v="18"/>
    <x v="20"/>
    <x v="0"/>
    <s v="No"/>
    <n v="0"/>
  </r>
  <r>
    <n v="2792"/>
    <d v="2024-07-29T00:00:00"/>
    <s v="Standard"/>
    <n v="399"/>
    <n v="6.1"/>
    <n v="8"/>
    <n v="2"/>
    <n v="21"/>
    <x v="58"/>
    <x v="0"/>
    <s v="Yes"/>
    <n v="1"/>
  </r>
  <r>
    <n v="2793"/>
    <d v="2024-02-15T00:00:00"/>
    <s v="Standard"/>
    <n v="399"/>
    <n v="0.8"/>
    <n v="1"/>
    <n v="1"/>
    <n v="10"/>
    <x v="58"/>
    <x v="0"/>
    <s v="Yes"/>
    <n v="1"/>
  </r>
  <r>
    <n v="2794"/>
    <d v="2024-04-29T00:00:00"/>
    <s v="Premium"/>
    <n v="699"/>
    <n v="13"/>
    <n v="4"/>
    <n v="5"/>
    <n v="4"/>
    <x v="40"/>
    <x v="0"/>
    <s v="Yes"/>
    <n v="1"/>
  </r>
  <r>
    <n v="2795"/>
    <d v="2023-02-16T00:00:00"/>
    <s v="Premium"/>
    <n v="699"/>
    <n v="10"/>
    <n v="5"/>
    <n v="5"/>
    <n v="24"/>
    <x v="35"/>
    <x v="0"/>
    <s v="No"/>
    <n v="0"/>
  </r>
  <r>
    <n v="2796"/>
    <d v="2023-03-10T00:00:00"/>
    <s v="Standard"/>
    <n v="399"/>
    <n v="6.7"/>
    <n v="1"/>
    <n v="1"/>
    <n v="21"/>
    <x v="7"/>
    <x v="0"/>
    <s v="No"/>
    <n v="0"/>
  </r>
  <r>
    <n v="2797"/>
    <d v="2024-11-20T00:00:00"/>
    <s v="Standard"/>
    <n v="399"/>
    <n v="11"/>
    <n v="4"/>
    <n v="0"/>
    <n v="6"/>
    <x v="10"/>
    <x v="0"/>
    <s v="No"/>
    <n v="0"/>
  </r>
  <r>
    <n v="2798"/>
    <d v="2024-08-13T00:00:00"/>
    <s v="Standard"/>
    <n v="399"/>
    <n v="11"/>
    <n v="0"/>
    <n v="4"/>
    <n v="22"/>
    <x v="7"/>
    <x v="0"/>
    <s v="No"/>
    <n v="0"/>
  </r>
  <r>
    <n v="2799"/>
    <d v="2024-05-23T00:00:00"/>
    <s v="Premium"/>
    <n v="699"/>
    <n v="15"/>
    <n v="3"/>
    <n v="4"/>
    <n v="25"/>
    <x v="27"/>
    <x v="0"/>
    <s v="No"/>
    <n v="0"/>
  </r>
  <r>
    <n v="2800"/>
    <d v="2024-03-21T00:00:00"/>
    <s v="Standard"/>
    <n v="399"/>
    <n v="2"/>
    <n v="0"/>
    <n v="1"/>
    <n v="12"/>
    <x v="1"/>
    <x v="0"/>
    <s v="Yes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d v="2023-04-15T00:00:00"/>
    <s v="Premium"/>
    <n v="699"/>
    <n v="1.1000000000000001"/>
    <x v="0"/>
    <x v="0"/>
    <n v="8"/>
    <n v="14"/>
    <s v="Yes"/>
    <n v="1"/>
  </r>
  <r>
    <n v="2"/>
    <d v="2023-08-27T00:00:00"/>
    <s v="Premium"/>
    <n v="699"/>
    <n v="2.6"/>
    <x v="1"/>
    <x v="1"/>
    <n v="35"/>
    <n v="1"/>
    <s v="Yes"/>
    <n v="1"/>
  </r>
  <r>
    <n v="3"/>
    <d v="2023-10-12T00:00:00"/>
    <s v="Premium"/>
    <n v="699"/>
    <n v="14.3"/>
    <x v="2"/>
    <x v="2"/>
    <n v="2"/>
    <n v="14"/>
    <s v="Yes"/>
    <n v="1"/>
  </r>
  <r>
    <n v="4"/>
    <d v="2023-12-11T00:00:00"/>
    <s v="Basic"/>
    <n v="199"/>
    <n v="17.600000000000001"/>
    <x v="3"/>
    <x v="3"/>
    <n v="11"/>
    <n v="9"/>
    <s v="Yes"/>
    <n v="1"/>
  </r>
  <r>
    <n v="5"/>
    <d v="2023-02-14T00:00:00"/>
    <s v="Basic"/>
    <n v="199"/>
    <n v="9.8000000000000007"/>
    <x v="3"/>
    <x v="3"/>
    <n v="6"/>
    <n v="38"/>
    <s v="Yes"/>
    <n v="1"/>
  </r>
  <r>
    <n v="6"/>
    <d v="2024-10-05T00:00:00"/>
    <s v="Premium"/>
    <n v="699"/>
    <n v="13.6"/>
    <x v="1"/>
    <x v="1"/>
    <n v="30"/>
    <n v="35"/>
    <s v="Yes"/>
    <n v="1"/>
  </r>
  <r>
    <n v="7"/>
    <d v="2023-10-24T00:00:00"/>
    <s v="Premium"/>
    <n v="699"/>
    <n v="14.6"/>
    <x v="4"/>
    <x v="1"/>
    <n v="24"/>
    <n v="42"/>
    <s v="Yes"/>
    <n v="1"/>
  </r>
  <r>
    <n v="8"/>
    <d v="2024-01-09T00:00:00"/>
    <s v="Basic"/>
    <n v="199"/>
    <n v="21.7"/>
    <x v="1"/>
    <x v="3"/>
    <n v="15"/>
    <n v="29"/>
    <s v="Yes"/>
    <n v="1"/>
  </r>
  <r>
    <n v="9"/>
    <d v="2023-03-15T00:00:00"/>
    <s v="Basic"/>
    <n v="199"/>
    <n v="9.1999999999999993"/>
    <x v="0"/>
    <x v="4"/>
    <n v="24"/>
    <n v="59"/>
    <s v="Yes"/>
    <n v="1"/>
  </r>
  <r>
    <n v="10"/>
    <d v="2024-10-17T00:00:00"/>
    <s v="Premium"/>
    <n v="699"/>
    <n v="13.6"/>
    <x v="5"/>
    <x v="0"/>
    <n v="11"/>
    <n v="29"/>
    <s v="No"/>
    <n v="0"/>
  </r>
  <r>
    <n v="11"/>
    <d v="2023-11-20T00:00:00"/>
    <s v="Premium"/>
    <n v="699"/>
    <n v="5.9"/>
    <x v="3"/>
    <x v="1"/>
    <n v="36"/>
    <n v="14"/>
    <s v="No"/>
    <n v="0"/>
  </r>
  <r>
    <n v="12"/>
    <d v="2024-10-20T00:00:00"/>
    <s v="Standard"/>
    <n v="399"/>
    <n v="2.1"/>
    <x v="3"/>
    <x v="0"/>
    <n v="18"/>
    <n v="41"/>
    <s v="Yes"/>
    <n v="1"/>
  </r>
  <r>
    <n v="13"/>
    <d v="2024-08-21T00:00:00"/>
    <s v="Standard"/>
    <n v="399"/>
    <n v="7"/>
    <x v="5"/>
    <x v="4"/>
    <n v="10"/>
    <n v="35"/>
    <s v="Yes"/>
    <n v="1"/>
  </r>
  <r>
    <n v="14"/>
    <d v="2023-02-18T00:00:00"/>
    <s v="Standard"/>
    <n v="399"/>
    <n v="9.4"/>
    <x v="6"/>
    <x v="5"/>
    <n v="26"/>
    <n v="31"/>
    <s v="Yes"/>
    <n v="1"/>
  </r>
  <r>
    <n v="15"/>
    <d v="2024-09-02T00:00:00"/>
    <s v="Basic"/>
    <n v="199"/>
    <n v="15.9"/>
    <x v="1"/>
    <x v="5"/>
    <n v="10"/>
    <n v="4"/>
    <s v="Yes"/>
    <n v="1"/>
  </r>
  <r>
    <n v="16"/>
    <d v="2024-11-29T00:00:00"/>
    <s v="Standard"/>
    <n v="399"/>
    <n v="6.7"/>
    <x v="2"/>
    <x v="1"/>
    <n v="34"/>
    <n v="43"/>
    <s v="No"/>
    <n v="0"/>
  </r>
  <r>
    <n v="17"/>
    <d v="2024-04-09T00:00:00"/>
    <s v="Premium"/>
    <n v="699"/>
    <n v="19.3"/>
    <x v="3"/>
    <x v="1"/>
    <n v="18"/>
    <n v="18"/>
    <s v="No"/>
    <n v="0"/>
  </r>
  <r>
    <n v="18"/>
    <d v="2024-10-02T00:00:00"/>
    <s v="Basic"/>
    <n v="199"/>
    <n v="24.3"/>
    <x v="6"/>
    <x v="5"/>
    <n v="17"/>
    <n v="58"/>
    <s v="Yes"/>
    <n v="1"/>
  </r>
  <r>
    <n v="19"/>
    <d v="2024-06-27T00:00:00"/>
    <s v="Standard"/>
    <n v="399"/>
    <n v="15.4"/>
    <x v="6"/>
    <x v="3"/>
    <n v="33"/>
    <n v="48"/>
    <s v="Yes"/>
    <n v="1"/>
  </r>
  <r>
    <n v="20"/>
    <d v="2023-11-11T00:00:00"/>
    <s v="Basic"/>
    <n v="199"/>
    <n v="12.5"/>
    <x v="4"/>
    <x v="3"/>
    <n v="21"/>
    <n v="56"/>
    <s v="No"/>
    <n v="0"/>
  </r>
  <r>
    <n v="21"/>
    <d v="2023-03-12T00:00:00"/>
    <s v="Basic"/>
    <n v="199"/>
    <n v="6.4"/>
    <x v="4"/>
    <x v="1"/>
    <n v="4"/>
    <n v="46"/>
    <s v="No"/>
    <n v="0"/>
  </r>
  <r>
    <n v="22"/>
    <d v="2024-09-13T00:00:00"/>
    <s v="Premium"/>
    <n v="699"/>
    <n v="3.6"/>
    <x v="7"/>
    <x v="5"/>
    <n v="9"/>
    <n v="10"/>
    <s v="Yes"/>
    <n v="1"/>
  </r>
  <r>
    <n v="23"/>
    <d v="2024-11-18T00:00:00"/>
    <s v="Standard"/>
    <n v="399"/>
    <n v="23.3"/>
    <x v="5"/>
    <x v="4"/>
    <n v="14"/>
    <n v="19"/>
    <s v="No"/>
    <n v="0"/>
  </r>
  <r>
    <n v="24"/>
    <d v="2023-03-07T00:00:00"/>
    <s v="Premium"/>
    <n v="699"/>
    <n v="11.2"/>
    <x v="2"/>
    <x v="2"/>
    <n v="24"/>
    <n v="7"/>
    <s v="Yes"/>
    <n v="1"/>
  </r>
  <r>
    <n v="25"/>
    <d v="2024-12-25T00:00:00"/>
    <s v="Standard"/>
    <n v="399"/>
    <n v="14.9"/>
    <x v="5"/>
    <x v="5"/>
    <n v="2"/>
    <n v="14"/>
    <s v="Yes"/>
    <n v="1"/>
  </r>
  <r>
    <n v="26"/>
    <d v="2023-10-13T00:00:00"/>
    <s v="Premium"/>
    <n v="699"/>
    <n v="6.1"/>
    <x v="8"/>
    <x v="3"/>
    <n v="4"/>
    <n v="4"/>
    <s v="No"/>
    <n v="0"/>
  </r>
  <r>
    <n v="27"/>
    <d v="2024-08-13T00:00:00"/>
    <s v="Premium"/>
    <n v="699"/>
    <n v="5.7"/>
    <x v="6"/>
    <x v="4"/>
    <n v="32"/>
    <n v="59"/>
    <s v="No"/>
    <n v="0"/>
  </r>
  <r>
    <n v="28"/>
    <d v="2024-03-17T00:00:00"/>
    <s v="Standard"/>
    <n v="399"/>
    <n v="19.7"/>
    <x v="1"/>
    <x v="0"/>
    <n v="16"/>
    <n v="6"/>
    <s v="Yes"/>
    <n v="1"/>
  </r>
  <r>
    <n v="29"/>
    <d v="2023-04-11T00:00:00"/>
    <s v="Standard"/>
    <n v="399"/>
    <n v="10.6"/>
    <x v="8"/>
    <x v="4"/>
    <n v="28"/>
    <n v="41"/>
    <s v="No"/>
    <n v="0"/>
  </r>
  <r>
    <n v="30"/>
    <d v="2024-04-04T00:00:00"/>
    <s v="Basic"/>
    <n v="199"/>
    <n v="18.3"/>
    <x v="4"/>
    <x v="0"/>
    <n v="26"/>
    <n v="12"/>
    <s v="No"/>
    <n v="0"/>
  </r>
  <r>
    <n v="31"/>
    <d v="2024-03-29T00:00:00"/>
    <s v="Basic"/>
    <n v="199"/>
    <n v="5"/>
    <x v="7"/>
    <x v="0"/>
    <n v="28"/>
    <n v="55"/>
    <s v="No"/>
    <n v="0"/>
  </r>
  <r>
    <n v="32"/>
    <d v="2023-08-31T00:00:00"/>
    <s v="Premium"/>
    <n v="699"/>
    <n v="1.7"/>
    <x v="2"/>
    <x v="1"/>
    <n v="7"/>
    <n v="5"/>
    <s v="No"/>
    <n v="0"/>
  </r>
  <r>
    <n v="33"/>
    <d v="2024-01-24T00:00:00"/>
    <s v="Basic"/>
    <n v="199"/>
    <n v="12.4"/>
    <x v="5"/>
    <x v="2"/>
    <n v="27"/>
    <n v="57"/>
    <s v="Yes"/>
    <n v="1"/>
  </r>
  <r>
    <n v="34"/>
    <d v="2024-07-23T00:00:00"/>
    <s v="Basic"/>
    <n v="199"/>
    <n v="7"/>
    <x v="7"/>
    <x v="3"/>
    <n v="25"/>
    <n v="27"/>
    <s v="Yes"/>
    <n v="1"/>
  </r>
  <r>
    <n v="35"/>
    <d v="2024-07-09T00:00:00"/>
    <s v="Premium"/>
    <n v="699"/>
    <n v="4.3"/>
    <x v="0"/>
    <x v="0"/>
    <n v="32"/>
    <n v="3"/>
    <s v="No"/>
    <n v="0"/>
  </r>
  <r>
    <n v="36"/>
    <d v="2023-06-11T00:00:00"/>
    <s v="Basic"/>
    <n v="199"/>
    <n v="1.9"/>
    <x v="7"/>
    <x v="5"/>
    <n v="21"/>
    <n v="58"/>
    <s v="Yes"/>
    <n v="1"/>
  </r>
  <r>
    <n v="37"/>
    <d v="2023-08-29T00:00:00"/>
    <s v="Basic"/>
    <n v="199"/>
    <n v="2.5"/>
    <x v="6"/>
    <x v="1"/>
    <n v="33"/>
    <n v="38"/>
    <s v="Yes"/>
    <n v="1"/>
  </r>
  <r>
    <n v="38"/>
    <d v="2023-03-25T00:00:00"/>
    <s v="Standard"/>
    <n v="399"/>
    <n v="23.6"/>
    <x v="5"/>
    <x v="5"/>
    <n v="8"/>
    <n v="38"/>
    <s v="Yes"/>
    <n v="1"/>
  </r>
  <r>
    <n v="39"/>
    <d v="2023-09-02T00:00:00"/>
    <s v="Standard"/>
    <n v="399"/>
    <n v="8.3000000000000007"/>
    <x v="0"/>
    <x v="0"/>
    <n v="34"/>
    <n v="42"/>
    <s v="No"/>
    <n v="0"/>
  </r>
  <r>
    <n v="40"/>
    <d v="2023-03-16T00:00:00"/>
    <s v="Standard"/>
    <n v="399"/>
    <n v="3.7"/>
    <x v="0"/>
    <x v="2"/>
    <n v="26"/>
    <n v="20"/>
    <s v="No"/>
    <n v="0"/>
  </r>
  <r>
    <n v="41"/>
    <d v="2023-09-29T00:00:00"/>
    <s v="Basic"/>
    <n v="199"/>
    <n v="15.7"/>
    <x v="4"/>
    <x v="1"/>
    <n v="30"/>
    <n v="34"/>
    <s v="Yes"/>
    <n v="1"/>
  </r>
  <r>
    <n v="42"/>
    <d v="2024-07-10T00:00:00"/>
    <s v="Basic"/>
    <n v="199"/>
    <n v="22.1"/>
    <x v="5"/>
    <x v="3"/>
    <n v="23"/>
    <n v="18"/>
    <s v="Yes"/>
    <n v="1"/>
  </r>
  <r>
    <n v="43"/>
    <d v="2023-11-03T00:00:00"/>
    <s v="Premium"/>
    <n v="699"/>
    <n v="15.5"/>
    <x v="2"/>
    <x v="1"/>
    <n v="20"/>
    <n v="42"/>
    <s v="No"/>
    <n v="0"/>
  </r>
  <r>
    <n v="44"/>
    <d v="2024-07-20T00:00:00"/>
    <s v="Premium"/>
    <n v="699"/>
    <n v="23.5"/>
    <x v="6"/>
    <x v="3"/>
    <n v="7"/>
    <n v="7"/>
    <s v="No"/>
    <n v="0"/>
  </r>
  <r>
    <n v="45"/>
    <d v="2024-10-11T00:00:00"/>
    <s v="Basic"/>
    <n v="199"/>
    <n v="7.4"/>
    <x v="5"/>
    <x v="4"/>
    <n v="18"/>
    <n v="21"/>
    <s v="Yes"/>
    <n v="1"/>
  </r>
  <r>
    <n v="46"/>
    <d v="2023-10-11T00:00:00"/>
    <s v="Standard"/>
    <n v="399"/>
    <n v="12.5"/>
    <x v="8"/>
    <x v="1"/>
    <n v="33"/>
    <n v="40"/>
    <s v="No"/>
    <n v="0"/>
  </r>
  <r>
    <n v="47"/>
    <d v="2024-03-28T00:00:00"/>
    <s v="Basic"/>
    <n v="199"/>
    <n v="8.6999999999999993"/>
    <x v="6"/>
    <x v="4"/>
    <n v="1"/>
    <n v="16"/>
    <s v="Yes"/>
    <n v="1"/>
  </r>
  <r>
    <n v="48"/>
    <d v="2023-06-02T00:00:00"/>
    <s v="Premium"/>
    <n v="699"/>
    <n v="14.2"/>
    <x v="4"/>
    <x v="1"/>
    <n v="28"/>
    <n v="60"/>
    <s v="No"/>
    <n v="0"/>
  </r>
  <r>
    <n v="49"/>
    <d v="2023-11-12T00:00:00"/>
    <s v="Premium"/>
    <n v="699"/>
    <n v="20.9"/>
    <x v="2"/>
    <x v="0"/>
    <n v="3"/>
    <n v="27"/>
    <s v="Yes"/>
    <n v="1"/>
  </r>
  <r>
    <n v="50"/>
    <d v="2023-12-29T00:00:00"/>
    <s v="Standard"/>
    <n v="399"/>
    <n v="22.5"/>
    <x v="5"/>
    <x v="4"/>
    <n v="3"/>
    <n v="15"/>
    <s v="No"/>
    <n v="0"/>
  </r>
  <r>
    <n v="51"/>
    <d v="2023-07-01T00:00:00"/>
    <s v="Premium"/>
    <n v="699"/>
    <n v="24.4"/>
    <x v="6"/>
    <x v="0"/>
    <n v="27"/>
    <n v="55"/>
    <s v="Yes"/>
    <n v="1"/>
  </r>
  <r>
    <n v="52"/>
    <d v="2023-09-12T00:00:00"/>
    <s v="Standard"/>
    <n v="399"/>
    <n v="4.9000000000000004"/>
    <x v="3"/>
    <x v="2"/>
    <n v="2"/>
    <n v="51"/>
    <s v="Yes"/>
    <n v="1"/>
  </r>
  <r>
    <n v="53"/>
    <d v="2024-04-26T00:00:00"/>
    <s v="Standard"/>
    <n v="399"/>
    <n v="19.8"/>
    <x v="4"/>
    <x v="2"/>
    <n v="11"/>
    <n v="55"/>
    <s v="Yes"/>
    <n v="1"/>
  </r>
  <r>
    <n v="54"/>
    <d v="2023-08-22T00:00:00"/>
    <s v="Basic"/>
    <n v="199"/>
    <n v="20.5"/>
    <x v="7"/>
    <x v="3"/>
    <n v="13"/>
    <n v="19"/>
    <s v="No"/>
    <n v="0"/>
  </r>
  <r>
    <n v="55"/>
    <d v="2023-10-13T00:00:00"/>
    <s v="Basic"/>
    <n v="199"/>
    <n v="16.7"/>
    <x v="1"/>
    <x v="3"/>
    <n v="2"/>
    <n v="17"/>
    <s v="No"/>
    <n v="0"/>
  </r>
  <r>
    <n v="56"/>
    <d v="2023-09-25T00:00:00"/>
    <s v="Standard"/>
    <n v="399"/>
    <n v="10.3"/>
    <x v="2"/>
    <x v="3"/>
    <n v="33"/>
    <n v="60"/>
    <s v="Yes"/>
    <n v="1"/>
  </r>
  <r>
    <n v="57"/>
    <d v="2024-03-22T00:00:00"/>
    <s v="Basic"/>
    <n v="199"/>
    <n v="1.4"/>
    <x v="1"/>
    <x v="3"/>
    <n v="17"/>
    <n v="46"/>
    <s v="Yes"/>
    <n v="1"/>
  </r>
  <r>
    <n v="58"/>
    <d v="2023-01-02T00:00:00"/>
    <s v="Premium"/>
    <n v="699"/>
    <n v="3.3"/>
    <x v="5"/>
    <x v="3"/>
    <n v="33"/>
    <n v="2"/>
    <s v="No"/>
    <n v="0"/>
  </r>
  <r>
    <n v="59"/>
    <d v="2024-11-11T00:00:00"/>
    <s v="Premium"/>
    <n v="699"/>
    <n v="17.3"/>
    <x v="5"/>
    <x v="3"/>
    <n v="35"/>
    <n v="27"/>
    <s v="Yes"/>
    <n v="1"/>
  </r>
  <r>
    <n v="60"/>
    <d v="2023-11-13T00:00:00"/>
    <s v="Standard"/>
    <n v="399"/>
    <n v="16.8"/>
    <x v="4"/>
    <x v="4"/>
    <n v="21"/>
    <n v="57"/>
    <s v="Yes"/>
    <n v="1"/>
  </r>
  <r>
    <n v="61"/>
    <d v="2024-11-11T00:00:00"/>
    <s v="Premium"/>
    <n v="699"/>
    <n v="8.5"/>
    <x v="0"/>
    <x v="5"/>
    <n v="27"/>
    <n v="8"/>
    <s v="Yes"/>
    <n v="1"/>
  </r>
  <r>
    <n v="62"/>
    <d v="2023-11-08T00:00:00"/>
    <s v="Standard"/>
    <n v="399"/>
    <n v="15.6"/>
    <x v="0"/>
    <x v="2"/>
    <n v="12"/>
    <n v="35"/>
    <s v="No"/>
    <n v="0"/>
  </r>
  <r>
    <n v="63"/>
    <d v="2023-08-07T00:00:00"/>
    <s v="Standard"/>
    <n v="399"/>
    <n v="11"/>
    <x v="3"/>
    <x v="2"/>
    <n v="14"/>
    <n v="28"/>
    <s v="Yes"/>
    <n v="1"/>
  </r>
  <r>
    <n v="64"/>
    <d v="2024-11-10T00:00:00"/>
    <s v="Premium"/>
    <n v="699"/>
    <n v="19.899999999999999"/>
    <x v="6"/>
    <x v="4"/>
    <n v="31"/>
    <n v="5"/>
    <s v="Yes"/>
    <n v="1"/>
  </r>
  <r>
    <n v="65"/>
    <d v="2023-07-23T00:00:00"/>
    <s v="Premium"/>
    <n v="699"/>
    <n v="2.8"/>
    <x v="5"/>
    <x v="4"/>
    <n v="22"/>
    <n v="19"/>
    <s v="Yes"/>
    <n v="1"/>
  </r>
  <r>
    <n v="66"/>
    <d v="2024-04-11T00:00:00"/>
    <s v="Basic"/>
    <n v="199"/>
    <n v="1.6"/>
    <x v="7"/>
    <x v="5"/>
    <n v="2"/>
    <n v="54"/>
    <s v="Yes"/>
    <n v="1"/>
  </r>
  <r>
    <n v="67"/>
    <d v="2024-11-02T00:00:00"/>
    <s v="Standard"/>
    <n v="399"/>
    <n v="18.100000000000001"/>
    <x v="1"/>
    <x v="2"/>
    <n v="13"/>
    <n v="25"/>
    <s v="Yes"/>
    <n v="1"/>
  </r>
  <r>
    <n v="68"/>
    <d v="2024-12-13T00:00:00"/>
    <s v="Premium"/>
    <n v="699"/>
    <n v="22.4"/>
    <x v="4"/>
    <x v="2"/>
    <n v="1"/>
    <n v="14"/>
    <s v="Yes"/>
    <n v="1"/>
  </r>
  <r>
    <n v="69"/>
    <d v="2024-04-20T00:00:00"/>
    <s v="Premium"/>
    <n v="699"/>
    <n v="1.7"/>
    <x v="5"/>
    <x v="1"/>
    <n v="30"/>
    <n v="29"/>
    <s v="Yes"/>
    <n v="1"/>
  </r>
  <r>
    <n v="70"/>
    <d v="2024-05-31T00:00:00"/>
    <s v="Premium"/>
    <n v="699"/>
    <n v="24.7"/>
    <x v="3"/>
    <x v="2"/>
    <n v="34"/>
    <n v="39"/>
    <s v="No"/>
    <n v="0"/>
  </r>
  <r>
    <n v="71"/>
    <d v="2023-09-23T00:00:00"/>
    <s v="Standard"/>
    <n v="399"/>
    <n v="11.4"/>
    <x v="6"/>
    <x v="4"/>
    <n v="36"/>
    <n v="55"/>
    <s v="Yes"/>
    <n v="1"/>
  </r>
  <r>
    <n v="72"/>
    <d v="2024-03-26T00:00:00"/>
    <s v="Basic"/>
    <n v="199"/>
    <n v="19.3"/>
    <x v="2"/>
    <x v="2"/>
    <n v="18"/>
    <n v="40"/>
    <s v="Yes"/>
    <n v="1"/>
  </r>
  <r>
    <n v="73"/>
    <d v="2023-05-22T00:00:00"/>
    <s v="Basic"/>
    <n v="199"/>
    <n v="6.2"/>
    <x v="3"/>
    <x v="3"/>
    <n v="19"/>
    <n v="57"/>
    <s v="Yes"/>
    <n v="1"/>
  </r>
  <r>
    <n v="74"/>
    <d v="2024-02-22T00:00:00"/>
    <s v="Basic"/>
    <n v="199"/>
    <n v="9.9"/>
    <x v="6"/>
    <x v="4"/>
    <n v="15"/>
    <n v="13"/>
    <s v="Yes"/>
    <n v="1"/>
  </r>
  <r>
    <n v="75"/>
    <d v="2024-08-21T00:00:00"/>
    <s v="Standard"/>
    <n v="399"/>
    <n v="11.9"/>
    <x v="8"/>
    <x v="0"/>
    <n v="35"/>
    <n v="53"/>
    <s v="No"/>
    <n v="0"/>
  </r>
  <r>
    <n v="76"/>
    <d v="2023-11-02T00:00:00"/>
    <s v="Premium"/>
    <n v="699"/>
    <n v="21.5"/>
    <x v="1"/>
    <x v="2"/>
    <n v="2"/>
    <n v="0"/>
    <s v="No"/>
    <n v="0"/>
  </r>
  <r>
    <n v="77"/>
    <d v="2023-08-13T00:00:00"/>
    <s v="Standard"/>
    <n v="399"/>
    <n v="13.7"/>
    <x v="2"/>
    <x v="5"/>
    <n v="27"/>
    <n v="57"/>
    <s v="Yes"/>
    <n v="1"/>
  </r>
  <r>
    <n v="78"/>
    <d v="2024-02-19T00:00:00"/>
    <s v="Standard"/>
    <n v="399"/>
    <n v="12.4"/>
    <x v="1"/>
    <x v="3"/>
    <n v="28"/>
    <n v="42"/>
    <s v="Yes"/>
    <n v="1"/>
  </r>
  <r>
    <n v="79"/>
    <d v="2024-02-08T00:00:00"/>
    <s v="Premium"/>
    <n v="699"/>
    <n v="21.1"/>
    <x v="6"/>
    <x v="5"/>
    <n v="11"/>
    <n v="34"/>
    <s v="Yes"/>
    <n v="1"/>
  </r>
  <r>
    <n v="80"/>
    <d v="2023-02-21T00:00:00"/>
    <s v="Premium"/>
    <n v="699"/>
    <n v="2.6"/>
    <x v="1"/>
    <x v="0"/>
    <n v="2"/>
    <n v="55"/>
    <s v="Yes"/>
    <n v="1"/>
  </r>
  <r>
    <n v="81"/>
    <d v="2024-01-24T00:00:00"/>
    <s v="Standard"/>
    <n v="399"/>
    <n v="8.5"/>
    <x v="7"/>
    <x v="3"/>
    <n v="25"/>
    <n v="21"/>
    <s v="No"/>
    <n v="0"/>
  </r>
  <r>
    <n v="82"/>
    <d v="2023-02-23T00:00:00"/>
    <s v="Standard"/>
    <n v="399"/>
    <n v="6.7"/>
    <x v="4"/>
    <x v="2"/>
    <n v="27"/>
    <n v="1"/>
    <s v="No"/>
    <n v="0"/>
  </r>
  <r>
    <n v="83"/>
    <d v="2023-01-21T00:00:00"/>
    <s v="Standard"/>
    <n v="399"/>
    <n v="16.399999999999999"/>
    <x v="8"/>
    <x v="1"/>
    <n v="15"/>
    <n v="60"/>
    <s v="Yes"/>
    <n v="1"/>
  </r>
  <r>
    <n v="84"/>
    <d v="2023-08-12T00:00:00"/>
    <s v="Premium"/>
    <n v="699"/>
    <n v="6.3"/>
    <x v="7"/>
    <x v="4"/>
    <n v="10"/>
    <n v="7"/>
    <s v="No"/>
    <n v="0"/>
  </r>
  <r>
    <n v="85"/>
    <d v="2023-04-28T00:00:00"/>
    <s v="Standard"/>
    <n v="399"/>
    <n v="19.3"/>
    <x v="6"/>
    <x v="5"/>
    <n v="17"/>
    <n v="38"/>
    <s v="No"/>
    <n v="0"/>
  </r>
  <r>
    <n v="86"/>
    <d v="2024-01-20T00:00:00"/>
    <s v="Basic"/>
    <n v="199"/>
    <n v="3.1"/>
    <x v="8"/>
    <x v="3"/>
    <n v="20"/>
    <n v="36"/>
    <s v="Yes"/>
    <n v="1"/>
  </r>
  <r>
    <n v="87"/>
    <d v="2024-12-01T00:00:00"/>
    <s v="Standard"/>
    <n v="399"/>
    <n v="2.4"/>
    <x v="5"/>
    <x v="1"/>
    <n v="13"/>
    <n v="44"/>
    <s v="No"/>
    <n v="0"/>
  </r>
  <r>
    <n v="88"/>
    <d v="2024-01-15T00:00:00"/>
    <s v="Premium"/>
    <n v="699"/>
    <n v="20"/>
    <x v="8"/>
    <x v="3"/>
    <n v="8"/>
    <n v="34"/>
    <s v="Yes"/>
    <n v="1"/>
  </r>
  <r>
    <n v="89"/>
    <d v="2024-03-19T00:00:00"/>
    <s v="Basic"/>
    <n v="199"/>
    <n v="16.399999999999999"/>
    <x v="8"/>
    <x v="2"/>
    <n v="33"/>
    <n v="52"/>
    <s v="Yes"/>
    <n v="1"/>
  </r>
  <r>
    <n v="90"/>
    <d v="2024-10-28T00:00:00"/>
    <s v="Standard"/>
    <n v="399"/>
    <n v="17.8"/>
    <x v="1"/>
    <x v="0"/>
    <n v="30"/>
    <n v="46"/>
    <s v="No"/>
    <n v="0"/>
  </r>
  <r>
    <n v="91"/>
    <d v="2023-10-02T00:00:00"/>
    <s v="Standard"/>
    <n v="399"/>
    <n v="19.5"/>
    <x v="7"/>
    <x v="2"/>
    <n v="35"/>
    <n v="52"/>
    <s v="Yes"/>
    <n v="1"/>
  </r>
  <r>
    <n v="92"/>
    <d v="2024-04-20T00:00:00"/>
    <s v="Standard"/>
    <n v="399"/>
    <n v="20.9"/>
    <x v="4"/>
    <x v="3"/>
    <n v="16"/>
    <n v="56"/>
    <s v="Yes"/>
    <n v="1"/>
  </r>
  <r>
    <n v="93"/>
    <d v="2023-12-30T00:00:00"/>
    <s v="Premium"/>
    <n v="699"/>
    <n v="8.6999999999999993"/>
    <x v="7"/>
    <x v="3"/>
    <n v="25"/>
    <n v="11"/>
    <s v="Yes"/>
    <n v="1"/>
  </r>
  <r>
    <n v="94"/>
    <d v="2023-07-15T00:00:00"/>
    <s v="Standard"/>
    <n v="399"/>
    <n v="7.4"/>
    <x v="0"/>
    <x v="5"/>
    <n v="22"/>
    <n v="0"/>
    <s v="No"/>
    <n v="0"/>
  </r>
  <r>
    <n v="95"/>
    <d v="2024-05-02T00:00:00"/>
    <s v="Basic"/>
    <n v="199"/>
    <n v="18.100000000000001"/>
    <x v="7"/>
    <x v="5"/>
    <n v="16"/>
    <n v="48"/>
    <s v="Yes"/>
    <n v="1"/>
  </r>
  <r>
    <n v="96"/>
    <d v="2024-12-09T00:00:00"/>
    <s v="Premium"/>
    <n v="699"/>
    <n v="11.5"/>
    <x v="8"/>
    <x v="1"/>
    <n v="32"/>
    <n v="18"/>
    <s v="No"/>
    <n v="0"/>
  </r>
  <r>
    <n v="97"/>
    <d v="2024-03-11T00:00:00"/>
    <s v="Basic"/>
    <n v="199"/>
    <n v="16.8"/>
    <x v="3"/>
    <x v="2"/>
    <n v="20"/>
    <n v="35"/>
    <s v="Yes"/>
    <n v="1"/>
  </r>
  <r>
    <n v="98"/>
    <d v="2023-05-04T00:00:00"/>
    <s v="Premium"/>
    <n v="699"/>
    <n v="8.6"/>
    <x v="7"/>
    <x v="3"/>
    <n v="36"/>
    <n v="19"/>
    <s v="Yes"/>
    <n v="1"/>
  </r>
  <r>
    <n v="99"/>
    <d v="2024-05-10T00:00:00"/>
    <s v="Premium"/>
    <n v="699"/>
    <n v="8.1999999999999993"/>
    <x v="2"/>
    <x v="4"/>
    <n v="13"/>
    <n v="11"/>
    <s v="Yes"/>
    <n v="1"/>
  </r>
  <r>
    <n v="100"/>
    <d v="2023-07-03T00:00:00"/>
    <s v="Standard"/>
    <n v="399"/>
    <n v="15.1"/>
    <x v="4"/>
    <x v="0"/>
    <n v="34"/>
    <n v="18"/>
    <s v="No"/>
    <n v="0"/>
  </r>
  <r>
    <n v="101"/>
    <d v="2024-07-20T00:00:00"/>
    <s v="Standard"/>
    <n v="399"/>
    <n v="17.8"/>
    <x v="6"/>
    <x v="3"/>
    <n v="1"/>
    <n v="2"/>
    <s v="No"/>
    <n v="0"/>
  </r>
  <r>
    <n v="102"/>
    <d v="2023-10-19T00:00:00"/>
    <s v="Standard"/>
    <n v="399"/>
    <n v="16.100000000000001"/>
    <x v="7"/>
    <x v="1"/>
    <n v="9"/>
    <n v="55"/>
    <s v="Yes"/>
    <n v="1"/>
  </r>
  <r>
    <n v="103"/>
    <d v="2024-05-04T00:00:00"/>
    <s v="Standard"/>
    <n v="399"/>
    <n v="11.3"/>
    <x v="6"/>
    <x v="1"/>
    <n v="31"/>
    <n v="16"/>
    <s v="No"/>
    <n v="0"/>
  </r>
  <r>
    <n v="104"/>
    <d v="2023-06-05T00:00:00"/>
    <s v="Basic"/>
    <n v="199"/>
    <n v="10.3"/>
    <x v="4"/>
    <x v="5"/>
    <n v="5"/>
    <n v="40"/>
    <s v="No"/>
    <n v="0"/>
  </r>
  <r>
    <n v="105"/>
    <d v="2024-09-12T00:00:00"/>
    <s v="Basic"/>
    <n v="199"/>
    <n v="2.6"/>
    <x v="5"/>
    <x v="1"/>
    <n v="20"/>
    <n v="35"/>
    <s v="No"/>
    <n v="0"/>
  </r>
  <r>
    <n v="106"/>
    <d v="2024-08-25T00:00:00"/>
    <s v="Premium"/>
    <n v="699"/>
    <n v="19.5"/>
    <x v="1"/>
    <x v="2"/>
    <n v="15"/>
    <n v="58"/>
    <s v="Yes"/>
    <n v="1"/>
  </r>
  <r>
    <n v="107"/>
    <d v="2023-08-01T00:00:00"/>
    <s v="Standard"/>
    <n v="399"/>
    <n v="14.4"/>
    <x v="8"/>
    <x v="5"/>
    <n v="20"/>
    <n v="47"/>
    <s v="Yes"/>
    <n v="1"/>
  </r>
  <r>
    <n v="108"/>
    <d v="2023-03-18T00:00:00"/>
    <s v="Premium"/>
    <n v="699"/>
    <n v="7"/>
    <x v="4"/>
    <x v="0"/>
    <n v="14"/>
    <n v="15"/>
    <s v="No"/>
    <n v="0"/>
  </r>
  <r>
    <n v="109"/>
    <d v="2024-12-24T00:00:00"/>
    <s v="Basic"/>
    <n v="199"/>
    <n v="10.5"/>
    <x v="7"/>
    <x v="3"/>
    <n v="1"/>
    <n v="2"/>
    <s v="Yes"/>
    <n v="1"/>
  </r>
  <r>
    <n v="110"/>
    <d v="2024-08-26T00:00:00"/>
    <s v="Standard"/>
    <n v="399"/>
    <n v="2.2000000000000002"/>
    <x v="5"/>
    <x v="3"/>
    <n v="30"/>
    <n v="50"/>
    <s v="Yes"/>
    <n v="1"/>
  </r>
  <r>
    <n v="111"/>
    <d v="2023-09-30T00:00:00"/>
    <s v="Premium"/>
    <n v="699"/>
    <n v="10.9"/>
    <x v="2"/>
    <x v="0"/>
    <n v="13"/>
    <n v="41"/>
    <s v="Yes"/>
    <n v="1"/>
  </r>
  <r>
    <n v="112"/>
    <d v="2023-10-23T00:00:00"/>
    <s v="Basic"/>
    <n v="199"/>
    <n v="2"/>
    <x v="0"/>
    <x v="5"/>
    <n v="5"/>
    <n v="47"/>
    <s v="Yes"/>
    <n v="1"/>
  </r>
  <r>
    <n v="113"/>
    <d v="2024-05-27T00:00:00"/>
    <s v="Standard"/>
    <n v="399"/>
    <n v="12"/>
    <x v="0"/>
    <x v="4"/>
    <n v="8"/>
    <n v="25"/>
    <s v="No"/>
    <n v="0"/>
  </r>
  <r>
    <n v="114"/>
    <d v="2023-09-14T00:00:00"/>
    <s v="Premium"/>
    <n v="699"/>
    <n v="11.2"/>
    <x v="8"/>
    <x v="2"/>
    <n v="32"/>
    <n v="47"/>
    <s v="Yes"/>
    <n v="1"/>
  </r>
  <r>
    <n v="115"/>
    <d v="2023-02-11T00:00:00"/>
    <s v="Basic"/>
    <n v="199"/>
    <n v="6.1"/>
    <x v="8"/>
    <x v="4"/>
    <n v="6"/>
    <n v="52"/>
    <s v="Yes"/>
    <n v="1"/>
  </r>
  <r>
    <n v="116"/>
    <d v="2024-03-22T00:00:00"/>
    <s v="Basic"/>
    <n v="199"/>
    <n v="13.2"/>
    <x v="7"/>
    <x v="3"/>
    <n v="31"/>
    <n v="11"/>
    <s v="No"/>
    <n v="0"/>
  </r>
  <r>
    <n v="117"/>
    <d v="2024-11-17T00:00:00"/>
    <s v="Premium"/>
    <n v="699"/>
    <n v="24.2"/>
    <x v="7"/>
    <x v="3"/>
    <n v="32"/>
    <n v="26"/>
    <s v="Yes"/>
    <n v="1"/>
  </r>
  <r>
    <n v="118"/>
    <d v="2024-07-17T00:00:00"/>
    <s v="Basic"/>
    <n v="199"/>
    <n v="8.6"/>
    <x v="7"/>
    <x v="3"/>
    <n v="11"/>
    <n v="42"/>
    <s v="No"/>
    <n v="0"/>
  </r>
  <r>
    <n v="119"/>
    <d v="2024-02-18T00:00:00"/>
    <s v="Basic"/>
    <n v="199"/>
    <n v="2.7"/>
    <x v="0"/>
    <x v="3"/>
    <n v="30"/>
    <n v="7"/>
    <s v="No"/>
    <n v="0"/>
  </r>
  <r>
    <n v="120"/>
    <d v="2024-06-14T00:00:00"/>
    <s v="Premium"/>
    <n v="699"/>
    <n v="16.600000000000001"/>
    <x v="2"/>
    <x v="2"/>
    <n v="1"/>
    <n v="26"/>
    <s v="Yes"/>
    <n v="1"/>
  </r>
  <r>
    <n v="121"/>
    <d v="2023-10-22T00:00:00"/>
    <s v="Standard"/>
    <n v="399"/>
    <n v="15.8"/>
    <x v="8"/>
    <x v="0"/>
    <n v="32"/>
    <n v="17"/>
    <s v="No"/>
    <n v="0"/>
  </r>
  <r>
    <n v="122"/>
    <d v="2023-01-15T00:00:00"/>
    <s v="Standard"/>
    <n v="399"/>
    <n v="3.5"/>
    <x v="5"/>
    <x v="4"/>
    <n v="32"/>
    <n v="10"/>
    <s v="Yes"/>
    <n v="1"/>
  </r>
  <r>
    <n v="123"/>
    <d v="2023-06-07T00:00:00"/>
    <s v="Premium"/>
    <n v="699"/>
    <n v="2.8"/>
    <x v="4"/>
    <x v="2"/>
    <n v="27"/>
    <n v="60"/>
    <s v="Yes"/>
    <n v="1"/>
  </r>
  <r>
    <n v="124"/>
    <d v="2024-04-28T00:00:00"/>
    <s v="Standard"/>
    <n v="399"/>
    <n v="13"/>
    <x v="0"/>
    <x v="2"/>
    <n v="19"/>
    <n v="53"/>
    <s v="Yes"/>
    <n v="1"/>
  </r>
  <r>
    <n v="125"/>
    <d v="2023-05-20T00:00:00"/>
    <s v="Basic"/>
    <n v="199"/>
    <n v="14"/>
    <x v="1"/>
    <x v="0"/>
    <n v="30"/>
    <n v="58"/>
    <s v="No"/>
    <n v="0"/>
  </r>
  <r>
    <n v="126"/>
    <d v="2023-10-01T00:00:00"/>
    <s v="Basic"/>
    <n v="199"/>
    <n v="19.399999999999999"/>
    <x v="1"/>
    <x v="3"/>
    <n v="18"/>
    <n v="59"/>
    <s v="No"/>
    <n v="0"/>
  </r>
  <r>
    <n v="127"/>
    <d v="2023-12-20T00:00:00"/>
    <s v="Basic"/>
    <n v="199"/>
    <n v="18.3"/>
    <x v="7"/>
    <x v="0"/>
    <n v="19"/>
    <n v="28"/>
    <s v="No"/>
    <n v="0"/>
  </r>
  <r>
    <n v="128"/>
    <d v="2023-07-13T00:00:00"/>
    <s v="Standard"/>
    <n v="399"/>
    <n v="19.2"/>
    <x v="1"/>
    <x v="2"/>
    <n v="36"/>
    <n v="59"/>
    <s v="Yes"/>
    <n v="1"/>
  </r>
  <r>
    <n v="129"/>
    <d v="2024-04-29T00:00:00"/>
    <s v="Premium"/>
    <n v="699"/>
    <n v="14.5"/>
    <x v="5"/>
    <x v="2"/>
    <n v="16"/>
    <n v="2"/>
    <s v="Yes"/>
    <n v="1"/>
  </r>
  <r>
    <n v="130"/>
    <d v="2024-08-27T00:00:00"/>
    <s v="Premium"/>
    <n v="699"/>
    <n v="10"/>
    <x v="6"/>
    <x v="2"/>
    <n v="25"/>
    <n v="2"/>
    <s v="Yes"/>
    <n v="1"/>
  </r>
  <r>
    <n v="131"/>
    <d v="2023-01-16T00:00:00"/>
    <s v="Standard"/>
    <n v="399"/>
    <n v="21.9"/>
    <x v="7"/>
    <x v="1"/>
    <n v="7"/>
    <n v="33"/>
    <s v="No"/>
    <n v="0"/>
  </r>
  <r>
    <n v="132"/>
    <d v="2023-09-29T00:00:00"/>
    <s v="Premium"/>
    <n v="699"/>
    <n v="10.5"/>
    <x v="6"/>
    <x v="1"/>
    <n v="10"/>
    <n v="30"/>
    <s v="No"/>
    <n v="0"/>
  </r>
  <r>
    <n v="133"/>
    <d v="2023-11-21T00:00:00"/>
    <s v="Standard"/>
    <n v="399"/>
    <n v="16.399999999999999"/>
    <x v="3"/>
    <x v="4"/>
    <n v="26"/>
    <n v="54"/>
    <s v="Yes"/>
    <n v="1"/>
  </r>
  <r>
    <n v="134"/>
    <d v="2024-12-01T00:00:00"/>
    <s v="Premium"/>
    <n v="699"/>
    <n v="21.9"/>
    <x v="8"/>
    <x v="5"/>
    <n v="32"/>
    <n v="4"/>
    <s v="Yes"/>
    <n v="1"/>
  </r>
  <r>
    <n v="135"/>
    <d v="2023-04-13T00:00:00"/>
    <s v="Standard"/>
    <n v="399"/>
    <n v="18.8"/>
    <x v="1"/>
    <x v="1"/>
    <n v="15"/>
    <n v="48"/>
    <s v="No"/>
    <n v="0"/>
  </r>
  <r>
    <n v="136"/>
    <d v="2023-10-28T00:00:00"/>
    <s v="Standard"/>
    <n v="399"/>
    <n v="17.5"/>
    <x v="8"/>
    <x v="1"/>
    <n v="11"/>
    <n v="20"/>
    <s v="No"/>
    <n v="0"/>
  </r>
  <r>
    <n v="137"/>
    <d v="2023-07-04T00:00:00"/>
    <s v="Standard"/>
    <n v="399"/>
    <n v="11.1"/>
    <x v="5"/>
    <x v="5"/>
    <n v="24"/>
    <n v="26"/>
    <s v="Yes"/>
    <n v="1"/>
  </r>
  <r>
    <n v="138"/>
    <d v="2024-08-20T00:00:00"/>
    <s v="Basic"/>
    <n v="199"/>
    <n v="2.4"/>
    <x v="1"/>
    <x v="5"/>
    <n v="12"/>
    <n v="43"/>
    <s v="Yes"/>
    <n v="1"/>
  </r>
  <r>
    <n v="139"/>
    <d v="2024-04-21T00:00:00"/>
    <s v="Basic"/>
    <n v="199"/>
    <n v="11.8"/>
    <x v="0"/>
    <x v="2"/>
    <n v="15"/>
    <n v="16"/>
    <s v="No"/>
    <n v="0"/>
  </r>
  <r>
    <n v="140"/>
    <d v="2024-03-10T00:00:00"/>
    <s v="Standard"/>
    <n v="399"/>
    <n v="4.4000000000000004"/>
    <x v="7"/>
    <x v="3"/>
    <n v="35"/>
    <n v="37"/>
    <s v="Yes"/>
    <n v="1"/>
  </r>
  <r>
    <n v="141"/>
    <d v="2023-04-20T00:00:00"/>
    <s v="Premium"/>
    <n v="699"/>
    <n v="11.7"/>
    <x v="0"/>
    <x v="0"/>
    <n v="17"/>
    <n v="24"/>
    <s v="No"/>
    <n v="0"/>
  </r>
  <r>
    <n v="142"/>
    <d v="2024-11-05T00:00:00"/>
    <s v="Basic"/>
    <n v="199"/>
    <n v="14.5"/>
    <x v="0"/>
    <x v="4"/>
    <n v="25"/>
    <n v="18"/>
    <s v="Yes"/>
    <n v="1"/>
  </r>
  <r>
    <n v="143"/>
    <d v="2023-10-21T00:00:00"/>
    <s v="Standard"/>
    <n v="399"/>
    <n v="0.7"/>
    <x v="8"/>
    <x v="5"/>
    <n v="18"/>
    <n v="47"/>
    <s v="Yes"/>
    <n v="1"/>
  </r>
  <r>
    <n v="144"/>
    <d v="2024-11-06T00:00:00"/>
    <s v="Basic"/>
    <n v="199"/>
    <n v="5.9"/>
    <x v="5"/>
    <x v="5"/>
    <n v="23"/>
    <n v="16"/>
    <s v="No"/>
    <n v="0"/>
  </r>
  <r>
    <n v="145"/>
    <d v="2024-08-16T00:00:00"/>
    <s v="Premium"/>
    <n v="699"/>
    <n v="15.9"/>
    <x v="8"/>
    <x v="3"/>
    <n v="9"/>
    <n v="50"/>
    <s v="Yes"/>
    <n v="1"/>
  </r>
  <r>
    <n v="146"/>
    <d v="2023-07-25T00:00:00"/>
    <s v="Standard"/>
    <n v="399"/>
    <n v="2.7"/>
    <x v="0"/>
    <x v="3"/>
    <n v="9"/>
    <n v="47"/>
    <s v="Yes"/>
    <n v="1"/>
  </r>
  <r>
    <n v="147"/>
    <d v="2023-06-18T00:00:00"/>
    <s v="Basic"/>
    <n v="199"/>
    <n v="22"/>
    <x v="3"/>
    <x v="5"/>
    <n v="35"/>
    <n v="32"/>
    <s v="No"/>
    <n v="0"/>
  </r>
  <r>
    <n v="148"/>
    <d v="2023-04-28T00:00:00"/>
    <s v="Standard"/>
    <n v="399"/>
    <n v="24.2"/>
    <x v="0"/>
    <x v="4"/>
    <n v="31"/>
    <n v="55"/>
    <s v="Yes"/>
    <n v="1"/>
  </r>
  <r>
    <n v="149"/>
    <d v="2024-02-11T00:00:00"/>
    <s v="Standard"/>
    <n v="399"/>
    <n v="3.9"/>
    <x v="5"/>
    <x v="4"/>
    <n v="5"/>
    <n v="46"/>
    <s v="Yes"/>
    <n v="1"/>
  </r>
  <r>
    <n v="150"/>
    <d v="2024-04-10T00:00:00"/>
    <s v="Premium"/>
    <n v="699"/>
    <n v="2.7"/>
    <x v="1"/>
    <x v="1"/>
    <n v="24"/>
    <n v="16"/>
    <s v="No"/>
    <n v="0"/>
  </r>
  <r>
    <n v="151"/>
    <d v="2023-01-26T00:00:00"/>
    <s v="Standard"/>
    <n v="399"/>
    <n v="14.8"/>
    <x v="3"/>
    <x v="1"/>
    <n v="17"/>
    <n v="43"/>
    <s v="Yes"/>
    <n v="1"/>
  </r>
  <r>
    <n v="152"/>
    <d v="2024-04-20T00:00:00"/>
    <s v="Premium"/>
    <n v="699"/>
    <n v="8.5"/>
    <x v="5"/>
    <x v="4"/>
    <n v="36"/>
    <n v="4"/>
    <s v="No"/>
    <n v="0"/>
  </r>
  <r>
    <n v="153"/>
    <d v="2023-11-08T00:00:00"/>
    <s v="Premium"/>
    <n v="699"/>
    <n v="16.399999999999999"/>
    <x v="4"/>
    <x v="0"/>
    <n v="20"/>
    <n v="2"/>
    <s v="No"/>
    <n v="0"/>
  </r>
  <r>
    <n v="154"/>
    <d v="2024-11-17T00:00:00"/>
    <s v="Standard"/>
    <n v="399"/>
    <n v="2.9"/>
    <x v="2"/>
    <x v="0"/>
    <n v="8"/>
    <n v="24"/>
    <s v="Yes"/>
    <n v="1"/>
  </r>
  <r>
    <n v="155"/>
    <d v="2024-05-16T00:00:00"/>
    <s v="Premium"/>
    <n v="699"/>
    <n v="10.8"/>
    <x v="6"/>
    <x v="2"/>
    <n v="35"/>
    <n v="41"/>
    <s v="Yes"/>
    <n v="1"/>
  </r>
  <r>
    <n v="156"/>
    <d v="2024-03-30T00:00:00"/>
    <s v="Premium"/>
    <n v="699"/>
    <n v="23.5"/>
    <x v="0"/>
    <x v="1"/>
    <n v="27"/>
    <n v="44"/>
    <s v="Yes"/>
    <n v="1"/>
  </r>
  <r>
    <n v="157"/>
    <d v="2024-10-22T00:00:00"/>
    <s v="Standard"/>
    <n v="399"/>
    <n v="21.5"/>
    <x v="4"/>
    <x v="4"/>
    <n v="16"/>
    <n v="23"/>
    <s v="Yes"/>
    <n v="1"/>
  </r>
  <r>
    <n v="158"/>
    <d v="2024-04-10T00:00:00"/>
    <s v="Standard"/>
    <n v="399"/>
    <n v="10.3"/>
    <x v="5"/>
    <x v="1"/>
    <n v="4"/>
    <n v="60"/>
    <s v="No"/>
    <n v="0"/>
  </r>
  <r>
    <n v="159"/>
    <d v="2023-05-09T00:00:00"/>
    <s v="Basic"/>
    <n v="199"/>
    <n v="16.2"/>
    <x v="8"/>
    <x v="1"/>
    <n v="14"/>
    <n v="50"/>
    <s v="Yes"/>
    <n v="1"/>
  </r>
  <r>
    <n v="160"/>
    <d v="2023-08-27T00:00:00"/>
    <s v="Premium"/>
    <n v="699"/>
    <n v="2.2000000000000002"/>
    <x v="2"/>
    <x v="0"/>
    <n v="14"/>
    <n v="37"/>
    <s v="Yes"/>
    <n v="1"/>
  </r>
  <r>
    <n v="161"/>
    <d v="2023-05-14T00:00:00"/>
    <s v="Standard"/>
    <n v="399"/>
    <n v="19.8"/>
    <x v="8"/>
    <x v="3"/>
    <n v="10"/>
    <n v="54"/>
    <s v="No"/>
    <n v="0"/>
  </r>
  <r>
    <n v="162"/>
    <d v="2023-01-16T00:00:00"/>
    <s v="Premium"/>
    <n v="699"/>
    <n v="20.100000000000001"/>
    <x v="4"/>
    <x v="4"/>
    <n v="17"/>
    <n v="55"/>
    <s v="Yes"/>
    <n v="1"/>
  </r>
  <r>
    <n v="163"/>
    <d v="2024-03-07T00:00:00"/>
    <s v="Standard"/>
    <n v="399"/>
    <n v="14.9"/>
    <x v="8"/>
    <x v="0"/>
    <n v="16"/>
    <n v="16"/>
    <s v="Yes"/>
    <n v="1"/>
  </r>
  <r>
    <n v="164"/>
    <d v="2024-08-30T00:00:00"/>
    <s v="Premium"/>
    <n v="699"/>
    <n v="18.8"/>
    <x v="7"/>
    <x v="2"/>
    <n v="8"/>
    <n v="49"/>
    <s v="Yes"/>
    <n v="1"/>
  </r>
  <r>
    <n v="165"/>
    <d v="2024-11-05T00:00:00"/>
    <s v="Basic"/>
    <n v="199"/>
    <n v="12.8"/>
    <x v="8"/>
    <x v="4"/>
    <n v="29"/>
    <n v="50"/>
    <s v="No"/>
    <n v="0"/>
  </r>
  <r>
    <n v="166"/>
    <d v="2024-03-12T00:00:00"/>
    <s v="Premium"/>
    <n v="699"/>
    <n v="11.7"/>
    <x v="8"/>
    <x v="1"/>
    <n v="20"/>
    <n v="30"/>
    <s v="No"/>
    <n v="0"/>
  </r>
  <r>
    <n v="167"/>
    <d v="2024-09-14T00:00:00"/>
    <s v="Premium"/>
    <n v="699"/>
    <n v="12.5"/>
    <x v="7"/>
    <x v="1"/>
    <n v="7"/>
    <n v="57"/>
    <s v="Yes"/>
    <n v="1"/>
  </r>
  <r>
    <n v="168"/>
    <d v="2024-09-03T00:00:00"/>
    <s v="Basic"/>
    <n v="199"/>
    <n v="3.6"/>
    <x v="2"/>
    <x v="4"/>
    <n v="5"/>
    <n v="20"/>
    <s v="Yes"/>
    <n v="1"/>
  </r>
  <r>
    <n v="169"/>
    <d v="2024-11-01T00:00:00"/>
    <s v="Premium"/>
    <n v="699"/>
    <n v="11.6"/>
    <x v="1"/>
    <x v="1"/>
    <n v="19"/>
    <n v="50"/>
    <s v="No"/>
    <n v="0"/>
  </r>
  <r>
    <n v="170"/>
    <d v="2024-02-28T00:00:00"/>
    <s v="Premium"/>
    <n v="699"/>
    <n v="18.2"/>
    <x v="5"/>
    <x v="2"/>
    <n v="36"/>
    <n v="28"/>
    <s v="No"/>
    <n v="0"/>
  </r>
  <r>
    <n v="171"/>
    <d v="2023-09-19T00:00:00"/>
    <s v="Standard"/>
    <n v="399"/>
    <n v="10.3"/>
    <x v="4"/>
    <x v="3"/>
    <n v="30"/>
    <n v="27"/>
    <s v="Yes"/>
    <n v="1"/>
  </r>
  <r>
    <n v="172"/>
    <d v="2023-04-06T00:00:00"/>
    <s v="Standard"/>
    <n v="399"/>
    <n v="17.3"/>
    <x v="7"/>
    <x v="1"/>
    <n v="10"/>
    <n v="5"/>
    <s v="No"/>
    <n v="0"/>
  </r>
  <r>
    <n v="173"/>
    <d v="2024-07-29T00:00:00"/>
    <s v="Standard"/>
    <n v="399"/>
    <n v="18.7"/>
    <x v="3"/>
    <x v="0"/>
    <n v="7"/>
    <n v="35"/>
    <s v="Yes"/>
    <n v="1"/>
  </r>
  <r>
    <n v="174"/>
    <d v="2024-03-09T00:00:00"/>
    <s v="Premium"/>
    <n v="699"/>
    <n v="16.899999999999999"/>
    <x v="1"/>
    <x v="3"/>
    <n v="22"/>
    <n v="55"/>
    <s v="Yes"/>
    <n v="1"/>
  </r>
  <r>
    <n v="175"/>
    <d v="2023-08-06T00:00:00"/>
    <s v="Premium"/>
    <n v="699"/>
    <n v="24.2"/>
    <x v="0"/>
    <x v="3"/>
    <n v="4"/>
    <n v="6"/>
    <s v="No"/>
    <n v="0"/>
  </r>
  <r>
    <n v="176"/>
    <d v="2023-04-28T00:00:00"/>
    <s v="Basic"/>
    <n v="199"/>
    <n v="6"/>
    <x v="4"/>
    <x v="3"/>
    <n v="31"/>
    <n v="54"/>
    <s v="Yes"/>
    <n v="1"/>
  </r>
  <r>
    <n v="177"/>
    <d v="2024-07-24T00:00:00"/>
    <s v="Standard"/>
    <n v="399"/>
    <n v="20.3"/>
    <x v="2"/>
    <x v="5"/>
    <n v="15"/>
    <n v="39"/>
    <s v="Yes"/>
    <n v="1"/>
  </r>
  <r>
    <n v="178"/>
    <d v="2023-12-14T00:00:00"/>
    <s v="Basic"/>
    <n v="199"/>
    <n v="1.2"/>
    <x v="0"/>
    <x v="4"/>
    <n v="18"/>
    <n v="48"/>
    <s v="Yes"/>
    <n v="1"/>
  </r>
  <r>
    <n v="179"/>
    <d v="2023-05-26T00:00:00"/>
    <s v="Standard"/>
    <n v="399"/>
    <n v="4.9000000000000004"/>
    <x v="6"/>
    <x v="5"/>
    <n v="1"/>
    <n v="42"/>
    <s v="Yes"/>
    <n v="1"/>
  </r>
  <r>
    <n v="180"/>
    <d v="2023-12-16T00:00:00"/>
    <s v="Premium"/>
    <n v="699"/>
    <n v="2.7"/>
    <x v="2"/>
    <x v="0"/>
    <n v="2"/>
    <n v="24"/>
    <s v="Yes"/>
    <n v="1"/>
  </r>
  <r>
    <n v="181"/>
    <d v="2023-02-23T00:00:00"/>
    <s v="Basic"/>
    <n v="199"/>
    <n v="8.1"/>
    <x v="3"/>
    <x v="5"/>
    <n v="24"/>
    <n v="38"/>
    <s v="Yes"/>
    <n v="1"/>
  </r>
  <r>
    <n v="182"/>
    <d v="2024-11-08T00:00:00"/>
    <s v="Basic"/>
    <n v="199"/>
    <n v="19"/>
    <x v="8"/>
    <x v="4"/>
    <n v="11"/>
    <n v="5"/>
    <s v="Yes"/>
    <n v="1"/>
  </r>
  <r>
    <n v="183"/>
    <d v="2023-04-27T00:00:00"/>
    <s v="Standard"/>
    <n v="399"/>
    <n v="15.4"/>
    <x v="1"/>
    <x v="3"/>
    <n v="32"/>
    <n v="13"/>
    <s v="No"/>
    <n v="0"/>
  </r>
  <r>
    <n v="184"/>
    <d v="2023-08-14T00:00:00"/>
    <s v="Standard"/>
    <n v="399"/>
    <n v="3.2"/>
    <x v="7"/>
    <x v="5"/>
    <n v="28"/>
    <n v="42"/>
    <s v="Yes"/>
    <n v="1"/>
  </r>
  <r>
    <n v="185"/>
    <d v="2023-09-19T00:00:00"/>
    <s v="Standard"/>
    <n v="399"/>
    <n v="0.7"/>
    <x v="0"/>
    <x v="0"/>
    <n v="4"/>
    <n v="49"/>
    <s v="Yes"/>
    <n v="1"/>
  </r>
  <r>
    <n v="186"/>
    <d v="2024-01-25T00:00:00"/>
    <s v="Standard"/>
    <n v="399"/>
    <n v="3.4"/>
    <x v="7"/>
    <x v="4"/>
    <n v="21"/>
    <n v="27"/>
    <s v="Yes"/>
    <n v="1"/>
  </r>
  <r>
    <n v="187"/>
    <d v="2023-02-13T00:00:00"/>
    <s v="Premium"/>
    <n v="699"/>
    <n v="12.8"/>
    <x v="3"/>
    <x v="1"/>
    <n v="15"/>
    <n v="25"/>
    <s v="No"/>
    <n v="0"/>
  </r>
  <r>
    <n v="188"/>
    <d v="2024-02-19T00:00:00"/>
    <s v="Standard"/>
    <n v="399"/>
    <n v="11.8"/>
    <x v="4"/>
    <x v="3"/>
    <n v="2"/>
    <n v="36"/>
    <s v="Yes"/>
    <n v="1"/>
  </r>
  <r>
    <n v="189"/>
    <d v="2024-09-24T00:00:00"/>
    <s v="Premium"/>
    <n v="699"/>
    <n v="7.6"/>
    <x v="1"/>
    <x v="1"/>
    <n v="27"/>
    <n v="20"/>
    <s v="Yes"/>
    <n v="1"/>
  </r>
  <r>
    <n v="190"/>
    <d v="2024-06-20T00:00:00"/>
    <s v="Standard"/>
    <n v="399"/>
    <n v="2.7"/>
    <x v="4"/>
    <x v="0"/>
    <n v="24"/>
    <n v="27"/>
    <s v="Yes"/>
    <n v="1"/>
  </r>
  <r>
    <n v="191"/>
    <d v="2023-03-20T00:00:00"/>
    <s v="Basic"/>
    <n v="199"/>
    <n v="21.8"/>
    <x v="3"/>
    <x v="0"/>
    <n v="26"/>
    <n v="21"/>
    <s v="No"/>
    <n v="0"/>
  </r>
  <r>
    <n v="192"/>
    <d v="2024-10-22T00:00:00"/>
    <s v="Premium"/>
    <n v="699"/>
    <n v="13.5"/>
    <x v="5"/>
    <x v="3"/>
    <n v="8"/>
    <n v="22"/>
    <s v="No"/>
    <n v="0"/>
  </r>
  <r>
    <n v="193"/>
    <d v="2024-11-02T00:00:00"/>
    <s v="Basic"/>
    <n v="199"/>
    <n v="3"/>
    <x v="0"/>
    <x v="0"/>
    <n v="16"/>
    <n v="11"/>
    <s v="No"/>
    <n v="0"/>
  </r>
  <r>
    <n v="194"/>
    <d v="2024-08-16T00:00:00"/>
    <s v="Basic"/>
    <n v="199"/>
    <n v="23.8"/>
    <x v="7"/>
    <x v="2"/>
    <n v="12"/>
    <n v="48"/>
    <s v="Yes"/>
    <n v="1"/>
  </r>
  <r>
    <n v="195"/>
    <d v="2024-03-28T00:00:00"/>
    <s v="Standard"/>
    <n v="399"/>
    <n v="21.7"/>
    <x v="3"/>
    <x v="0"/>
    <n v="21"/>
    <n v="28"/>
    <s v="Yes"/>
    <n v="1"/>
  </r>
  <r>
    <n v="196"/>
    <d v="2024-04-17T00:00:00"/>
    <s v="Premium"/>
    <n v="699"/>
    <n v="20"/>
    <x v="8"/>
    <x v="3"/>
    <n v="20"/>
    <n v="32"/>
    <s v="Yes"/>
    <n v="1"/>
  </r>
  <r>
    <n v="197"/>
    <d v="2023-04-03T00:00:00"/>
    <s v="Standard"/>
    <n v="399"/>
    <n v="1.9"/>
    <x v="0"/>
    <x v="1"/>
    <n v="3"/>
    <n v="41"/>
    <s v="No"/>
    <n v="0"/>
  </r>
  <r>
    <n v="198"/>
    <d v="2024-08-08T00:00:00"/>
    <s v="Premium"/>
    <n v="699"/>
    <n v="9.9"/>
    <x v="2"/>
    <x v="4"/>
    <n v="33"/>
    <n v="57"/>
    <s v="Yes"/>
    <n v="1"/>
  </r>
  <r>
    <n v="199"/>
    <d v="2024-04-06T00:00:00"/>
    <s v="Premium"/>
    <n v="699"/>
    <n v="8.4"/>
    <x v="7"/>
    <x v="5"/>
    <n v="13"/>
    <n v="9"/>
    <s v="No"/>
    <n v="0"/>
  </r>
  <r>
    <n v="200"/>
    <d v="2023-09-11T00:00:00"/>
    <s v="Basic"/>
    <n v="199"/>
    <n v="24.6"/>
    <x v="4"/>
    <x v="5"/>
    <n v="22"/>
    <n v="41"/>
    <s v="Yes"/>
    <n v="1"/>
  </r>
  <r>
    <n v="201"/>
    <d v="2024-01-17T00:00:00"/>
    <s v="Premium"/>
    <n v="699"/>
    <n v="24.8"/>
    <x v="2"/>
    <x v="5"/>
    <n v="29"/>
    <n v="39"/>
    <s v="Yes"/>
    <n v="1"/>
  </r>
  <r>
    <n v="202"/>
    <d v="2024-10-08T00:00:00"/>
    <s v="Standard"/>
    <n v="399"/>
    <n v="10.5"/>
    <x v="3"/>
    <x v="4"/>
    <n v="25"/>
    <n v="38"/>
    <s v="Yes"/>
    <n v="1"/>
  </r>
  <r>
    <n v="203"/>
    <d v="2023-09-16T00:00:00"/>
    <s v="Premium"/>
    <n v="699"/>
    <n v="2.1"/>
    <x v="4"/>
    <x v="5"/>
    <n v="22"/>
    <n v="43"/>
    <s v="Yes"/>
    <n v="1"/>
  </r>
  <r>
    <n v="204"/>
    <d v="2024-12-16T00:00:00"/>
    <s v="Premium"/>
    <n v="699"/>
    <n v="8.6999999999999993"/>
    <x v="6"/>
    <x v="3"/>
    <n v="10"/>
    <n v="19"/>
    <s v="No"/>
    <n v="0"/>
  </r>
  <r>
    <n v="205"/>
    <d v="2023-12-03T00:00:00"/>
    <s v="Premium"/>
    <n v="699"/>
    <n v="3.7"/>
    <x v="4"/>
    <x v="3"/>
    <n v="26"/>
    <n v="35"/>
    <s v="Yes"/>
    <n v="1"/>
  </r>
  <r>
    <n v="206"/>
    <d v="2023-11-13T00:00:00"/>
    <s v="Basic"/>
    <n v="199"/>
    <n v="2.8"/>
    <x v="1"/>
    <x v="5"/>
    <n v="34"/>
    <n v="23"/>
    <s v="Yes"/>
    <n v="1"/>
  </r>
  <r>
    <n v="207"/>
    <d v="2023-06-08T00:00:00"/>
    <s v="Basic"/>
    <n v="199"/>
    <n v="8.9"/>
    <x v="7"/>
    <x v="0"/>
    <n v="14"/>
    <n v="14"/>
    <s v="No"/>
    <n v="0"/>
  </r>
  <r>
    <n v="208"/>
    <d v="2024-06-23T00:00:00"/>
    <s v="Basic"/>
    <n v="199"/>
    <n v="21.2"/>
    <x v="4"/>
    <x v="5"/>
    <n v="19"/>
    <n v="49"/>
    <s v="Yes"/>
    <n v="1"/>
  </r>
  <r>
    <n v="209"/>
    <d v="2023-07-05T00:00:00"/>
    <s v="Basic"/>
    <n v="199"/>
    <n v="22"/>
    <x v="6"/>
    <x v="5"/>
    <n v="22"/>
    <n v="24"/>
    <s v="Yes"/>
    <n v="1"/>
  </r>
  <r>
    <n v="210"/>
    <d v="2023-09-01T00:00:00"/>
    <s v="Premium"/>
    <n v="699"/>
    <n v="18.2"/>
    <x v="8"/>
    <x v="2"/>
    <n v="11"/>
    <n v="23"/>
    <s v="No"/>
    <n v="0"/>
  </r>
  <r>
    <n v="211"/>
    <d v="2024-04-25T00:00:00"/>
    <s v="Standard"/>
    <n v="399"/>
    <n v="18.899999999999999"/>
    <x v="7"/>
    <x v="0"/>
    <n v="19"/>
    <n v="34"/>
    <s v="Yes"/>
    <n v="1"/>
  </r>
  <r>
    <n v="212"/>
    <d v="2024-01-27T00:00:00"/>
    <s v="Basic"/>
    <n v="199"/>
    <n v="17.100000000000001"/>
    <x v="7"/>
    <x v="2"/>
    <n v="24"/>
    <n v="49"/>
    <s v="Yes"/>
    <n v="1"/>
  </r>
  <r>
    <n v="213"/>
    <d v="2023-09-14T00:00:00"/>
    <s v="Premium"/>
    <n v="699"/>
    <n v="10.8"/>
    <x v="6"/>
    <x v="0"/>
    <n v="34"/>
    <n v="51"/>
    <s v="No"/>
    <n v="0"/>
  </r>
  <r>
    <n v="214"/>
    <d v="2023-05-08T00:00:00"/>
    <s v="Basic"/>
    <n v="199"/>
    <n v="21.9"/>
    <x v="2"/>
    <x v="1"/>
    <n v="31"/>
    <n v="45"/>
    <s v="No"/>
    <n v="0"/>
  </r>
  <r>
    <n v="215"/>
    <d v="2024-03-23T00:00:00"/>
    <s v="Standard"/>
    <n v="399"/>
    <n v="19.2"/>
    <x v="0"/>
    <x v="2"/>
    <n v="6"/>
    <n v="57"/>
    <s v="Yes"/>
    <n v="1"/>
  </r>
  <r>
    <n v="216"/>
    <d v="2024-05-29T00:00:00"/>
    <s v="Basic"/>
    <n v="199"/>
    <n v="20.5"/>
    <x v="3"/>
    <x v="1"/>
    <n v="15"/>
    <n v="26"/>
    <s v="Yes"/>
    <n v="1"/>
  </r>
  <r>
    <n v="217"/>
    <d v="2023-04-12T00:00:00"/>
    <s v="Standard"/>
    <n v="399"/>
    <n v="10"/>
    <x v="4"/>
    <x v="3"/>
    <n v="16"/>
    <n v="14"/>
    <s v="Yes"/>
    <n v="1"/>
  </r>
  <r>
    <n v="218"/>
    <d v="2024-04-28T00:00:00"/>
    <s v="Premium"/>
    <n v="699"/>
    <n v="19.899999999999999"/>
    <x v="6"/>
    <x v="1"/>
    <n v="22"/>
    <n v="18"/>
    <s v="No"/>
    <n v="0"/>
  </r>
  <r>
    <n v="219"/>
    <d v="2023-03-23T00:00:00"/>
    <s v="Premium"/>
    <n v="699"/>
    <n v="19.100000000000001"/>
    <x v="7"/>
    <x v="2"/>
    <n v="9"/>
    <n v="39"/>
    <s v="Yes"/>
    <n v="1"/>
  </r>
  <r>
    <n v="220"/>
    <d v="2024-06-24T00:00:00"/>
    <s v="Basic"/>
    <n v="199"/>
    <n v="5.8"/>
    <x v="6"/>
    <x v="5"/>
    <n v="17"/>
    <n v="60"/>
    <s v="No"/>
    <n v="0"/>
  </r>
  <r>
    <n v="221"/>
    <d v="2024-03-05T00:00:00"/>
    <s v="Standard"/>
    <n v="399"/>
    <n v="19.5"/>
    <x v="5"/>
    <x v="3"/>
    <n v="8"/>
    <n v="7"/>
    <s v="Yes"/>
    <n v="1"/>
  </r>
  <r>
    <n v="222"/>
    <d v="2024-06-11T00:00:00"/>
    <s v="Premium"/>
    <n v="699"/>
    <n v="2"/>
    <x v="7"/>
    <x v="5"/>
    <n v="30"/>
    <n v="34"/>
    <s v="Yes"/>
    <n v="1"/>
  </r>
  <r>
    <n v="223"/>
    <d v="2023-09-04T00:00:00"/>
    <s v="Premium"/>
    <n v="699"/>
    <n v="18.100000000000001"/>
    <x v="0"/>
    <x v="2"/>
    <n v="16"/>
    <n v="0"/>
    <s v="No"/>
    <n v="0"/>
  </r>
  <r>
    <n v="224"/>
    <d v="2024-06-22T00:00:00"/>
    <s v="Premium"/>
    <n v="699"/>
    <n v="5.0999999999999996"/>
    <x v="4"/>
    <x v="5"/>
    <n v="27"/>
    <n v="23"/>
    <s v="Yes"/>
    <n v="1"/>
  </r>
  <r>
    <n v="225"/>
    <d v="2024-04-26T00:00:00"/>
    <s v="Premium"/>
    <n v="699"/>
    <n v="19.8"/>
    <x v="2"/>
    <x v="5"/>
    <n v="33"/>
    <n v="1"/>
    <s v="Yes"/>
    <n v="1"/>
  </r>
  <r>
    <n v="226"/>
    <d v="2023-03-11T00:00:00"/>
    <s v="Basic"/>
    <n v="199"/>
    <n v="24.5"/>
    <x v="0"/>
    <x v="4"/>
    <n v="25"/>
    <n v="1"/>
    <s v="Yes"/>
    <n v="1"/>
  </r>
  <r>
    <n v="227"/>
    <d v="2023-05-17T00:00:00"/>
    <s v="Standard"/>
    <n v="399"/>
    <n v="18.5"/>
    <x v="4"/>
    <x v="5"/>
    <n v="16"/>
    <n v="47"/>
    <s v="No"/>
    <n v="0"/>
  </r>
  <r>
    <n v="228"/>
    <d v="2024-05-05T00:00:00"/>
    <s v="Basic"/>
    <n v="199"/>
    <n v="13.9"/>
    <x v="6"/>
    <x v="4"/>
    <n v="23"/>
    <n v="29"/>
    <s v="No"/>
    <n v="0"/>
  </r>
  <r>
    <n v="229"/>
    <d v="2023-02-07T00:00:00"/>
    <s v="Premium"/>
    <n v="699"/>
    <n v="20.399999999999999"/>
    <x v="4"/>
    <x v="4"/>
    <n v="12"/>
    <n v="49"/>
    <s v="No"/>
    <n v="0"/>
  </r>
  <r>
    <n v="230"/>
    <d v="2024-06-11T00:00:00"/>
    <s v="Standard"/>
    <n v="399"/>
    <n v="1.6"/>
    <x v="5"/>
    <x v="1"/>
    <n v="13"/>
    <n v="20"/>
    <s v="No"/>
    <n v="0"/>
  </r>
  <r>
    <n v="231"/>
    <d v="2023-02-18T00:00:00"/>
    <s v="Standard"/>
    <n v="399"/>
    <n v="12.1"/>
    <x v="8"/>
    <x v="4"/>
    <n v="35"/>
    <n v="12"/>
    <s v="Yes"/>
    <n v="1"/>
  </r>
  <r>
    <n v="232"/>
    <d v="2024-03-26T00:00:00"/>
    <s v="Premium"/>
    <n v="699"/>
    <n v="7.2"/>
    <x v="3"/>
    <x v="2"/>
    <n v="22"/>
    <n v="56"/>
    <s v="Yes"/>
    <n v="1"/>
  </r>
  <r>
    <n v="233"/>
    <d v="2024-06-15T00:00:00"/>
    <s v="Standard"/>
    <n v="399"/>
    <n v="24.4"/>
    <x v="7"/>
    <x v="4"/>
    <n v="22"/>
    <n v="31"/>
    <s v="Yes"/>
    <n v="1"/>
  </r>
  <r>
    <n v="234"/>
    <d v="2023-07-04T00:00:00"/>
    <s v="Standard"/>
    <n v="399"/>
    <n v="18.3"/>
    <x v="4"/>
    <x v="2"/>
    <n v="6"/>
    <n v="38"/>
    <s v="No"/>
    <n v="0"/>
  </r>
  <r>
    <n v="235"/>
    <d v="2024-04-01T00:00:00"/>
    <s v="Premium"/>
    <n v="699"/>
    <n v="8.4"/>
    <x v="4"/>
    <x v="3"/>
    <n v="19"/>
    <n v="42"/>
    <s v="Yes"/>
    <n v="1"/>
  </r>
  <r>
    <n v="236"/>
    <d v="2023-12-28T00:00:00"/>
    <s v="Premium"/>
    <n v="699"/>
    <n v="4.5999999999999996"/>
    <x v="7"/>
    <x v="3"/>
    <n v="28"/>
    <n v="28"/>
    <s v="Yes"/>
    <n v="1"/>
  </r>
  <r>
    <n v="237"/>
    <d v="2024-01-08T00:00:00"/>
    <s v="Premium"/>
    <n v="699"/>
    <n v="7.2"/>
    <x v="8"/>
    <x v="1"/>
    <n v="28"/>
    <n v="42"/>
    <s v="No"/>
    <n v="0"/>
  </r>
  <r>
    <n v="238"/>
    <d v="2023-02-05T00:00:00"/>
    <s v="Premium"/>
    <n v="699"/>
    <n v="23.8"/>
    <x v="6"/>
    <x v="5"/>
    <n v="11"/>
    <n v="43"/>
    <s v="No"/>
    <n v="0"/>
  </r>
  <r>
    <n v="239"/>
    <d v="2023-02-03T00:00:00"/>
    <s v="Basic"/>
    <n v="199"/>
    <n v="6.3"/>
    <x v="3"/>
    <x v="3"/>
    <n v="5"/>
    <n v="24"/>
    <s v="No"/>
    <n v="0"/>
  </r>
  <r>
    <n v="240"/>
    <d v="2024-08-10T00:00:00"/>
    <s v="Premium"/>
    <n v="699"/>
    <n v="17.100000000000001"/>
    <x v="3"/>
    <x v="3"/>
    <n v="10"/>
    <n v="28"/>
    <s v="No"/>
    <n v="0"/>
  </r>
  <r>
    <n v="241"/>
    <d v="2023-04-27T00:00:00"/>
    <s v="Basic"/>
    <n v="199"/>
    <n v="9.5"/>
    <x v="3"/>
    <x v="4"/>
    <n v="34"/>
    <n v="17"/>
    <s v="Yes"/>
    <n v="1"/>
  </r>
  <r>
    <n v="242"/>
    <d v="2023-09-24T00:00:00"/>
    <s v="Basic"/>
    <n v="199"/>
    <n v="12.7"/>
    <x v="1"/>
    <x v="5"/>
    <n v="12"/>
    <n v="7"/>
    <s v="Yes"/>
    <n v="1"/>
  </r>
  <r>
    <n v="243"/>
    <d v="2023-07-24T00:00:00"/>
    <s v="Premium"/>
    <n v="699"/>
    <n v="5.8"/>
    <x v="0"/>
    <x v="4"/>
    <n v="29"/>
    <n v="58"/>
    <s v="No"/>
    <n v="0"/>
  </r>
  <r>
    <n v="244"/>
    <d v="2023-03-31T00:00:00"/>
    <s v="Basic"/>
    <n v="199"/>
    <n v="21.4"/>
    <x v="7"/>
    <x v="0"/>
    <n v="9"/>
    <n v="57"/>
    <s v="No"/>
    <n v="0"/>
  </r>
  <r>
    <n v="245"/>
    <d v="2023-11-04T00:00:00"/>
    <s v="Premium"/>
    <n v="699"/>
    <n v="16.899999999999999"/>
    <x v="4"/>
    <x v="5"/>
    <n v="21"/>
    <n v="34"/>
    <s v="Yes"/>
    <n v="1"/>
  </r>
  <r>
    <n v="246"/>
    <d v="2023-05-23T00:00:00"/>
    <s v="Basic"/>
    <n v="199"/>
    <n v="19.899999999999999"/>
    <x v="2"/>
    <x v="0"/>
    <n v="12"/>
    <n v="7"/>
    <s v="No"/>
    <n v="0"/>
  </r>
  <r>
    <n v="247"/>
    <d v="2024-07-18T00:00:00"/>
    <s v="Basic"/>
    <n v="199"/>
    <n v="1.1000000000000001"/>
    <x v="2"/>
    <x v="5"/>
    <n v="32"/>
    <n v="23"/>
    <s v="Yes"/>
    <n v="1"/>
  </r>
  <r>
    <n v="248"/>
    <d v="2024-02-25T00:00:00"/>
    <s v="Basic"/>
    <n v="199"/>
    <n v="2.1"/>
    <x v="1"/>
    <x v="4"/>
    <n v="6"/>
    <n v="46"/>
    <s v="Yes"/>
    <n v="1"/>
  </r>
  <r>
    <n v="249"/>
    <d v="2024-11-27T00:00:00"/>
    <s v="Standard"/>
    <n v="399"/>
    <n v="3.6"/>
    <x v="3"/>
    <x v="4"/>
    <n v="5"/>
    <n v="4"/>
    <s v="Yes"/>
    <n v="1"/>
  </r>
  <r>
    <n v="250"/>
    <d v="2023-05-13T00:00:00"/>
    <s v="Premium"/>
    <n v="699"/>
    <n v="3.6"/>
    <x v="2"/>
    <x v="4"/>
    <n v="23"/>
    <n v="37"/>
    <s v="Yes"/>
    <n v="1"/>
  </r>
  <r>
    <n v="251"/>
    <d v="2023-06-18T00:00:00"/>
    <s v="Standard"/>
    <n v="399"/>
    <n v="22.8"/>
    <x v="8"/>
    <x v="1"/>
    <n v="33"/>
    <n v="33"/>
    <s v="Yes"/>
    <n v="1"/>
  </r>
  <r>
    <n v="252"/>
    <d v="2023-10-18T00:00:00"/>
    <s v="Basic"/>
    <n v="199"/>
    <n v="23.4"/>
    <x v="5"/>
    <x v="3"/>
    <n v="21"/>
    <n v="60"/>
    <s v="No"/>
    <n v="0"/>
  </r>
  <r>
    <n v="253"/>
    <d v="2024-09-21T00:00:00"/>
    <s v="Basic"/>
    <n v="199"/>
    <n v="5.3"/>
    <x v="2"/>
    <x v="3"/>
    <n v="17"/>
    <n v="8"/>
    <s v="No"/>
    <n v="0"/>
  </r>
  <r>
    <n v="254"/>
    <d v="2023-06-25T00:00:00"/>
    <s v="Premium"/>
    <n v="699"/>
    <n v="12.8"/>
    <x v="6"/>
    <x v="5"/>
    <n v="6"/>
    <n v="60"/>
    <s v="Yes"/>
    <n v="1"/>
  </r>
  <r>
    <n v="255"/>
    <d v="2024-10-18T00:00:00"/>
    <s v="Premium"/>
    <n v="699"/>
    <n v="21.1"/>
    <x v="8"/>
    <x v="1"/>
    <n v="22"/>
    <n v="5"/>
    <s v="Yes"/>
    <n v="1"/>
  </r>
  <r>
    <n v="256"/>
    <d v="2024-10-04T00:00:00"/>
    <s v="Premium"/>
    <n v="699"/>
    <n v="16.5"/>
    <x v="1"/>
    <x v="5"/>
    <n v="17"/>
    <n v="40"/>
    <s v="Yes"/>
    <n v="1"/>
  </r>
  <r>
    <n v="257"/>
    <d v="2024-12-02T00:00:00"/>
    <s v="Premium"/>
    <n v="699"/>
    <n v="16.2"/>
    <x v="0"/>
    <x v="2"/>
    <n v="19"/>
    <n v="15"/>
    <s v="No"/>
    <n v="0"/>
  </r>
  <r>
    <n v="258"/>
    <d v="2024-04-20T00:00:00"/>
    <s v="Standard"/>
    <n v="399"/>
    <n v="11.6"/>
    <x v="8"/>
    <x v="0"/>
    <n v="20"/>
    <n v="28"/>
    <s v="No"/>
    <n v="0"/>
  </r>
  <r>
    <n v="259"/>
    <d v="2023-12-20T00:00:00"/>
    <s v="Basic"/>
    <n v="199"/>
    <n v="15.4"/>
    <x v="3"/>
    <x v="4"/>
    <n v="22"/>
    <n v="20"/>
    <s v="No"/>
    <n v="0"/>
  </r>
  <r>
    <n v="260"/>
    <d v="2024-04-22T00:00:00"/>
    <s v="Standard"/>
    <n v="399"/>
    <n v="19.100000000000001"/>
    <x v="2"/>
    <x v="5"/>
    <n v="9"/>
    <n v="6"/>
    <s v="Yes"/>
    <n v="1"/>
  </r>
  <r>
    <n v="261"/>
    <d v="2024-01-29T00:00:00"/>
    <s v="Basic"/>
    <n v="199"/>
    <n v="11.5"/>
    <x v="6"/>
    <x v="1"/>
    <n v="18"/>
    <n v="3"/>
    <s v="No"/>
    <n v="0"/>
  </r>
  <r>
    <n v="262"/>
    <d v="2023-11-17T00:00:00"/>
    <s v="Premium"/>
    <n v="699"/>
    <n v="6.6"/>
    <x v="6"/>
    <x v="3"/>
    <n v="27"/>
    <n v="59"/>
    <s v="Yes"/>
    <n v="1"/>
  </r>
  <r>
    <n v="263"/>
    <d v="2024-05-24T00:00:00"/>
    <s v="Basic"/>
    <n v="199"/>
    <n v="12.7"/>
    <x v="2"/>
    <x v="2"/>
    <n v="11"/>
    <n v="31"/>
    <s v="No"/>
    <n v="0"/>
  </r>
  <r>
    <n v="264"/>
    <d v="2023-12-28T00:00:00"/>
    <s v="Basic"/>
    <n v="199"/>
    <n v="23.7"/>
    <x v="2"/>
    <x v="2"/>
    <n v="6"/>
    <n v="15"/>
    <s v="Yes"/>
    <n v="1"/>
  </r>
  <r>
    <n v="265"/>
    <d v="2023-04-21T00:00:00"/>
    <s v="Basic"/>
    <n v="199"/>
    <n v="7.4"/>
    <x v="7"/>
    <x v="3"/>
    <n v="4"/>
    <n v="34"/>
    <s v="Yes"/>
    <n v="1"/>
  </r>
  <r>
    <n v="266"/>
    <d v="2023-02-22T00:00:00"/>
    <s v="Standard"/>
    <n v="399"/>
    <n v="22.1"/>
    <x v="3"/>
    <x v="2"/>
    <n v="9"/>
    <n v="23"/>
    <s v="Yes"/>
    <n v="1"/>
  </r>
  <r>
    <n v="267"/>
    <d v="2024-04-06T00:00:00"/>
    <s v="Premium"/>
    <n v="699"/>
    <n v="5.3"/>
    <x v="2"/>
    <x v="3"/>
    <n v="36"/>
    <n v="4"/>
    <s v="Yes"/>
    <n v="1"/>
  </r>
  <r>
    <n v="268"/>
    <d v="2023-12-14T00:00:00"/>
    <s v="Premium"/>
    <n v="699"/>
    <n v="20.7"/>
    <x v="4"/>
    <x v="0"/>
    <n v="18"/>
    <n v="6"/>
    <s v="No"/>
    <n v="0"/>
  </r>
  <r>
    <n v="269"/>
    <d v="2023-02-11T00:00:00"/>
    <s v="Premium"/>
    <n v="699"/>
    <n v="19"/>
    <x v="5"/>
    <x v="5"/>
    <n v="24"/>
    <n v="32"/>
    <s v="Yes"/>
    <n v="1"/>
  </r>
  <r>
    <n v="270"/>
    <d v="2024-09-12T00:00:00"/>
    <s v="Basic"/>
    <n v="199"/>
    <n v="3.9"/>
    <x v="3"/>
    <x v="2"/>
    <n v="3"/>
    <n v="33"/>
    <s v="Yes"/>
    <n v="1"/>
  </r>
  <r>
    <n v="271"/>
    <d v="2023-11-03T00:00:00"/>
    <s v="Premium"/>
    <n v="699"/>
    <n v="8.5"/>
    <x v="3"/>
    <x v="0"/>
    <n v="9"/>
    <n v="25"/>
    <s v="No"/>
    <n v="0"/>
  </r>
  <r>
    <n v="272"/>
    <d v="2023-11-03T00:00:00"/>
    <s v="Premium"/>
    <n v="699"/>
    <n v="12.9"/>
    <x v="2"/>
    <x v="5"/>
    <n v="22"/>
    <n v="31"/>
    <s v="Yes"/>
    <n v="1"/>
  </r>
  <r>
    <n v="273"/>
    <d v="2024-12-05T00:00:00"/>
    <s v="Standard"/>
    <n v="399"/>
    <n v="9.5"/>
    <x v="4"/>
    <x v="2"/>
    <n v="2"/>
    <n v="37"/>
    <s v="Yes"/>
    <n v="1"/>
  </r>
  <r>
    <n v="274"/>
    <d v="2024-08-15T00:00:00"/>
    <s v="Premium"/>
    <n v="699"/>
    <n v="15.1"/>
    <x v="0"/>
    <x v="4"/>
    <n v="2"/>
    <n v="50"/>
    <s v="No"/>
    <n v="0"/>
  </r>
  <r>
    <n v="275"/>
    <d v="2024-09-26T00:00:00"/>
    <s v="Premium"/>
    <n v="699"/>
    <n v="18.2"/>
    <x v="7"/>
    <x v="0"/>
    <n v="15"/>
    <n v="33"/>
    <s v="No"/>
    <n v="0"/>
  </r>
  <r>
    <n v="276"/>
    <d v="2023-04-23T00:00:00"/>
    <s v="Standard"/>
    <n v="399"/>
    <n v="20.6"/>
    <x v="5"/>
    <x v="1"/>
    <n v="10"/>
    <n v="36"/>
    <s v="No"/>
    <n v="0"/>
  </r>
  <r>
    <n v="277"/>
    <d v="2024-02-25T00:00:00"/>
    <s v="Basic"/>
    <n v="199"/>
    <n v="11.3"/>
    <x v="1"/>
    <x v="0"/>
    <n v="2"/>
    <n v="26"/>
    <s v="No"/>
    <n v="0"/>
  </r>
  <r>
    <n v="278"/>
    <d v="2024-07-28T00:00:00"/>
    <s v="Premium"/>
    <n v="699"/>
    <n v="21.9"/>
    <x v="8"/>
    <x v="4"/>
    <n v="31"/>
    <n v="8"/>
    <s v="No"/>
    <n v="0"/>
  </r>
  <r>
    <n v="279"/>
    <d v="2023-12-17T00:00:00"/>
    <s v="Standard"/>
    <n v="399"/>
    <n v="13.4"/>
    <x v="3"/>
    <x v="0"/>
    <n v="31"/>
    <n v="29"/>
    <s v="No"/>
    <n v="0"/>
  </r>
  <r>
    <n v="280"/>
    <d v="2023-09-10T00:00:00"/>
    <s v="Premium"/>
    <n v="699"/>
    <n v="17.100000000000001"/>
    <x v="0"/>
    <x v="5"/>
    <n v="23"/>
    <n v="30"/>
    <s v="Yes"/>
    <n v="1"/>
  </r>
  <r>
    <n v="281"/>
    <d v="2024-12-22T00:00:00"/>
    <s v="Standard"/>
    <n v="399"/>
    <n v="7.8"/>
    <x v="0"/>
    <x v="3"/>
    <n v="36"/>
    <n v="45"/>
    <s v="Yes"/>
    <n v="1"/>
  </r>
  <r>
    <n v="282"/>
    <d v="2024-08-10T00:00:00"/>
    <s v="Standard"/>
    <n v="399"/>
    <n v="12.3"/>
    <x v="2"/>
    <x v="4"/>
    <n v="21"/>
    <n v="17"/>
    <s v="Yes"/>
    <n v="1"/>
  </r>
  <r>
    <n v="283"/>
    <d v="2023-10-25T00:00:00"/>
    <s v="Premium"/>
    <n v="699"/>
    <n v="9.8000000000000007"/>
    <x v="1"/>
    <x v="3"/>
    <n v="35"/>
    <n v="49"/>
    <s v="No"/>
    <n v="0"/>
  </r>
  <r>
    <n v="284"/>
    <d v="2023-09-20T00:00:00"/>
    <s v="Basic"/>
    <n v="199"/>
    <n v="23.9"/>
    <x v="4"/>
    <x v="3"/>
    <n v="19"/>
    <n v="59"/>
    <s v="Yes"/>
    <n v="1"/>
  </r>
  <r>
    <n v="285"/>
    <d v="2023-10-06T00:00:00"/>
    <s v="Premium"/>
    <n v="699"/>
    <n v="5.7"/>
    <x v="2"/>
    <x v="3"/>
    <n v="31"/>
    <n v="59"/>
    <s v="Yes"/>
    <n v="1"/>
  </r>
  <r>
    <n v="286"/>
    <d v="2024-06-27T00:00:00"/>
    <s v="Basic"/>
    <n v="199"/>
    <n v="15.6"/>
    <x v="5"/>
    <x v="0"/>
    <n v="7"/>
    <n v="3"/>
    <s v="No"/>
    <n v="0"/>
  </r>
  <r>
    <n v="287"/>
    <d v="2024-11-28T00:00:00"/>
    <s v="Basic"/>
    <n v="199"/>
    <n v="1.8"/>
    <x v="1"/>
    <x v="3"/>
    <n v="15"/>
    <n v="45"/>
    <s v="Yes"/>
    <n v="1"/>
  </r>
  <r>
    <n v="288"/>
    <d v="2024-05-02T00:00:00"/>
    <s v="Basic"/>
    <n v="199"/>
    <n v="24.1"/>
    <x v="6"/>
    <x v="2"/>
    <n v="1"/>
    <n v="41"/>
    <s v="No"/>
    <n v="0"/>
  </r>
  <r>
    <n v="289"/>
    <d v="2023-04-02T00:00:00"/>
    <s v="Standard"/>
    <n v="399"/>
    <n v="19"/>
    <x v="0"/>
    <x v="3"/>
    <n v="13"/>
    <n v="18"/>
    <s v="No"/>
    <n v="0"/>
  </r>
  <r>
    <n v="290"/>
    <d v="2023-06-30T00:00:00"/>
    <s v="Premium"/>
    <n v="699"/>
    <n v="13.6"/>
    <x v="8"/>
    <x v="0"/>
    <n v="15"/>
    <n v="26"/>
    <s v="No"/>
    <n v="0"/>
  </r>
  <r>
    <n v="291"/>
    <d v="2023-02-08T00:00:00"/>
    <s v="Basic"/>
    <n v="199"/>
    <n v="19.8"/>
    <x v="6"/>
    <x v="4"/>
    <n v="26"/>
    <n v="55"/>
    <s v="No"/>
    <n v="0"/>
  </r>
  <r>
    <n v="292"/>
    <d v="2024-10-18T00:00:00"/>
    <s v="Basic"/>
    <n v="199"/>
    <n v="14.4"/>
    <x v="4"/>
    <x v="3"/>
    <n v="20"/>
    <n v="18"/>
    <s v="No"/>
    <n v="0"/>
  </r>
  <r>
    <n v="293"/>
    <d v="2023-04-26T00:00:00"/>
    <s v="Premium"/>
    <n v="699"/>
    <n v="12.6"/>
    <x v="6"/>
    <x v="5"/>
    <n v="34"/>
    <n v="29"/>
    <s v="Yes"/>
    <n v="1"/>
  </r>
  <r>
    <n v="294"/>
    <d v="2023-12-12T00:00:00"/>
    <s v="Standard"/>
    <n v="399"/>
    <n v="18.399999999999999"/>
    <x v="0"/>
    <x v="4"/>
    <n v="11"/>
    <n v="11"/>
    <s v="Yes"/>
    <n v="1"/>
  </r>
  <r>
    <n v="295"/>
    <d v="2024-02-15T00:00:00"/>
    <s v="Standard"/>
    <n v="399"/>
    <n v="4.8"/>
    <x v="1"/>
    <x v="2"/>
    <n v="13"/>
    <n v="32"/>
    <s v="Yes"/>
    <n v="1"/>
  </r>
  <r>
    <n v="296"/>
    <d v="2023-01-07T00:00:00"/>
    <s v="Premium"/>
    <n v="699"/>
    <n v="5"/>
    <x v="6"/>
    <x v="2"/>
    <n v="7"/>
    <n v="20"/>
    <s v="No"/>
    <n v="0"/>
  </r>
  <r>
    <n v="297"/>
    <d v="2024-08-09T00:00:00"/>
    <s v="Standard"/>
    <n v="399"/>
    <n v="6.3"/>
    <x v="0"/>
    <x v="3"/>
    <n v="25"/>
    <n v="19"/>
    <s v="No"/>
    <n v="0"/>
  </r>
  <r>
    <n v="298"/>
    <d v="2023-11-11T00:00:00"/>
    <s v="Basic"/>
    <n v="199"/>
    <n v="16.5"/>
    <x v="5"/>
    <x v="1"/>
    <n v="17"/>
    <n v="42"/>
    <s v="Yes"/>
    <n v="1"/>
  </r>
  <r>
    <n v="299"/>
    <d v="2023-10-30T00:00:00"/>
    <s v="Basic"/>
    <n v="199"/>
    <n v="17.3"/>
    <x v="0"/>
    <x v="4"/>
    <n v="26"/>
    <n v="7"/>
    <s v="No"/>
    <n v="0"/>
  </r>
  <r>
    <n v="300"/>
    <d v="2024-09-12T00:00:00"/>
    <s v="Standard"/>
    <n v="399"/>
    <n v="5.9"/>
    <x v="6"/>
    <x v="2"/>
    <n v="15"/>
    <n v="9"/>
    <s v="No"/>
    <n v="0"/>
  </r>
  <r>
    <n v="301"/>
    <d v="2023-08-12T00:00:00"/>
    <s v="Standard"/>
    <n v="399"/>
    <n v="17.7"/>
    <x v="7"/>
    <x v="5"/>
    <n v="27"/>
    <n v="51"/>
    <s v="Yes"/>
    <n v="1"/>
  </r>
  <r>
    <n v="302"/>
    <d v="2024-07-31T00:00:00"/>
    <s v="Basic"/>
    <n v="199"/>
    <n v="13.4"/>
    <x v="2"/>
    <x v="4"/>
    <n v="6"/>
    <n v="23"/>
    <s v="Yes"/>
    <n v="1"/>
  </r>
  <r>
    <n v="303"/>
    <d v="2023-06-18T00:00:00"/>
    <s v="Basic"/>
    <n v="199"/>
    <n v="20.8"/>
    <x v="2"/>
    <x v="0"/>
    <n v="4"/>
    <n v="36"/>
    <s v="No"/>
    <n v="0"/>
  </r>
  <r>
    <n v="304"/>
    <d v="2024-06-06T00:00:00"/>
    <s v="Standard"/>
    <n v="399"/>
    <n v="11.3"/>
    <x v="5"/>
    <x v="4"/>
    <n v="34"/>
    <n v="37"/>
    <s v="Yes"/>
    <n v="1"/>
  </r>
  <r>
    <n v="305"/>
    <d v="2024-07-26T00:00:00"/>
    <s v="Standard"/>
    <n v="399"/>
    <n v="11.6"/>
    <x v="2"/>
    <x v="2"/>
    <n v="4"/>
    <n v="29"/>
    <s v="Yes"/>
    <n v="1"/>
  </r>
  <r>
    <n v="306"/>
    <d v="2023-08-12T00:00:00"/>
    <s v="Standard"/>
    <n v="399"/>
    <n v="18.2"/>
    <x v="1"/>
    <x v="3"/>
    <n v="20"/>
    <n v="52"/>
    <s v="Yes"/>
    <n v="1"/>
  </r>
  <r>
    <n v="307"/>
    <d v="2023-03-03T00:00:00"/>
    <s v="Premium"/>
    <n v="699"/>
    <n v="1.6"/>
    <x v="3"/>
    <x v="4"/>
    <n v="5"/>
    <n v="4"/>
    <s v="Yes"/>
    <n v="1"/>
  </r>
  <r>
    <n v="308"/>
    <d v="2024-10-18T00:00:00"/>
    <s v="Basic"/>
    <n v="199"/>
    <n v="1.3"/>
    <x v="1"/>
    <x v="0"/>
    <n v="31"/>
    <n v="49"/>
    <s v="Yes"/>
    <n v="1"/>
  </r>
  <r>
    <n v="309"/>
    <d v="2024-01-22T00:00:00"/>
    <s v="Premium"/>
    <n v="699"/>
    <n v="9.6999999999999993"/>
    <x v="1"/>
    <x v="2"/>
    <n v="27"/>
    <n v="55"/>
    <s v="No"/>
    <n v="0"/>
  </r>
  <r>
    <n v="310"/>
    <d v="2023-05-02T00:00:00"/>
    <s v="Standard"/>
    <n v="399"/>
    <n v="17.2"/>
    <x v="2"/>
    <x v="0"/>
    <n v="6"/>
    <n v="41"/>
    <s v="No"/>
    <n v="0"/>
  </r>
  <r>
    <n v="311"/>
    <d v="2023-01-24T00:00:00"/>
    <s v="Basic"/>
    <n v="199"/>
    <n v="10.1"/>
    <x v="6"/>
    <x v="4"/>
    <n v="35"/>
    <n v="14"/>
    <s v="No"/>
    <n v="0"/>
  </r>
  <r>
    <n v="312"/>
    <d v="2023-08-24T00:00:00"/>
    <s v="Standard"/>
    <n v="399"/>
    <n v="17"/>
    <x v="2"/>
    <x v="2"/>
    <n v="30"/>
    <n v="34"/>
    <s v="Yes"/>
    <n v="1"/>
  </r>
  <r>
    <n v="313"/>
    <d v="2023-04-26T00:00:00"/>
    <s v="Basic"/>
    <n v="199"/>
    <n v="9"/>
    <x v="0"/>
    <x v="0"/>
    <n v="30"/>
    <n v="59"/>
    <s v="No"/>
    <n v="0"/>
  </r>
  <r>
    <n v="314"/>
    <d v="2024-08-31T00:00:00"/>
    <s v="Basic"/>
    <n v="199"/>
    <n v="15.6"/>
    <x v="8"/>
    <x v="0"/>
    <n v="27"/>
    <n v="13"/>
    <s v="Yes"/>
    <n v="1"/>
  </r>
  <r>
    <n v="315"/>
    <d v="2024-03-25T00:00:00"/>
    <s v="Basic"/>
    <n v="199"/>
    <n v="15.1"/>
    <x v="8"/>
    <x v="0"/>
    <n v="29"/>
    <n v="47"/>
    <s v="Yes"/>
    <n v="1"/>
  </r>
  <r>
    <n v="316"/>
    <d v="2023-08-28T00:00:00"/>
    <s v="Basic"/>
    <n v="199"/>
    <n v="5.8"/>
    <x v="8"/>
    <x v="0"/>
    <n v="35"/>
    <n v="32"/>
    <s v="No"/>
    <n v="0"/>
  </r>
  <r>
    <n v="317"/>
    <d v="2024-11-07T00:00:00"/>
    <s v="Premium"/>
    <n v="699"/>
    <n v="14.6"/>
    <x v="3"/>
    <x v="0"/>
    <n v="21"/>
    <n v="19"/>
    <s v="No"/>
    <n v="0"/>
  </r>
  <r>
    <n v="318"/>
    <d v="2023-06-29T00:00:00"/>
    <s v="Premium"/>
    <n v="699"/>
    <n v="10.6"/>
    <x v="0"/>
    <x v="1"/>
    <n v="15"/>
    <n v="35"/>
    <s v="No"/>
    <n v="0"/>
  </r>
  <r>
    <n v="319"/>
    <d v="2024-01-26T00:00:00"/>
    <s v="Premium"/>
    <n v="699"/>
    <n v="14.1"/>
    <x v="8"/>
    <x v="3"/>
    <n v="28"/>
    <n v="60"/>
    <s v="No"/>
    <n v="0"/>
  </r>
  <r>
    <n v="320"/>
    <d v="2024-07-04T00:00:00"/>
    <s v="Premium"/>
    <n v="699"/>
    <n v="17.600000000000001"/>
    <x v="1"/>
    <x v="0"/>
    <n v="21"/>
    <n v="19"/>
    <s v="No"/>
    <n v="0"/>
  </r>
  <r>
    <n v="321"/>
    <d v="2023-03-01T00:00:00"/>
    <s v="Standard"/>
    <n v="399"/>
    <n v="21.3"/>
    <x v="0"/>
    <x v="4"/>
    <n v="16"/>
    <n v="9"/>
    <s v="No"/>
    <n v="0"/>
  </r>
  <r>
    <n v="322"/>
    <d v="2023-09-19T00:00:00"/>
    <s v="Premium"/>
    <n v="699"/>
    <n v="24.2"/>
    <x v="2"/>
    <x v="5"/>
    <n v="27"/>
    <n v="8"/>
    <s v="Yes"/>
    <n v="1"/>
  </r>
  <r>
    <n v="323"/>
    <d v="2023-07-15T00:00:00"/>
    <s v="Basic"/>
    <n v="199"/>
    <n v="16.3"/>
    <x v="7"/>
    <x v="3"/>
    <n v="22"/>
    <n v="5"/>
    <s v="No"/>
    <n v="0"/>
  </r>
  <r>
    <n v="324"/>
    <d v="2024-08-24T00:00:00"/>
    <s v="Basic"/>
    <n v="199"/>
    <n v="9.6999999999999993"/>
    <x v="8"/>
    <x v="1"/>
    <n v="18"/>
    <n v="12"/>
    <s v="No"/>
    <n v="0"/>
  </r>
  <r>
    <n v="325"/>
    <d v="2023-01-16T00:00:00"/>
    <s v="Premium"/>
    <n v="699"/>
    <n v="5.8"/>
    <x v="5"/>
    <x v="3"/>
    <n v="36"/>
    <n v="19"/>
    <s v="No"/>
    <n v="0"/>
  </r>
  <r>
    <n v="326"/>
    <d v="2023-09-06T00:00:00"/>
    <s v="Basic"/>
    <n v="199"/>
    <n v="24.1"/>
    <x v="4"/>
    <x v="4"/>
    <n v="13"/>
    <n v="48"/>
    <s v="Yes"/>
    <n v="1"/>
  </r>
  <r>
    <n v="327"/>
    <d v="2024-01-25T00:00:00"/>
    <s v="Premium"/>
    <n v="699"/>
    <n v="10.199999999999999"/>
    <x v="5"/>
    <x v="5"/>
    <n v="14"/>
    <n v="20"/>
    <s v="No"/>
    <n v="0"/>
  </r>
  <r>
    <n v="328"/>
    <d v="2024-05-24T00:00:00"/>
    <s v="Standard"/>
    <n v="399"/>
    <n v="16.399999999999999"/>
    <x v="0"/>
    <x v="3"/>
    <n v="35"/>
    <n v="23"/>
    <s v="Yes"/>
    <n v="1"/>
  </r>
  <r>
    <n v="329"/>
    <d v="2023-11-17T00:00:00"/>
    <s v="Standard"/>
    <n v="399"/>
    <n v="20.2"/>
    <x v="7"/>
    <x v="3"/>
    <n v="7"/>
    <n v="58"/>
    <s v="Yes"/>
    <n v="1"/>
  </r>
  <r>
    <n v="330"/>
    <d v="2024-07-20T00:00:00"/>
    <s v="Standard"/>
    <n v="399"/>
    <n v="14.3"/>
    <x v="5"/>
    <x v="4"/>
    <n v="3"/>
    <n v="9"/>
    <s v="Yes"/>
    <n v="1"/>
  </r>
  <r>
    <n v="331"/>
    <d v="2023-09-09T00:00:00"/>
    <s v="Premium"/>
    <n v="699"/>
    <n v="7.7"/>
    <x v="5"/>
    <x v="3"/>
    <n v="27"/>
    <n v="14"/>
    <s v="No"/>
    <n v="0"/>
  </r>
  <r>
    <n v="332"/>
    <d v="2024-10-19T00:00:00"/>
    <s v="Standard"/>
    <n v="399"/>
    <n v="16.5"/>
    <x v="3"/>
    <x v="3"/>
    <n v="36"/>
    <n v="48"/>
    <s v="No"/>
    <n v="0"/>
  </r>
  <r>
    <n v="333"/>
    <d v="2024-05-15T00:00:00"/>
    <s v="Premium"/>
    <n v="699"/>
    <n v="11.8"/>
    <x v="3"/>
    <x v="0"/>
    <n v="32"/>
    <n v="8"/>
    <s v="No"/>
    <n v="0"/>
  </r>
  <r>
    <n v="334"/>
    <d v="2023-03-18T00:00:00"/>
    <s v="Basic"/>
    <n v="199"/>
    <n v="24.8"/>
    <x v="8"/>
    <x v="5"/>
    <n v="35"/>
    <n v="2"/>
    <s v="No"/>
    <n v="0"/>
  </r>
  <r>
    <n v="335"/>
    <d v="2023-03-11T00:00:00"/>
    <s v="Premium"/>
    <n v="699"/>
    <n v="19.2"/>
    <x v="1"/>
    <x v="0"/>
    <n v="4"/>
    <n v="53"/>
    <s v="No"/>
    <n v="0"/>
  </r>
  <r>
    <n v="336"/>
    <d v="2024-10-15T00:00:00"/>
    <s v="Premium"/>
    <n v="699"/>
    <n v="0.7"/>
    <x v="2"/>
    <x v="2"/>
    <n v="10"/>
    <n v="23"/>
    <s v="Yes"/>
    <n v="1"/>
  </r>
  <r>
    <n v="337"/>
    <d v="2023-01-13T00:00:00"/>
    <s v="Premium"/>
    <n v="699"/>
    <n v="16.7"/>
    <x v="8"/>
    <x v="1"/>
    <n v="31"/>
    <n v="34"/>
    <s v="No"/>
    <n v="0"/>
  </r>
  <r>
    <n v="338"/>
    <d v="2024-12-15T00:00:00"/>
    <s v="Basic"/>
    <n v="199"/>
    <n v="18.2"/>
    <x v="2"/>
    <x v="3"/>
    <n v="34"/>
    <n v="1"/>
    <s v="No"/>
    <n v="0"/>
  </r>
  <r>
    <n v="339"/>
    <d v="2023-06-02T00:00:00"/>
    <s v="Premium"/>
    <n v="699"/>
    <n v="20.3"/>
    <x v="6"/>
    <x v="1"/>
    <n v="28"/>
    <n v="58"/>
    <s v="Yes"/>
    <n v="1"/>
  </r>
  <r>
    <n v="340"/>
    <d v="2023-03-22T00:00:00"/>
    <s v="Basic"/>
    <n v="199"/>
    <n v="15.7"/>
    <x v="0"/>
    <x v="3"/>
    <n v="13"/>
    <n v="17"/>
    <s v="No"/>
    <n v="0"/>
  </r>
  <r>
    <n v="341"/>
    <d v="2023-03-24T00:00:00"/>
    <s v="Standard"/>
    <n v="399"/>
    <n v="11.7"/>
    <x v="5"/>
    <x v="4"/>
    <n v="26"/>
    <n v="14"/>
    <s v="Yes"/>
    <n v="1"/>
  </r>
  <r>
    <n v="342"/>
    <d v="2024-10-14T00:00:00"/>
    <s v="Premium"/>
    <n v="699"/>
    <n v="2.8"/>
    <x v="1"/>
    <x v="2"/>
    <n v="3"/>
    <n v="35"/>
    <s v="Yes"/>
    <n v="1"/>
  </r>
  <r>
    <n v="343"/>
    <d v="2023-04-08T00:00:00"/>
    <s v="Basic"/>
    <n v="199"/>
    <n v="2.5"/>
    <x v="1"/>
    <x v="4"/>
    <n v="11"/>
    <n v="50"/>
    <s v="Yes"/>
    <n v="1"/>
  </r>
  <r>
    <n v="344"/>
    <d v="2024-12-01T00:00:00"/>
    <s v="Premium"/>
    <n v="699"/>
    <n v="6.1"/>
    <x v="7"/>
    <x v="3"/>
    <n v="3"/>
    <n v="2"/>
    <s v="No"/>
    <n v="0"/>
  </r>
  <r>
    <n v="345"/>
    <d v="2023-01-17T00:00:00"/>
    <s v="Standard"/>
    <n v="399"/>
    <n v="14.3"/>
    <x v="8"/>
    <x v="0"/>
    <n v="35"/>
    <n v="59"/>
    <s v="No"/>
    <n v="0"/>
  </r>
  <r>
    <n v="346"/>
    <d v="2023-09-04T00:00:00"/>
    <s v="Basic"/>
    <n v="199"/>
    <n v="18.899999999999999"/>
    <x v="1"/>
    <x v="1"/>
    <n v="10"/>
    <n v="19"/>
    <s v="Yes"/>
    <n v="1"/>
  </r>
  <r>
    <n v="347"/>
    <d v="2023-05-24T00:00:00"/>
    <s v="Premium"/>
    <n v="699"/>
    <n v="17.100000000000001"/>
    <x v="2"/>
    <x v="3"/>
    <n v="25"/>
    <n v="24"/>
    <s v="No"/>
    <n v="0"/>
  </r>
  <r>
    <n v="348"/>
    <d v="2023-03-19T00:00:00"/>
    <s v="Premium"/>
    <n v="699"/>
    <n v="12.8"/>
    <x v="3"/>
    <x v="1"/>
    <n v="6"/>
    <n v="6"/>
    <s v="No"/>
    <n v="0"/>
  </r>
  <r>
    <n v="349"/>
    <d v="2024-04-06T00:00:00"/>
    <s v="Standard"/>
    <n v="399"/>
    <n v="24.2"/>
    <x v="3"/>
    <x v="1"/>
    <n v="26"/>
    <n v="40"/>
    <s v="Yes"/>
    <n v="1"/>
  </r>
  <r>
    <n v="350"/>
    <d v="2024-11-07T00:00:00"/>
    <s v="Standard"/>
    <n v="399"/>
    <n v="9.1999999999999993"/>
    <x v="1"/>
    <x v="2"/>
    <n v="15"/>
    <n v="11"/>
    <s v="No"/>
    <n v="0"/>
  </r>
  <r>
    <n v="351"/>
    <d v="2023-10-02T00:00:00"/>
    <s v="Standard"/>
    <n v="399"/>
    <n v="19.399999999999999"/>
    <x v="0"/>
    <x v="0"/>
    <n v="6"/>
    <n v="45"/>
    <s v="Yes"/>
    <n v="1"/>
  </r>
  <r>
    <n v="352"/>
    <d v="2023-04-20T00:00:00"/>
    <s v="Basic"/>
    <n v="199"/>
    <n v="17.899999999999999"/>
    <x v="6"/>
    <x v="4"/>
    <n v="25"/>
    <n v="24"/>
    <s v="Yes"/>
    <n v="1"/>
  </r>
  <r>
    <n v="353"/>
    <d v="2023-05-16T00:00:00"/>
    <s v="Basic"/>
    <n v="199"/>
    <n v="23.6"/>
    <x v="7"/>
    <x v="3"/>
    <n v="1"/>
    <n v="48"/>
    <s v="Yes"/>
    <n v="1"/>
  </r>
  <r>
    <n v="354"/>
    <d v="2023-01-27T00:00:00"/>
    <s v="Basic"/>
    <n v="199"/>
    <n v="11.1"/>
    <x v="2"/>
    <x v="5"/>
    <n v="12"/>
    <n v="32"/>
    <s v="Yes"/>
    <n v="1"/>
  </r>
  <r>
    <n v="355"/>
    <d v="2024-02-02T00:00:00"/>
    <s v="Basic"/>
    <n v="199"/>
    <n v="14.1"/>
    <x v="3"/>
    <x v="2"/>
    <n v="23"/>
    <n v="0"/>
    <s v="Yes"/>
    <n v="1"/>
  </r>
  <r>
    <n v="356"/>
    <d v="2024-01-25T00:00:00"/>
    <s v="Basic"/>
    <n v="199"/>
    <n v="22.7"/>
    <x v="5"/>
    <x v="5"/>
    <n v="36"/>
    <n v="33"/>
    <s v="Yes"/>
    <n v="1"/>
  </r>
  <r>
    <n v="357"/>
    <d v="2024-03-21T00:00:00"/>
    <s v="Basic"/>
    <n v="199"/>
    <n v="7.1"/>
    <x v="0"/>
    <x v="2"/>
    <n v="9"/>
    <n v="9"/>
    <s v="Yes"/>
    <n v="1"/>
  </r>
  <r>
    <n v="358"/>
    <d v="2024-10-02T00:00:00"/>
    <s v="Standard"/>
    <n v="399"/>
    <n v="7.8"/>
    <x v="4"/>
    <x v="3"/>
    <n v="27"/>
    <n v="16"/>
    <s v="No"/>
    <n v="0"/>
  </r>
  <r>
    <n v="359"/>
    <d v="2023-12-07T00:00:00"/>
    <s v="Standard"/>
    <n v="399"/>
    <n v="11.7"/>
    <x v="6"/>
    <x v="3"/>
    <n v="13"/>
    <n v="0"/>
    <s v="No"/>
    <n v="0"/>
  </r>
  <r>
    <n v="360"/>
    <d v="2024-10-28T00:00:00"/>
    <s v="Premium"/>
    <n v="699"/>
    <n v="20.2"/>
    <x v="3"/>
    <x v="2"/>
    <n v="25"/>
    <n v="21"/>
    <s v="Yes"/>
    <n v="1"/>
  </r>
  <r>
    <n v="361"/>
    <d v="2024-02-12T00:00:00"/>
    <s v="Premium"/>
    <n v="699"/>
    <n v="7.9"/>
    <x v="5"/>
    <x v="2"/>
    <n v="9"/>
    <n v="20"/>
    <s v="Yes"/>
    <n v="1"/>
  </r>
  <r>
    <n v="362"/>
    <d v="2024-01-21T00:00:00"/>
    <s v="Standard"/>
    <n v="399"/>
    <n v="18.5"/>
    <x v="7"/>
    <x v="5"/>
    <n v="19"/>
    <n v="50"/>
    <s v="Yes"/>
    <n v="1"/>
  </r>
  <r>
    <n v="363"/>
    <d v="2024-07-17T00:00:00"/>
    <s v="Standard"/>
    <n v="399"/>
    <n v="9.4"/>
    <x v="5"/>
    <x v="5"/>
    <n v="26"/>
    <n v="34"/>
    <s v="Yes"/>
    <n v="1"/>
  </r>
  <r>
    <n v="364"/>
    <d v="2024-12-10T00:00:00"/>
    <s v="Basic"/>
    <n v="199"/>
    <n v="23.6"/>
    <x v="5"/>
    <x v="2"/>
    <n v="30"/>
    <n v="51"/>
    <s v="Yes"/>
    <n v="1"/>
  </r>
  <r>
    <n v="365"/>
    <d v="2024-11-05T00:00:00"/>
    <s v="Basic"/>
    <n v="199"/>
    <n v="17"/>
    <x v="6"/>
    <x v="4"/>
    <n v="27"/>
    <n v="19"/>
    <s v="Yes"/>
    <n v="1"/>
  </r>
  <r>
    <n v="366"/>
    <d v="2024-02-15T00:00:00"/>
    <s v="Basic"/>
    <n v="199"/>
    <n v="19.8"/>
    <x v="4"/>
    <x v="2"/>
    <n v="28"/>
    <n v="38"/>
    <s v="Yes"/>
    <n v="1"/>
  </r>
  <r>
    <n v="367"/>
    <d v="2024-01-04T00:00:00"/>
    <s v="Premium"/>
    <n v="699"/>
    <n v="23.1"/>
    <x v="1"/>
    <x v="5"/>
    <n v="33"/>
    <n v="2"/>
    <s v="No"/>
    <n v="0"/>
  </r>
  <r>
    <n v="368"/>
    <d v="2024-11-11T00:00:00"/>
    <s v="Premium"/>
    <n v="699"/>
    <n v="15"/>
    <x v="4"/>
    <x v="1"/>
    <n v="35"/>
    <n v="49"/>
    <s v="Yes"/>
    <n v="1"/>
  </r>
  <r>
    <n v="369"/>
    <d v="2024-02-14T00:00:00"/>
    <s v="Standard"/>
    <n v="399"/>
    <n v="16.399999999999999"/>
    <x v="8"/>
    <x v="5"/>
    <n v="11"/>
    <n v="41"/>
    <s v="No"/>
    <n v="0"/>
  </r>
  <r>
    <n v="370"/>
    <d v="2024-06-15T00:00:00"/>
    <s v="Standard"/>
    <n v="399"/>
    <n v="3.1"/>
    <x v="4"/>
    <x v="3"/>
    <n v="28"/>
    <n v="14"/>
    <s v="Yes"/>
    <n v="1"/>
  </r>
  <r>
    <n v="371"/>
    <d v="2024-12-08T00:00:00"/>
    <s v="Premium"/>
    <n v="699"/>
    <n v="11.4"/>
    <x v="1"/>
    <x v="2"/>
    <n v="15"/>
    <n v="49"/>
    <s v="Yes"/>
    <n v="1"/>
  </r>
  <r>
    <n v="372"/>
    <d v="2023-03-29T00:00:00"/>
    <s v="Premium"/>
    <n v="699"/>
    <n v="9"/>
    <x v="8"/>
    <x v="2"/>
    <n v="10"/>
    <n v="6"/>
    <s v="Yes"/>
    <n v="1"/>
  </r>
  <r>
    <n v="373"/>
    <d v="2024-05-09T00:00:00"/>
    <s v="Basic"/>
    <n v="199"/>
    <n v="9"/>
    <x v="3"/>
    <x v="2"/>
    <n v="10"/>
    <n v="50"/>
    <s v="Yes"/>
    <n v="1"/>
  </r>
  <r>
    <n v="374"/>
    <d v="2024-12-28T00:00:00"/>
    <s v="Standard"/>
    <n v="399"/>
    <n v="2.9"/>
    <x v="7"/>
    <x v="3"/>
    <n v="31"/>
    <n v="4"/>
    <s v="Yes"/>
    <n v="1"/>
  </r>
  <r>
    <n v="375"/>
    <d v="2023-09-07T00:00:00"/>
    <s v="Basic"/>
    <n v="199"/>
    <n v="21.3"/>
    <x v="4"/>
    <x v="4"/>
    <n v="2"/>
    <n v="51"/>
    <s v="Yes"/>
    <n v="1"/>
  </r>
  <r>
    <n v="376"/>
    <d v="2023-08-26T00:00:00"/>
    <s v="Premium"/>
    <n v="699"/>
    <n v="14"/>
    <x v="3"/>
    <x v="5"/>
    <n v="12"/>
    <n v="27"/>
    <s v="No"/>
    <n v="0"/>
  </r>
  <r>
    <n v="377"/>
    <d v="2023-07-22T00:00:00"/>
    <s v="Standard"/>
    <n v="399"/>
    <n v="5.0999999999999996"/>
    <x v="1"/>
    <x v="2"/>
    <n v="12"/>
    <n v="1"/>
    <s v="No"/>
    <n v="0"/>
  </r>
  <r>
    <n v="378"/>
    <d v="2023-03-06T00:00:00"/>
    <s v="Standard"/>
    <n v="399"/>
    <n v="10"/>
    <x v="5"/>
    <x v="0"/>
    <n v="28"/>
    <n v="17"/>
    <s v="No"/>
    <n v="0"/>
  </r>
  <r>
    <n v="379"/>
    <d v="2024-04-13T00:00:00"/>
    <s v="Premium"/>
    <n v="699"/>
    <n v="20.100000000000001"/>
    <x v="2"/>
    <x v="0"/>
    <n v="7"/>
    <n v="23"/>
    <s v="Yes"/>
    <n v="1"/>
  </r>
  <r>
    <n v="380"/>
    <d v="2024-02-02T00:00:00"/>
    <s v="Basic"/>
    <n v="199"/>
    <n v="16.899999999999999"/>
    <x v="7"/>
    <x v="5"/>
    <n v="17"/>
    <n v="40"/>
    <s v="Yes"/>
    <n v="1"/>
  </r>
  <r>
    <n v="381"/>
    <d v="2023-06-26T00:00:00"/>
    <s v="Premium"/>
    <n v="699"/>
    <n v="14.9"/>
    <x v="3"/>
    <x v="3"/>
    <n v="26"/>
    <n v="54"/>
    <s v="Yes"/>
    <n v="1"/>
  </r>
  <r>
    <n v="382"/>
    <d v="2023-09-02T00:00:00"/>
    <s v="Premium"/>
    <n v="699"/>
    <n v="23"/>
    <x v="4"/>
    <x v="4"/>
    <n v="20"/>
    <n v="8"/>
    <s v="Yes"/>
    <n v="1"/>
  </r>
  <r>
    <n v="383"/>
    <d v="2023-05-22T00:00:00"/>
    <s v="Standard"/>
    <n v="399"/>
    <n v="5"/>
    <x v="6"/>
    <x v="5"/>
    <n v="8"/>
    <n v="24"/>
    <s v="Yes"/>
    <n v="1"/>
  </r>
  <r>
    <n v="384"/>
    <d v="2024-10-22T00:00:00"/>
    <s v="Premium"/>
    <n v="699"/>
    <n v="10.9"/>
    <x v="7"/>
    <x v="4"/>
    <n v="25"/>
    <n v="34"/>
    <s v="Yes"/>
    <n v="1"/>
  </r>
  <r>
    <n v="385"/>
    <d v="2024-04-06T00:00:00"/>
    <s v="Basic"/>
    <n v="199"/>
    <n v="4.5999999999999996"/>
    <x v="0"/>
    <x v="0"/>
    <n v="36"/>
    <n v="11"/>
    <s v="Yes"/>
    <n v="1"/>
  </r>
  <r>
    <n v="386"/>
    <d v="2024-01-29T00:00:00"/>
    <s v="Premium"/>
    <n v="699"/>
    <n v="21.7"/>
    <x v="8"/>
    <x v="2"/>
    <n v="4"/>
    <n v="8"/>
    <s v="Yes"/>
    <n v="1"/>
  </r>
  <r>
    <n v="387"/>
    <d v="2024-03-30T00:00:00"/>
    <s v="Premium"/>
    <n v="699"/>
    <n v="16.5"/>
    <x v="1"/>
    <x v="4"/>
    <n v="33"/>
    <n v="31"/>
    <s v="Yes"/>
    <n v="1"/>
  </r>
  <r>
    <n v="388"/>
    <d v="2023-08-19T00:00:00"/>
    <s v="Standard"/>
    <n v="399"/>
    <n v="2.5"/>
    <x v="8"/>
    <x v="0"/>
    <n v="11"/>
    <n v="18"/>
    <s v="Yes"/>
    <n v="1"/>
  </r>
  <r>
    <n v="389"/>
    <d v="2024-05-22T00:00:00"/>
    <s v="Premium"/>
    <n v="699"/>
    <n v="4.5999999999999996"/>
    <x v="7"/>
    <x v="5"/>
    <n v="19"/>
    <n v="47"/>
    <s v="Yes"/>
    <n v="1"/>
  </r>
  <r>
    <n v="390"/>
    <d v="2024-01-11T00:00:00"/>
    <s v="Premium"/>
    <n v="699"/>
    <n v="3.3"/>
    <x v="4"/>
    <x v="3"/>
    <n v="33"/>
    <n v="49"/>
    <s v="Yes"/>
    <n v="1"/>
  </r>
  <r>
    <n v="391"/>
    <d v="2023-04-15T00:00:00"/>
    <s v="Premium"/>
    <n v="699"/>
    <n v="19.100000000000001"/>
    <x v="7"/>
    <x v="5"/>
    <n v="3"/>
    <n v="13"/>
    <s v="No"/>
    <n v="0"/>
  </r>
  <r>
    <n v="392"/>
    <d v="2023-03-31T00:00:00"/>
    <s v="Premium"/>
    <n v="699"/>
    <n v="7.8"/>
    <x v="8"/>
    <x v="2"/>
    <n v="16"/>
    <n v="16"/>
    <s v="Yes"/>
    <n v="1"/>
  </r>
  <r>
    <n v="393"/>
    <d v="2024-12-06T00:00:00"/>
    <s v="Standard"/>
    <n v="399"/>
    <n v="19.5"/>
    <x v="5"/>
    <x v="0"/>
    <n v="8"/>
    <n v="51"/>
    <s v="No"/>
    <n v="0"/>
  </r>
  <r>
    <n v="394"/>
    <d v="2023-03-02T00:00:00"/>
    <s v="Standard"/>
    <n v="399"/>
    <n v="4.5999999999999996"/>
    <x v="6"/>
    <x v="0"/>
    <n v="28"/>
    <n v="52"/>
    <s v="Yes"/>
    <n v="1"/>
  </r>
  <r>
    <n v="395"/>
    <d v="2023-10-27T00:00:00"/>
    <s v="Premium"/>
    <n v="699"/>
    <n v="13.5"/>
    <x v="2"/>
    <x v="0"/>
    <n v="23"/>
    <n v="20"/>
    <s v="No"/>
    <n v="0"/>
  </r>
  <r>
    <n v="396"/>
    <d v="2024-02-26T00:00:00"/>
    <s v="Standard"/>
    <n v="399"/>
    <n v="23.8"/>
    <x v="2"/>
    <x v="4"/>
    <n v="18"/>
    <n v="52"/>
    <s v="Yes"/>
    <n v="1"/>
  </r>
  <r>
    <n v="397"/>
    <d v="2023-05-30T00:00:00"/>
    <s v="Basic"/>
    <n v="199"/>
    <n v="21.7"/>
    <x v="6"/>
    <x v="4"/>
    <n v="18"/>
    <n v="55"/>
    <s v="Yes"/>
    <n v="1"/>
  </r>
  <r>
    <n v="398"/>
    <d v="2023-10-03T00:00:00"/>
    <s v="Premium"/>
    <n v="699"/>
    <n v="20.8"/>
    <x v="1"/>
    <x v="2"/>
    <n v="21"/>
    <n v="9"/>
    <s v="No"/>
    <n v="0"/>
  </r>
  <r>
    <n v="399"/>
    <d v="2023-04-06T00:00:00"/>
    <s v="Premium"/>
    <n v="699"/>
    <n v="9.6999999999999993"/>
    <x v="4"/>
    <x v="4"/>
    <n v="27"/>
    <n v="50"/>
    <s v="No"/>
    <n v="0"/>
  </r>
  <r>
    <n v="400"/>
    <d v="2024-08-18T00:00:00"/>
    <s v="Standard"/>
    <n v="399"/>
    <n v="18.899999999999999"/>
    <x v="3"/>
    <x v="2"/>
    <n v="33"/>
    <n v="60"/>
    <s v="Yes"/>
    <n v="1"/>
  </r>
  <r>
    <n v="401"/>
    <d v="2023-03-06T00:00:00"/>
    <s v="Basic"/>
    <n v="199"/>
    <n v="18.399999999999999"/>
    <x v="7"/>
    <x v="4"/>
    <n v="6"/>
    <n v="42"/>
    <s v="Yes"/>
    <n v="1"/>
  </r>
  <r>
    <n v="402"/>
    <d v="2023-10-18T00:00:00"/>
    <s v="Premium"/>
    <n v="699"/>
    <n v="5.8"/>
    <x v="1"/>
    <x v="0"/>
    <n v="26"/>
    <n v="31"/>
    <s v="Yes"/>
    <n v="1"/>
  </r>
  <r>
    <n v="403"/>
    <d v="2023-02-19T00:00:00"/>
    <s v="Standard"/>
    <n v="399"/>
    <n v="14.7"/>
    <x v="7"/>
    <x v="3"/>
    <n v="36"/>
    <n v="57"/>
    <s v="Yes"/>
    <n v="1"/>
  </r>
  <r>
    <n v="404"/>
    <d v="2023-06-11T00:00:00"/>
    <s v="Basic"/>
    <n v="199"/>
    <n v="15.8"/>
    <x v="7"/>
    <x v="1"/>
    <n v="7"/>
    <n v="7"/>
    <s v="No"/>
    <n v="0"/>
  </r>
  <r>
    <n v="405"/>
    <d v="2024-10-27T00:00:00"/>
    <s v="Standard"/>
    <n v="399"/>
    <n v="0.5"/>
    <x v="1"/>
    <x v="0"/>
    <n v="30"/>
    <n v="44"/>
    <s v="No"/>
    <n v="0"/>
  </r>
  <r>
    <n v="406"/>
    <d v="2023-03-26T00:00:00"/>
    <s v="Standard"/>
    <n v="399"/>
    <n v="21.9"/>
    <x v="0"/>
    <x v="1"/>
    <n v="11"/>
    <n v="41"/>
    <s v="Yes"/>
    <n v="1"/>
  </r>
  <r>
    <n v="407"/>
    <d v="2024-03-15T00:00:00"/>
    <s v="Standard"/>
    <n v="399"/>
    <n v="1.8"/>
    <x v="0"/>
    <x v="4"/>
    <n v="11"/>
    <n v="44"/>
    <s v="Yes"/>
    <n v="1"/>
  </r>
  <r>
    <n v="408"/>
    <d v="2024-08-30T00:00:00"/>
    <s v="Premium"/>
    <n v="699"/>
    <n v="17.7"/>
    <x v="8"/>
    <x v="0"/>
    <n v="6"/>
    <n v="30"/>
    <s v="Yes"/>
    <n v="1"/>
  </r>
  <r>
    <n v="409"/>
    <d v="2023-05-04T00:00:00"/>
    <s v="Basic"/>
    <n v="199"/>
    <n v="17.2"/>
    <x v="8"/>
    <x v="1"/>
    <n v="34"/>
    <n v="44"/>
    <s v="Yes"/>
    <n v="1"/>
  </r>
  <r>
    <n v="410"/>
    <d v="2023-04-15T00:00:00"/>
    <s v="Standard"/>
    <n v="399"/>
    <n v="12.2"/>
    <x v="5"/>
    <x v="2"/>
    <n v="9"/>
    <n v="5"/>
    <s v="No"/>
    <n v="0"/>
  </r>
  <r>
    <n v="411"/>
    <d v="2023-05-17T00:00:00"/>
    <s v="Basic"/>
    <n v="199"/>
    <n v="9.5"/>
    <x v="0"/>
    <x v="0"/>
    <n v="21"/>
    <n v="24"/>
    <s v="No"/>
    <n v="0"/>
  </r>
  <r>
    <n v="412"/>
    <d v="2023-12-26T00:00:00"/>
    <s v="Premium"/>
    <n v="699"/>
    <n v="2.2000000000000002"/>
    <x v="8"/>
    <x v="5"/>
    <n v="10"/>
    <n v="41"/>
    <s v="Yes"/>
    <n v="1"/>
  </r>
  <r>
    <n v="413"/>
    <d v="2023-08-11T00:00:00"/>
    <s v="Premium"/>
    <n v="699"/>
    <n v="15.9"/>
    <x v="6"/>
    <x v="2"/>
    <n v="14"/>
    <n v="39"/>
    <s v="No"/>
    <n v="0"/>
  </r>
  <r>
    <n v="414"/>
    <d v="2024-03-15T00:00:00"/>
    <s v="Basic"/>
    <n v="199"/>
    <n v="3.9"/>
    <x v="4"/>
    <x v="5"/>
    <n v="7"/>
    <n v="46"/>
    <s v="Yes"/>
    <n v="1"/>
  </r>
  <r>
    <n v="415"/>
    <d v="2024-09-14T00:00:00"/>
    <s v="Standard"/>
    <n v="399"/>
    <n v="6.6"/>
    <x v="4"/>
    <x v="0"/>
    <n v="9"/>
    <n v="35"/>
    <s v="No"/>
    <n v="0"/>
  </r>
  <r>
    <n v="416"/>
    <d v="2023-07-13T00:00:00"/>
    <s v="Standard"/>
    <n v="399"/>
    <n v="21.3"/>
    <x v="0"/>
    <x v="0"/>
    <n v="2"/>
    <n v="33"/>
    <s v="No"/>
    <n v="0"/>
  </r>
  <r>
    <n v="417"/>
    <d v="2023-09-04T00:00:00"/>
    <s v="Premium"/>
    <n v="699"/>
    <n v="7.7"/>
    <x v="8"/>
    <x v="0"/>
    <n v="26"/>
    <n v="31"/>
    <s v="No"/>
    <n v="0"/>
  </r>
  <r>
    <n v="418"/>
    <d v="2024-02-01T00:00:00"/>
    <s v="Standard"/>
    <n v="399"/>
    <n v="13.4"/>
    <x v="8"/>
    <x v="3"/>
    <n v="5"/>
    <n v="59"/>
    <s v="Yes"/>
    <n v="1"/>
  </r>
  <r>
    <n v="419"/>
    <d v="2024-08-24T00:00:00"/>
    <s v="Premium"/>
    <n v="699"/>
    <n v="9.5"/>
    <x v="6"/>
    <x v="2"/>
    <n v="27"/>
    <n v="49"/>
    <s v="Yes"/>
    <n v="1"/>
  </r>
  <r>
    <n v="420"/>
    <d v="2024-06-02T00:00:00"/>
    <s v="Basic"/>
    <n v="199"/>
    <n v="6.9"/>
    <x v="8"/>
    <x v="1"/>
    <n v="1"/>
    <n v="60"/>
    <s v="No"/>
    <n v="0"/>
  </r>
  <r>
    <n v="421"/>
    <d v="2024-07-03T00:00:00"/>
    <s v="Standard"/>
    <n v="399"/>
    <n v="19.3"/>
    <x v="1"/>
    <x v="4"/>
    <n v="33"/>
    <n v="25"/>
    <s v="Yes"/>
    <n v="1"/>
  </r>
  <r>
    <n v="422"/>
    <d v="2023-06-09T00:00:00"/>
    <s v="Premium"/>
    <n v="699"/>
    <n v="7.3"/>
    <x v="0"/>
    <x v="1"/>
    <n v="10"/>
    <n v="32"/>
    <s v="No"/>
    <n v="0"/>
  </r>
  <r>
    <n v="423"/>
    <d v="2023-09-02T00:00:00"/>
    <s v="Premium"/>
    <n v="699"/>
    <n v="10.1"/>
    <x v="4"/>
    <x v="3"/>
    <n v="21"/>
    <n v="44"/>
    <s v="Yes"/>
    <n v="1"/>
  </r>
  <r>
    <n v="424"/>
    <d v="2023-02-26T00:00:00"/>
    <s v="Basic"/>
    <n v="199"/>
    <n v="2.6"/>
    <x v="1"/>
    <x v="1"/>
    <n v="16"/>
    <n v="29"/>
    <s v="Yes"/>
    <n v="1"/>
  </r>
  <r>
    <n v="425"/>
    <d v="2023-12-22T00:00:00"/>
    <s v="Standard"/>
    <n v="399"/>
    <n v="3.4"/>
    <x v="6"/>
    <x v="4"/>
    <n v="12"/>
    <n v="0"/>
    <s v="Yes"/>
    <n v="1"/>
  </r>
  <r>
    <n v="426"/>
    <d v="2023-10-03T00:00:00"/>
    <s v="Premium"/>
    <n v="699"/>
    <n v="19.7"/>
    <x v="0"/>
    <x v="0"/>
    <n v="34"/>
    <n v="23"/>
    <s v="Yes"/>
    <n v="1"/>
  </r>
  <r>
    <n v="427"/>
    <d v="2024-06-20T00:00:00"/>
    <s v="Premium"/>
    <n v="699"/>
    <n v="19.399999999999999"/>
    <x v="8"/>
    <x v="3"/>
    <n v="8"/>
    <n v="51"/>
    <s v="Yes"/>
    <n v="1"/>
  </r>
  <r>
    <n v="428"/>
    <d v="2023-02-26T00:00:00"/>
    <s v="Basic"/>
    <n v="199"/>
    <n v="18"/>
    <x v="4"/>
    <x v="2"/>
    <n v="17"/>
    <n v="29"/>
    <s v="Yes"/>
    <n v="1"/>
  </r>
  <r>
    <n v="429"/>
    <d v="2023-04-29T00:00:00"/>
    <s v="Standard"/>
    <n v="399"/>
    <n v="9.5"/>
    <x v="0"/>
    <x v="1"/>
    <n v="11"/>
    <n v="57"/>
    <s v="No"/>
    <n v="0"/>
  </r>
  <r>
    <n v="430"/>
    <d v="2024-01-28T00:00:00"/>
    <s v="Basic"/>
    <n v="199"/>
    <n v="0.6"/>
    <x v="8"/>
    <x v="0"/>
    <n v="33"/>
    <n v="2"/>
    <s v="No"/>
    <n v="0"/>
  </r>
  <r>
    <n v="431"/>
    <d v="2024-11-02T00:00:00"/>
    <s v="Basic"/>
    <n v="199"/>
    <n v="23.3"/>
    <x v="8"/>
    <x v="5"/>
    <n v="12"/>
    <n v="51"/>
    <s v="No"/>
    <n v="0"/>
  </r>
  <r>
    <n v="432"/>
    <d v="2023-03-21T00:00:00"/>
    <s v="Standard"/>
    <n v="399"/>
    <n v="8.4"/>
    <x v="1"/>
    <x v="4"/>
    <n v="15"/>
    <n v="20"/>
    <s v="Yes"/>
    <n v="1"/>
  </r>
  <r>
    <n v="433"/>
    <d v="2023-02-17T00:00:00"/>
    <s v="Premium"/>
    <n v="699"/>
    <n v="3.4"/>
    <x v="8"/>
    <x v="0"/>
    <n v="24"/>
    <n v="14"/>
    <s v="No"/>
    <n v="0"/>
  </r>
  <r>
    <n v="434"/>
    <d v="2024-04-12T00:00:00"/>
    <s v="Standard"/>
    <n v="399"/>
    <n v="22"/>
    <x v="0"/>
    <x v="3"/>
    <n v="5"/>
    <n v="20"/>
    <s v="Yes"/>
    <n v="1"/>
  </r>
  <r>
    <n v="435"/>
    <d v="2024-01-13T00:00:00"/>
    <s v="Basic"/>
    <n v="199"/>
    <n v="5.4"/>
    <x v="0"/>
    <x v="4"/>
    <n v="24"/>
    <n v="39"/>
    <s v="Yes"/>
    <n v="1"/>
  </r>
  <r>
    <n v="436"/>
    <d v="2023-09-09T00:00:00"/>
    <s v="Premium"/>
    <n v="699"/>
    <n v="24.9"/>
    <x v="5"/>
    <x v="4"/>
    <n v="32"/>
    <n v="57"/>
    <s v="Yes"/>
    <n v="1"/>
  </r>
  <r>
    <n v="437"/>
    <d v="2024-12-11T00:00:00"/>
    <s v="Basic"/>
    <n v="199"/>
    <n v="23.3"/>
    <x v="8"/>
    <x v="0"/>
    <n v="1"/>
    <n v="34"/>
    <s v="Yes"/>
    <n v="1"/>
  </r>
  <r>
    <n v="438"/>
    <d v="2023-07-30T00:00:00"/>
    <s v="Basic"/>
    <n v="199"/>
    <n v="0.5"/>
    <x v="1"/>
    <x v="4"/>
    <n v="22"/>
    <n v="46"/>
    <s v="Yes"/>
    <n v="1"/>
  </r>
  <r>
    <n v="439"/>
    <d v="2023-02-14T00:00:00"/>
    <s v="Premium"/>
    <n v="699"/>
    <n v="10.8"/>
    <x v="8"/>
    <x v="0"/>
    <n v="16"/>
    <n v="45"/>
    <s v="Yes"/>
    <n v="1"/>
  </r>
  <r>
    <n v="440"/>
    <d v="2023-04-08T00:00:00"/>
    <s v="Basic"/>
    <n v="199"/>
    <n v="10.6"/>
    <x v="3"/>
    <x v="2"/>
    <n v="34"/>
    <n v="47"/>
    <s v="Yes"/>
    <n v="1"/>
  </r>
  <r>
    <n v="441"/>
    <d v="2024-03-21T00:00:00"/>
    <s v="Premium"/>
    <n v="699"/>
    <n v="16.100000000000001"/>
    <x v="1"/>
    <x v="1"/>
    <n v="9"/>
    <n v="37"/>
    <s v="No"/>
    <n v="0"/>
  </r>
  <r>
    <n v="442"/>
    <d v="2024-12-18T00:00:00"/>
    <s v="Premium"/>
    <n v="699"/>
    <n v="6.3"/>
    <x v="0"/>
    <x v="3"/>
    <n v="9"/>
    <n v="59"/>
    <s v="No"/>
    <n v="0"/>
  </r>
  <r>
    <n v="443"/>
    <d v="2023-05-20T00:00:00"/>
    <s v="Premium"/>
    <n v="699"/>
    <n v="8.3000000000000007"/>
    <x v="0"/>
    <x v="0"/>
    <n v="21"/>
    <n v="4"/>
    <s v="No"/>
    <n v="0"/>
  </r>
  <r>
    <n v="444"/>
    <d v="2023-05-04T00:00:00"/>
    <s v="Premium"/>
    <n v="699"/>
    <n v="4.3"/>
    <x v="6"/>
    <x v="2"/>
    <n v="7"/>
    <n v="29"/>
    <s v="Yes"/>
    <n v="1"/>
  </r>
  <r>
    <n v="445"/>
    <d v="2023-05-03T00:00:00"/>
    <s v="Premium"/>
    <n v="699"/>
    <n v="24.1"/>
    <x v="5"/>
    <x v="2"/>
    <n v="23"/>
    <n v="19"/>
    <s v="No"/>
    <n v="0"/>
  </r>
  <r>
    <n v="446"/>
    <d v="2023-08-09T00:00:00"/>
    <s v="Basic"/>
    <n v="199"/>
    <n v="20.3"/>
    <x v="0"/>
    <x v="4"/>
    <n v="11"/>
    <n v="44"/>
    <s v="Yes"/>
    <n v="1"/>
  </r>
  <r>
    <n v="447"/>
    <d v="2024-11-24T00:00:00"/>
    <s v="Standard"/>
    <n v="399"/>
    <n v="2.7"/>
    <x v="5"/>
    <x v="3"/>
    <n v="10"/>
    <n v="25"/>
    <s v="Yes"/>
    <n v="1"/>
  </r>
  <r>
    <n v="448"/>
    <d v="2024-04-08T00:00:00"/>
    <s v="Standard"/>
    <n v="399"/>
    <n v="20.6"/>
    <x v="6"/>
    <x v="1"/>
    <n v="17"/>
    <n v="60"/>
    <s v="No"/>
    <n v="0"/>
  </r>
  <r>
    <n v="449"/>
    <d v="2023-05-05T00:00:00"/>
    <s v="Premium"/>
    <n v="699"/>
    <n v="6.6"/>
    <x v="7"/>
    <x v="1"/>
    <n v="36"/>
    <n v="51"/>
    <s v="No"/>
    <n v="0"/>
  </r>
  <r>
    <n v="450"/>
    <d v="2024-01-17T00:00:00"/>
    <s v="Basic"/>
    <n v="199"/>
    <n v="20.8"/>
    <x v="5"/>
    <x v="0"/>
    <n v="4"/>
    <n v="12"/>
    <s v="No"/>
    <n v="0"/>
  </r>
  <r>
    <n v="451"/>
    <d v="2023-07-22T00:00:00"/>
    <s v="Premium"/>
    <n v="699"/>
    <n v="14.8"/>
    <x v="0"/>
    <x v="1"/>
    <n v="6"/>
    <n v="1"/>
    <s v="No"/>
    <n v="0"/>
  </r>
  <r>
    <n v="452"/>
    <d v="2024-04-17T00:00:00"/>
    <s v="Premium"/>
    <n v="699"/>
    <n v="20.3"/>
    <x v="4"/>
    <x v="3"/>
    <n v="29"/>
    <n v="7"/>
    <s v="Yes"/>
    <n v="1"/>
  </r>
  <r>
    <n v="453"/>
    <d v="2024-01-27T00:00:00"/>
    <s v="Basic"/>
    <n v="199"/>
    <n v="23.1"/>
    <x v="1"/>
    <x v="4"/>
    <n v="11"/>
    <n v="25"/>
    <s v="Yes"/>
    <n v="1"/>
  </r>
  <r>
    <n v="454"/>
    <d v="2023-06-02T00:00:00"/>
    <s v="Premium"/>
    <n v="699"/>
    <n v="4.7"/>
    <x v="5"/>
    <x v="0"/>
    <n v="28"/>
    <n v="17"/>
    <s v="Yes"/>
    <n v="1"/>
  </r>
  <r>
    <n v="455"/>
    <d v="2023-03-04T00:00:00"/>
    <s v="Basic"/>
    <n v="199"/>
    <n v="16.399999999999999"/>
    <x v="7"/>
    <x v="2"/>
    <n v="16"/>
    <n v="56"/>
    <s v="Yes"/>
    <n v="1"/>
  </r>
  <r>
    <n v="456"/>
    <d v="2024-06-22T00:00:00"/>
    <s v="Basic"/>
    <n v="199"/>
    <n v="9.9"/>
    <x v="1"/>
    <x v="0"/>
    <n v="18"/>
    <n v="41"/>
    <s v="No"/>
    <n v="0"/>
  </r>
  <r>
    <n v="457"/>
    <d v="2024-05-11T00:00:00"/>
    <s v="Basic"/>
    <n v="199"/>
    <n v="20"/>
    <x v="1"/>
    <x v="4"/>
    <n v="35"/>
    <n v="22"/>
    <s v="Yes"/>
    <n v="1"/>
  </r>
  <r>
    <n v="458"/>
    <d v="2023-08-13T00:00:00"/>
    <s v="Standard"/>
    <n v="399"/>
    <n v="8.4"/>
    <x v="0"/>
    <x v="0"/>
    <n v="33"/>
    <n v="1"/>
    <s v="No"/>
    <n v="0"/>
  </r>
  <r>
    <n v="459"/>
    <d v="2023-08-27T00:00:00"/>
    <s v="Basic"/>
    <n v="199"/>
    <n v="1.9"/>
    <x v="7"/>
    <x v="5"/>
    <n v="18"/>
    <n v="22"/>
    <s v="Yes"/>
    <n v="1"/>
  </r>
  <r>
    <n v="460"/>
    <d v="2023-02-27T00:00:00"/>
    <s v="Basic"/>
    <n v="199"/>
    <n v="6.6"/>
    <x v="5"/>
    <x v="3"/>
    <n v="7"/>
    <n v="34"/>
    <s v="No"/>
    <n v="0"/>
  </r>
  <r>
    <n v="461"/>
    <d v="2024-12-15T00:00:00"/>
    <s v="Basic"/>
    <n v="199"/>
    <n v="9.1999999999999993"/>
    <x v="6"/>
    <x v="0"/>
    <n v="25"/>
    <n v="15"/>
    <s v="No"/>
    <n v="0"/>
  </r>
  <r>
    <n v="462"/>
    <d v="2023-07-12T00:00:00"/>
    <s v="Standard"/>
    <n v="399"/>
    <n v="17.7"/>
    <x v="3"/>
    <x v="5"/>
    <n v="2"/>
    <n v="36"/>
    <s v="Yes"/>
    <n v="1"/>
  </r>
  <r>
    <n v="463"/>
    <d v="2024-09-08T00:00:00"/>
    <s v="Standard"/>
    <n v="399"/>
    <n v="8.1"/>
    <x v="7"/>
    <x v="1"/>
    <n v="35"/>
    <n v="5"/>
    <s v="Yes"/>
    <n v="1"/>
  </r>
  <r>
    <n v="464"/>
    <d v="2023-05-14T00:00:00"/>
    <s v="Basic"/>
    <n v="199"/>
    <n v="13.4"/>
    <x v="8"/>
    <x v="3"/>
    <n v="2"/>
    <n v="58"/>
    <s v="No"/>
    <n v="0"/>
  </r>
  <r>
    <n v="465"/>
    <d v="2024-12-22T00:00:00"/>
    <s v="Standard"/>
    <n v="399"/>
    <n v="23"/>
    <x v="3"/>
    <x v="1"/>
    <n v="12"/>
    <n v="1"/>
    <s v="Yes"/>
    <n v="1"/>
  </r>
  <r>
    <n v="466"/>
    <d v="2024-11-09T00:00:00"/>
    <s v="Basic"/>
    <n v="199"/>
    <n v="21.2"/>
    <x v="3"/>
    <x v="1"/>
    <n v="8"/>
    <n v="23"/>
    <s v="No"/>
    <n v="0"/>
  </r>
  <r>
    <n v="467"/>
    <d v="2024-03-23T00:00:00"/>
    <s v="Standard"/>
    <n v="399"/>
    <n v="8.6999999999999993"/>
    <x v="3"/>
    <x v="0"/>
    <n v="7"/>
    <n v="10"/>
    <s v="No"/>
    <n v="0"/>
  </r>
  <r>
    <n v="468"/>
    <d v="2024-09-20T00:00:00"/>
    <s v="Premium"/>
    <n v="699"/>
    <n v="16.399999999999999"/>
    <x v="6"/>
    <x v="4"/>
    <n v="32"/>
    <n v="35"/>
    <s v="No"/>
    <n v="0"/>
  </r>
  <r>
    <n v="469"/>
    <d v="2023-10-29T00:00:00"/>
    <s v="Standard"/>
    <n v="399"/>
    <n v="16.8"/>
    <x v="6"/>
    <x v="2"/>
    <n v="15"/>
    <n v="19"/>
    <s v="No"/>
    <n v="0"/>
  </r>
  <r>
    <n v="470"/>
    <d v="2023-11-22T00:00:00"/>
    <s v="Basic"/>
    <n v="199"/>
    <n v="18.399999999999999"/>
    <x v="1"/>
    <x v="5"/>
    <n v="12"/>
    <n v="2"/>
    <s v="Yes"/>
    <n v="1"/>
  </r>
  <r>
    <n v="471"/>
    <d v="2023-03-21T00:00:00"/>
    <s v="Premium"/>
    <n v="699"/>
    <n v="16.2"/>
    <x v="4"/>
    <x v="2"/>
    <n v="15"/>
    <n v="9"/>
    <s v="Yes"/>
    <n v="1"/>
  </r>
  <r>
    <n v="472"/>
    <d v="2024-12-26T00:00:00"/>
    <s v="Basic"/>
    <n v="199"/>
    <n v="24.6"/>
    <x v="6"/>
    <x v="4"/>
    <n v="23"/>
    <n v="56"/>
    <s v="No"/>
    <n v="0"/>
  </r>
  <r>
    <n v="473"/>
    <d v="2023-12-25T00:00:00"/>
    <s v="Premium"/>
    <n v="699"/>
    <n v="11.4"/>
    <x v="0"/>
    <x v="0"/>
    <n v="22"/>
    <n v="15"/>
    <s v="No"/>
    <n v="0"/>
  </r>
  <r>
    <n v="474"/>
    <d v="2023-06-20T00:00:00"/>
    <s v="Standard"/>
    <n v="399"/>
    <n v="18.2"/>
    <x v="8"/>
    <x v="2"/>
    <n v="7"/>
    <n v="28"/>
    <s v="No"/>
    <n v="0"/>
  </r>
  <r>
    <n v="475"/>
    <d v="2024-05-05T00:00:00"/>
    <s v="Standard"/>
    <n v="399"/>
    <n v="22.1"/>
    <x v="3"/>
    <x v="5"/>
    <n v="32"/>
    <n v="24"/>
    <s v="Yes"/>
    <n v="1"/>
  </r>
  <r>
    <n v="476"/>
    <d v="2023-09-25T00:00:00"/>
    <s v="Premium"/>
    <n v="699"/>
    <n v="4.5"/>
    <x v="4"/>
    <x v="1"/>
    <n v="15"/>
    <n v="18"/>
    <s v="Yes"/>
    <n v="1"/>
  </r>
  <r>
    <n v="477"/>
    <d v="2023-04-06T00:00:00"/>
    <s v="Basic"/>
    <n v="199"/>
    <n v="8.9"/>
    <x v="1"/>
    <x v="0"/>
    <n v="5"/>
    <n v="46"/>
    <s v="Yes"/>
    <n v="1"/>
  </r>
  <r>
    <n v="478"/>
    <d v="2024-03-20T00:00:00"/>
    <s v="Standard"/>
    <n v="399"/>
    <n v="17.8"/>
    <x v="1"/>
    <x v="4"/>
    <n v="31"/>
    <n v="10"/>
    <s v="No"/>
    <n v="0"/>
  </r>
  <r>
    <n v="479"/>
    <d v="2024-07-07T00:00:00"/>
    <s v="Basic"/>
    <n v="199"/>
    <n v="3"/>
    <x v="5"/>
    <x v="0"/>
    <n v="4"/>
    <n v="26"/>
    <s v="No"/>
    <n v="0"/>
  </r>
  <r>
    <n v="480"/>
    <d v="2024-05-17T00:00:00"/>
    <s v="Standard"/>
    <n v="399"/>
    <n v="7.8"/>
    <x v="4"/>
    <x v="1"/>
    <n v="19"/>
    <n v="25"/>
    <s v="No"/>
    <n v="0"/>
  </r>
  <r>
    <n v="481"/>
    <d v="2024-10-02T00:00:00"/>
    <s v="Basic"/>
    <n v="199"/>
    <n v="9.3000000000000007"/>
    <x v="1"/>
    <x v="1"/>
    <n v="4"/>
    <n v="18"/>
    <s v="No"/>
    <n v="0"/>
  </r>
  <r>
    <n v="482"/>
    <d v="2023-03-25T00:00:00"/>
    <s v="Premium"/>
    <n v="699"/>
    <n v="5.4"/>
    <x v="8"/>
    <x v="0"/>
    <n v="31"/>
    <n v="10"/>
    <s v="No"/>
    <n v="0"/>
  </r>
  <r>
    <n v="483"/>
    <d v="2023-09-29T00:00:00"/>
    <s v="Standard"/>
    <n v="399"/>
    <n v="8.1"/>
    <x v="1"/>
    <x v="2"/>
    <n v="8"/>
    <n v="31"/>
    <s v="No"/>
    <n v="0"/>
  </r>
  <r>
    <n v="484"/>
    <d v="2023-02-15T00:00:00"/>
    <s v="Basic"/>
    <n v="199"/>
    <n v="10"/>
    <x v="3"/>
    <x v="2"/>
    <n v="35"/>
    <n v="23"/>
    <s v="Yes"/>
    <n v="1"/>
  </r>
  <r>
    <n v="485"/>
    <d v="2024-12-14T00:00:00"/>
    <s v="Standard"/>
    <n v="399"/>
    <n v="11.9"/>
    <x v="5"/>
    <x v="3"/>
    <n v="29"/>
    <n v="36"/>
    <s v="Yes"/>
    <n v="1"/>
  </r>
  <r>
    <n v="486"/>
    <d v="2024-08-26T00:00:00"/>
    <s v="Premium"/>
    <n v="699"/>
    <n v="2.6"/>
    <x v="3"/>
    <x v="5"/>
    <n v="7"/>
    <n v="26"/>
    <s v="Yes"/>
    <n v="1"/>
  </r>
  <r>
    <n v="487"/>
    <d v="2024-12-04T00:00:00"/>
    <s v="Basic"/>
    <n v="199"/>
    <n v="2"/>
    <x v="1"/>
    <x v="5"/>
    <n v="36"/>
    <n v="26"/>
    <s v="Yes"/>
    <n v="1"/>
  </r>
  <r>
    <n v="488"/>
    <d v="2023-02-05T00:00:00"/>
    <s v="Standard"/>
    <n v="399"/>
    <n v="12.2"/>
    <x v="4"/>
    <x v="2"/>
    <n v="16"/>
    <n v="57"/>
    <s v="No"/>
    <n v="0"/>
  </r>
  <r>
    <n v="489"/>
    <d v="2023-06-27T00:00:00"/>
    <s v="Premium"/>
    <n v="699"/>
    <n v="20.100000000000001"/>
    <x v="6"/>
    <x v="1"/>
    <n v="34"/>
    <n v="60"/>
    <s v="No"/>
    <n v="0"/>
  </r>
  <r>
    <n v="490"/>
    <d v="2024-11-30T00:00:00"/>
    <s v="Basic"/>
    <n v="199"/>
    <n v="20.3"/>
    <x v="6"/>
    <x v="1"/>
    <n v="14"/>
    <n v="27"/>
    <s v="Yes"/>
    <n v="1"/>
  </r>
  <r>
    <n v="491"/>
    <d v="2023-03-10T00:00:00"/>
    <s v="Standard"/>
    <n v="399"/>
    <n v="24.9"/>
    <x v="6"/>
    <x v="5"/>
    <n v="13"/>
    <n v="16"/>
    <s v="Yes"/>
    <n v="1"/>
  </r>
  <r>
    <n v="492"/>
    <d v="2024-04-14T00:00:00"/>
    <s v="Basic"/>
    <n v="199"/>
    <n v="14.1"/>
    <x v="2"/>
    <x v="3"/>
    <n v="25"/>
    <n v="54"/>
    <s v="Yes"/>
    <n v="1"/>
  </r>
  <r>
    <n v="493"/>
    <d v="2024-08-25T00:00:00"/>
    <s v="Basic"/>
    <n v="199"/>
    <n v="19.7"/>
    <x v="4"/>
    <x v="2"/>
    <n v="34"/>
    <n v="9"/>
    <s v="Yes"/>
    <n v="1"/>
  </r>
  <r>
    <n v="494"/>
    <d v="2023-12-19T00:00:00"/>
    <s v="Premium"/>
    <n v="699"/>
    <n v="23.2"/>
    <x v="4"/>
    <x v="3"/>
    <n v="7"/>
    <n v="55"/>
    <s v="Yes"/>
    <n v="1"/>
  </r>
  <r>
    <n v="495"/>
    <d v="2023-06-26T00:00:00"/>
    <s v="Standard"/>
    <n v="399"/>
    <n v="9.9"/>
    <x v="7"/>
    <x v="5"/>
    <n v="17"/>
    <n v="38"/>
    <s v="Yes"/>
    <n v="1"/>
  </r>
  <r>
    <n v="496"/>
    <d v="2023-12-06T00:00:00"/>
    <s v="Standard"/>
    <n v="399"/>
    <n v="4"/>
    <x v="1"/>
    <x v="1"/>
    <n v="26"/>
    <n v="25"/>
    <s v="No"/>
    <n v="0"/>
  </r>
  <r>
    <n v="497"/>
    <d v="2023-12-12T00:00:00"/>
    <s v="Premium"/>
    <n v="699"/>
    <n v="1.7"/>
    <x v="7"/>
    <x v="3"/>
    <n v="16"/>
    <n v="57"/>
    <s v="Yes"/>
    <n v="1"/>
  </r>
  <r>
    <n v="498"/>
    <d v="2023-08-22T00:00:00"/>
    <s v="Standard"/>
    <n v="399"/>
    <n v="7.4"/>
    <x v="7"/>
    <x v="4"/>
    <n v="20"/>
    <n v="43"/>
    <s v="Yes"/>
    <n v="1"/>
  </r>
  <r>
    <n v="499"/>
    <d v="2024-09-11T00:00:00"/>
    <s v="Basic"/>
    <n v="199"/>
    <n v="24.4"/>
    <x v="7"/>
    <x v="3"/>
    <n v="20"/>
    <n v="17"/>
    <s v="No"/>
    <n v="0"/>
  </r>
  <r>
    <n v="500"/>
    <d v="2024-06-12T00:00:00"/>
    <s v="Premium"/>
    <n v="699"/>
    <n v="5.0999999999999996"/>
    <x v="5"/>
    <x v="2"/>
    <n v="6"/>
    <n v="47"/>
    <s v="Yes"/>
    <n v="1"/>
  </r>
  <r>
    <n v="501"/>
    <d v="2024-02-18T00:00:00"/>
    <s v="Standard"/>
    <n v="399"/>
    <n v="13.1"/>
    <x v="6"/>
    <x v="1"/>
    <n v="4"/>
    <n v="19"/>
    <s v="No"/>
    <n v="0"/>
  </r>
  <r>
    <n v="502"/>
    <d v="2023-07-25T00:00:00"/>
    <s v="Basic"/>
    <n v="199"/>
    <n v="22"/>
    <x v="8"/>
    <x v="0"/>
    <n v="34"/>
    <n v="12"/>
    <s v="No"/>
    <n v="0"/>
  </r>
  <r>
    <n v="503"/>
    <d v="2024-01-13T00:00:00"/>
    <s v="Basic"/>
    <n v="199"/>
    <n v="1.3"/>
    <x v="8"/>
    <x v="3"/>
    <n v="16"/>
    <n v="45"/>
    <s v="Yes"/>
    <n v="1"/>
  </r>
  <r>
    <n v="504"/>
    <d v="2024-05-15T00:00:00"/>
    <s v="Standard"/>
    <n v="399"/>
    <n v="10.199999999999999"/>
    <x v="4"/>
    <x v="4"/>
    <n v="33"/>
    <n v="1"/>
    <s v="Yes"/>
    <n v="1"/>
  </r>
  <r>
    <n v="505"/>
    <d v="2023-06-17T00:00:00"/>
    <s v="Premium"/>
    <n v="699"/>
    <n v="4.9000000000000004"/>
    <x v="7"/>
    <x v="5"/>
    <n v="29"/>
    <n v="35"/>
    <s v="Yes"/>
    <n v="1"/>
  </r>
  <r>
    <n v="506"/>
    <d v="2023-08-08T00:00:00"/>
    <s v="Standard"/>
    <n v="399"/>
    <n v="7.5"/>
    <x v="1"/>
    <x v="1"/>
    <n v="6"/>
    <n v="10"/>
    <s v="No"/>
    <n v="0"/>
  </r>
  <r>
    <n v="507"/>
    <d v="2024-11-29T00:00:00"/>
    <s v="Basic"/>
    <n v="199"/>
    <n v="17.100000000000001"/>
    <x v="0"/>
    <x v="4"/>
    <n v="15"/>
    <n v="26"/>
    <s v="Yes"/>
    <n v="1"/>
  </r>
  <r>
    <n v="508"/>
    <d v="2023-09-16T00:00:00"/>
    <s v="Basic"/>
    <n v="199"/>
    <n v="22.8"/>
    <x v="6"/>
    <x v="5"/>
    <n v="31"/>
    <n v="51"/>
    <s v="Yes"/>
    <n v="1"/>
  </r>
  <r>
    <n v="509"/>
    <d v="2023-12-24T00:00:00"/>
    <s v="Premium"/>
    <n v="699"/>
    <n v="18"/>
    <x v="0"/>
    <x v="2"/>
    <n v="20"/>
    <n v="57"/>
    <s v="Yes"/>
    <n v="1"/>
  </r>
  <r>
    <n v="510"/>
    <d v="2024-02-11T00:00:00"/>
    <s v="Standard"/>
    <n v="399"/>
    <n v="5.8"/>
    <x v="0"/>
    <x v="4"/>
    <n v="17"/>
    <n v="33"/>
    <s v="No"/>
    <n v="0"/>
  </r>
  <r>
    <n v="511"/>
    <d v="2023-10-17T00:00:00"/>
    <s v="Premium"/>
    <n v="699"/>
    <n v="0.7"/>
    <x v="3"/>
    <x v="5"/>
    <n v="7"/>
    <n v="41"/>
    <s v="Yes"/>
    <n v="1"/>
  </r>
  <r>
    <n v="512"/>
    <d v="2023-10-11T00:00:00"/>
    <s v="Standard"/>
    <n v="399"/>
    <n v="12.3"/>
    <x v="3"/>
    <x v="3"/>
    <n v="7"/>
    <n v="40"/>
    <s v="Yes"/>
    <n v="1"/>
  </r>
  <r>
    <n v="513"/>
    <d v="2024-09-06T00:00:00"/>
    <s v="Standard"/>
    <n v="399"/>
    <n v="5.0999999999999996"/>
    <x v="2"/>
    <x v="0"/>
    <n v="20"/>
    <n v="57"/>
    <s v="Yes"/>
    <n v="1"/>
  </r>
  <r>
    <n v="514"/>
    <d v="2023-09-23T00:00:00"/>
    <s v="Standard"/>
    <n v="399"/>
    <n v="17.2"/>
    <x v="8"/>
    <x v="4"/>
    <n v="21"/>
    <n v="31"/>
    <s v="No"/>
    <n v="0"/>
  </r>
  <r>
    <n v="515"/>
    <d v="2023-07-14T00:00:00"/>
    <s v="Standard"/>
    <n v="399"/>
    <n v="10"/>
    <x v="8"/>
    <x v="5"/>
    <n v="26"/>
    <n v="45"/>
    <s v="No"/>
    <n v="0"/>
  </r>
  <r>
    <n v="516"/>
    <d v="2023-06-24T00:00:00"/>
    <s v="Standard"/>
    <n v="399"/>
    <n v="17.3"/>
    <x v="7"/>
    <x v="4"/>
    <n v="15"/>
    <n v="22"/>
    <s v="Yes"/>
    <n v="1"/>
  </r>
  <r>
    <n v="517"/>
    <d v="2024-07-26T00:00:00"/>
    <s v="Premium"/>
    <n v="699"/>
    <n v="4.9000000000000004"/>
    <x v="4"/>
    <x v="2"/>
    <n v="36"/>
    <n v="8"/>
    <s v="No"/>
    <n v="0"/>
  </r>
  <r>
    <n v="518"/>
    <d v="2023-11-11T00:00:00"/>
    <s v="Basic"/>
    <n v="199"/>
    <n v="16.5"/>
    <x v="5"/>
    <x v="3"/>
    <n v="22"/>
    <n v="14"/>
    <s v="No"/>
    <n v="0"/>
  </r>
  <r>
    <n v="519"/>
    <d v="2023-02-24T00:00:00"/>
    <s v="Standard"/>
    <n v="399"/>
    <n v="9.6"/>
    <x v="0"/>
    <x v="2"/>
    <n v="22"/>
    <n v="54"/>
    <s v="Yes"/>
    <n v="1"/>
  </r>
  <r>
    <n v="520"/>
    <d v="2024-01-26T00:00:00"/>
    <s v="Premium"/>
    <n v="699"/>
    <n v="12.1"/>
    <x v="5"/>
    <x v="5"/>
    <n v="5"/>
    <n v="7"/>
    <s v="No"/>
    <n v="0"/>
  </r>
  <r>
    <n v="521"/>
    <d v="2024-08-06T00:00:00"/>
    <s v="Premium"/>
    <n v="699"/>
    <n v="10.6"/>
    <x v="6"/>
    <x v="0"/>
    <n v="20"/>
    <n v="12"/>
    <s v="No"/>
    <n v="0"/>
  </r>
  <r>
    <n v="522"/>
    <d v="2023-07-01T00:00:00"/>
    <s v="Standard"/>
    <n v="399"/>
    <n v="8.3000000000000007"/>
    <x v="6"/>
    <x v="1"/>
    <n v="10"/>
    <n v="31"/>
    <s v="Yes"/>
    <n v="1"/>
  </r>
  <r>
    <n v="523"/>
    <d v="2024-08-13T00:00:00"/>
    <s v="Standard"/>
    <n v="399"/>
    <n v="0.6"/>
    <x v="0"/>
    <x v="0"/>
    <n v="4"/>
    <n v="48"/>
    <s v="No"/>
    <n v="0"/>
  </r>
  <r>
    <n v="524"/>
    <d v="2024-03-15T00:00:00"/>
    <s v="Basic"/>
    <n v="199"/>
    <n v="19.7"/>
    <x v="4"/>
    <x v="0"/>
    <n v="32"/>
    <n v="39"/>
    <s v="No"/>
    <n v="0"/>
  </r>
  <r>
    <n v="525"/>
    <d v="2024-01-18T00:00:00"/>
    <s v="Standard"/>
    <n v="399"/>
    <n v="24.2"/>
    <x v="1"/>
    <x v="1"/>
    <n v="28"/>
    <n v="2"/>
    <s v="No"/>
    <n v="0"/>
  </r>
  <r>
    <n v="526"/>
    <d v="2024-10-03T00:00:00"/>
    <s v="Basic"/>
    <n v="199"/>
    <n v="19"/>
    <x v="2"/>
    <x v="0"/>
    <n v="21"/>
    <n v="1"/>
    <s v="No"/>
    <n v="0"/>
  </r>
  <r>
    <n v="527"/>
    <d v="2024-05-30T00:00:00"/>
    <s v="Premium"/>
    <n v="699"/>
    <n v="6"/>
    <x v="3"/>
    <x v="3"/>
    <n v="16"/>
    <n v="8"/>
    <s v="Yes"/>
    <n v="1"/>
  </r>
  <r>
    <n v="528"/>
    <d v="2024-06-16T00:00:00"/>
    <s v="Premium"/>
    <n v="699"/>
    <n v="4.5999999999999996"/>
    <x v="8"/>
    <x v="3"/>
    <n v="20"/>
    <n v="60"/>
    <s v="Yes"/>
    <n v="1"/>
  </r>
  <r>
    <n v="529"/>
    <d v="2023-07-12T00:00:00"/>
    <s v="Premium"/>
    <n v="699"/>
    <n v="8.8000000000000007"/>
    <x v="6"/>
    <x v="3"/>
    <n v="34"/>
    <n v="57"/>
    <s v="Yes"/>
    <n v="1"/>
  </r>
  <r>
    <n v="530"/>
    <d v="2023-01-23T00:00:00"/>
    <s v="Basic"/>
    <n v="199"/>
    <n v="1"/>
    <x v="5"/>
    <x v="4"/>
    <n v="26"/>
    <n v="8"/>
    <s v="Yes"/>
    <n v="1"/>
  </r>
  <r>
    <n v="531"/>
    <d v="2024-01-20T00:00:00"/>
    <s v="Premium"/>
    <n v="699"/>
    <n v="4.5999999999999996"/>
    <x v="3"/>
    <x v="4"/>
    <n v="33"/>
    <n v="41"/>
    <s v="Yes"/>
    <n v="1"/>
  </r>
  <r>
    <n v="532"/>
    <d v="2024-10-31T00:00:00"/>
    <s v="Premium"/>
    <n v="699"/>
    <n v="19.399999999999999"/>
    <x v="8"/>
    <x v="5"/>
    <n v="17"/>
    <n v="3"/>
    <s v="No"/>
    <n v="0"/>
  </r>
  <r>
    <n v="533"/>
    <d v="2023-09-16T00:00:00"/>
    <s v="Basic"/>
    <n v="199"/>
    <n v="17.399999999999999"/>
    <x v="1"/>
    <x v="2"/>
    <n v="4"/>
    <n v="24"/>
    <s v="Yes"/>
    <n v="1"/>
  </r>
  <r>
    <n v="534"/>
    <d v="2024-11-09T00:00:00"/>
    <s v="Standard"/>
    <n v="399"/>
    <n v="5.5"/>
    <x v="8"/>
    <x v="3"/>
    <n v="10"/>
    <n v="26"/>
    <s v="No"/>
    <n v="0"/>
  </r>
  <r>
    <n v="535"/>
    <d v="2024-06-07T00:00:00"/>
    <s v="Premium"/>
    <n v="699"/>
    <n v="15.8"/>
    <x v="6"/>
    <x v="2"/>
    <n v="18"/>
    <n v="53"/>
    <s v="No"/>
    <n v="0"/>
  </r>
  <r>
    <n v="536"/>
    <d v="2023-09-27T00:00:00"/>
    <s v="Premium"/>
    <n v="699"/>
    <n v="7.4"/>
    <x v="4"/>
    <x v="2"/>
    <n v="8"/>
    <n v="12"/>
    <s v="No"/>
    <n v="0"/>
  </r>
  <r>
    <n v="537"/>
    <d v="2024-05-23T00:00:00"/>
    <s v="Premium"/>
    <n v="699"/>
    <n v="9.3000000000000007"/>
    <x v="1"/>
    <x v="3"/>
    <n v="13"/>
    <n v="10"/>
    <s v="Yes"/>
    <n v="1"/>
  </r>
  <r>
    <n v="538"/>
    <d v="2023-04-24T00:00:00"/>
    <s v="Basic"/>
    <n v="199"/>
    <n v="8.6"/>
    <x v="8"/>
    <x v="1"/>
    <n v="31"/>
    <n v="42"/>
    <s v="Yes"/>
    <n v="1"/>
  </r>
  <r>
    <n v="539"/>
    <d v="2023-04-14T00:00:00"/>
    <s v="Premium"/>
    <n v="699"/>
    <n v="4.2"/>
    <x v="4"/>
    <x v="5"/>
    <n v="32"/>
    <n v="4"/>
    <s v="No"/>
    <n v="0"/>
  </r>
  <r>
    <n v="540"/>
    <d v="2023-06-28T00:00:00"/>
    <s v="Standard"/>
    <n v="399"/>
    <n v="11.7"/>
    <x v="0"/>
    <x v="3"/>
    <n v="15"/>
    <n v="29"/>
    <s v="Yes"/>
    <n v="1"/>
  </r>
  <r>
    <n v="541"/>
    <d v="2023-02-16T00:00:00"/>
    <s v="Basic"/>
    <n v="199"/>
    <n v="9.3000000000000007"/>
    <x v="3"/>
    <x v="2"/>
    <n v="19"/>
    <n v="47"/>
    <s v="Yes"/>
    <n v="1"/>
  </r>
  <r>
    <n v="542"/>
    <d v="2024-09-28T00:00:00"/>
    <s v="Basic"/>
    <n v="199"/>
    <n v="16.8"/>
    <x v="6"/>
    <x v="3"/>
    <n v="9"/>
    <n v="22"/>
    <s v="No"/>
    <n v="0"/>
  </r>
  <r>
    <n v="543"/>
    <d v="2024-04-12T00:00:00"/>
    <s v="Standard"/>
    <n v="399"/>
    <n v="9.6"/>
    <x v="3"/>
    <x v="0"/>
    <n v="6"/>
    <n v="7"/>
    <s v="No"/>
    <n v="0"/>
  </r>
  <r>
    <n v="544"/>
    <d v="2023-06-20T00:00:00"/>
    <s v="Standard"/>
    <n v="399"/>
    <n v="17.399999999999999"/>
    <x v="7"/>
    <x v="2"/>
    <n v="25"/>
    <n v="41"/>
    <s v="No"/>
    <n v="0"/>
  </r>
  <r>
    <n v="545"/>
    <d v="2024-08-27T00:00:00"/>
    <s v="Basic"/>
    <n v="199"/>
    <n v="17.600000000000001"/>
    <x v="8"/>
    <x v="0"/>
    <n v="9"/>
    <n v="6"/>
    <s v="No"/>
    <n v="0"/>
  </r>
  <r>
    <n v="546"/>
    <d v="2024-12-01T00:00:00"/>
    <s v="Standard"/>
    <n v="399"/>
    <n v="4.9000000000000004"/>
    <x v="1"/>
    <x v="3"/>
    <n v="29"/>
    <n v="39"/>
    <s v="Yes"/>
    <n v="1"/>
  </r>
  <r>
    <n v="547"/>
    <d v="2023-02-17T00:00:00"/>
    <s v="Premium"/>
    <n v="699"/>
    <n v="12.3"/>
    <x v="7"/>
    <x v="1"/>
    <n v="9"/>
    <n v="56"/>
    <s v="Yes"/>
    <n v="1"/>
  </r>
  <r>
    <n v="548"/>
    <d v="2024-08-13T00:00:00"/>
    <s v="Basic"/>
    <n v="199"/>
    <n v="16.5"/>
    <x v="8"/>
    <x v="4"/>
    <n v="17"/>
    <n v="55"/>
    <s v="No"/>
    <n v="0"/>
  </r>
  <r>
    <n v="549"/>
    <d v="2024-09-25T00:00:00"/>
    <s v="Premium"/>
    <n v="699"/>
    <n v="24.5"/>
    <x v="3"/>
    <x v="5"/>
    <n v="15"/>
    <n v="33"/>
    <s v="Yes"/>
    <n v="1"/>
  </r>
  <r>
    <n v="550"/>
    <d v="2024-10-18T00:00:00"/>
    <s v="Basic"/>
    <n v="199"/>
    <n v="16.7"/>
    <x v="5"/>
    <x v="2"/>
    <n v="28"/>
    <n v="22"/>
    <s v="No"/>
    <n v="0"/>
  </r>
  <r>
    <n v="551"/>
    <d v="2023-06-10T00:00:00"/>
    <s v="Standard"/>
    <n v="399"/>
    <n v="21.1"/>
    <x v="2"/>
    <x v="5"/>
    <n v="10"/>
    <n v="3"/>
    <s v="Yes"/>
    <n v="1"/>
  </r>
  <r>
    <n v="552"/>
    <d v="2023-09-04T00:00:00"/>
    <s v="Premium"/>
    <n v="699"/>
    <n v="21.4"/>
    <x v="6"/>
    <x v="1"/>
    <n v="31"/>
    <n v="48"/>
    <s v="No"/>
    <n v="0"/>
  </r>
  <r>
    <n v="553"/>
    <d v="2023-08-29T00:00:00"/>
    <s v="Standard"/>
    <n v="399"/>
    <n v="1.7"/>
    <x v="5"/>
    <x v="5"/>
    <n v="18"/>
    <n v="41"/>
    <s v="Yes"/>
    <n v="1"/>
  </r>
  <r>
    <n v="554"/>
    <d v="2023-11-20T00:00:00"/>
    <s v="Basic"/>
    <n v="199"/>
    <n v="11.4"/>
    <x v="7"/>
    <x v="1"/>
    <n v="30"/>
    <n v="54"/>
    <s v="Yes"/>
    <n v="1"/>
  </r>
  <r>
    <n v="555"/>
    <d v="2024-07-24T00:00:00"/>
    <s v="Basic"/>
    <n v="199"/>
    <n v="18.8"/>
    <x v="8"/>
    <x v="1"/>
    <n v="32"/>
    <n v="25"/>
    <s v="No"/>
    <n v="0"/>
  </r>
  <r>
    <n v="556"/>
    <d v="2024-11-18T00:00:00"/>
    <s v="Premium"/>
    <n v="699"/>
    <n v="20.7"/>
    <x v="0"/>
    <x v="5"/>
    <n v="1"/>
    <n v="35"/>
    <s v="Yes"/>
    <n v="1"/>
  </r>
  <r>
    <n v="557"/>
    <d v="2024-07-27T00:00:00"/>
    <s v="Standard"/>
    <n v="399"/>
    <n v="9.4"/>
    <x v="8"/>
    <x v="0"/>
    <n v="22"/>
    <n v="54"/>
    <s v="No"/>
    <n v="0"/>
  </r>
  <r>
    <n v="558"/>
    <d v="2024-11-05T00:00:00"/>
    <s v="Premium"/>
    <n v="699"/>
    <n v="18.100000000000001"/>
    <x v="3"/>
    <x v="4"/>
    <n v="31"/>
    <n v="28"/>
    <s v="Yes"/>
    <n v="1"/>
  </r>
  <r>
    <n v="559"/>
    <d v="2023-04-19T00:00:00"/>
    <s v="Basic"/>
    <n v="199"/>
    <n v="8.9"/>
    <x v="0"/>
    <x v="5"/>
    <n v="1"/>
    <n v="33"/>
    <s v="Yes"/>
    <n v="1"/>
  </r>
  <r>
    <n v="560"/>
    <d v="2023-07-12T00:00:00"/>
    <s v="Basic"/>
    <n v="199"/>
    <n v="12.6"/>
    <x v="1"/>
    <x v="1"/>
    <n v="11"/>
    <n v="16"/>
    <s v="No"/>
    <n v="0"/>
  </r>
  <r>
    <n v="561"/>
    <d v="2024-02-29T00:00:00"/>
    <s v="Basic"/>
    <n v="199"/>
    <n v="5.8"/>
    <x v="5"/>
    <x v="4"/>
    <n v="26"/>
    <n v="21"/>
    <s v="Yes"/>
    <n v="1"/>
  </r>
  <r>
    <n v="562"/>
    <d v="2024-05-31T00:00:00"/>
    <s v="Basic"/>
    <n v="199"/>
    <n v="19.399999999999999"/>
    <x v="7"/>
    <x v="2"/>
    <n v="8"/>
    <n v="42"/>
    <s v="Yes"/>
    <n v="1"/>
  </r>
  <r>
    <n v="563"/>
    <d v="2024-08-22T00:00:00"/>
    <s v="Basic"/>
    <n v="199"/>
    <n v="0.6"/>
    <x v="8"/>
    <x v="5"/>
    <n v="32"/>
    <n v="59"/>
    <s v="Yes"/>
    <n v="1"/>
  </r>
  <r>
    <n v="564"/>
    <d v="2023-05-12T00:00:00"/>
    <s v="Standard"/>
    <n v="399"/>
    <n v="19.600000000000001"/>
    <x v="6"/>
    <x v="4"/>
    <n v="33"/>
    <n v="37"/>
    <s v="Yes"/>
    <n v="1"/>
  </r>
  <r>
    <n v="565"/>
    <d v="2024-09-15T00:00:00"/>
    <s v="Basic"/>
    <n v="199"/>
    <n v="16.600000000000001"/>
    <x v="3"/>
    <x v="5"/>
    <n v="25"/>
    <n v="56"/>
    <s v="Yes"/>
    <n v="1"/>
  </r>
  <r>
    <n v="566"/>
    <d v="2023-05-22T00:00:00"/>
    <s v="Premium"/>
    <n v="699"/>
    <n v="7.2"/>
    <x v="3"/>
    <x v="3"/>
    <n v="16"/>
    <n v="28"/>
    <s v="No"/>
    <n v="0"/>
  </r>
  <r>
    <n v="567"/>
    <d v="2024-07-20T00:00:00"/>
    <s v="Standard"/>
    <n v="399"/>
    <n v="7.8"/>
    <x v="2"/>
    <x v="3"/>
    <n v="33"/>
    <n v="45"/>
    <s v="Yes"/>
    <n v="1"/>
  </r>
  <r>
    <n v="568"/>
    <d v="2023-05-16T00:00:00"/>
    <s v="Premium"/>
    <n v="699"/>
    <n v="5.4"/>
    <x v="0"/>
    <x v="4"/>
    <n v="14"/>
    <n v="22"/>
    <s v="No"/>
    <n v="0"/>
  </r>
  <r>
    <n v="569"/>
    <d v="2024-07-29T00:00:00"/>
    <s v="Premium"/>
    <n v="699"/>
    <n v="12.8"/>
    <x v="3"/>
    <x v="4"/>
    <n v="12"/>
    <n v="7"/>
    <s v="No"/>
    <n v="0"/>
  </r>
  <r>
    <n v="570"/>
    <d v="2023-01-14T00:00:00"/>
    <s v="Standard"/>
    <n v="399"/>
    <n v="17"/>
    <x v="2"/>
    <x v="3"/>
    <n v="27"/>
    <n v="56"/>
    <s v="No"/>
    <n v="0"/>
  </r>
  <r>
    <n v="571"/>
    <d v="2023-10-01T00:00:00"/>
    <s v="Premium"/>
    <n v="699"/>
    <n v="1.1000000000000001"/>
    <x v="6"/>
    <x v="1"/>
    <n v="7"/>
    <n v="42"/>
    <s v="Yes"/>
    <n v="1"/>
  </r>
  <r>
    <n v="572"/>
    <d v="2023-07-28T00:00:00"/>
    <s v="Basic"/>
    <n v="199"/>
    <n v="17.2"/>
    <x v="6"/>
    <x v="1"/>
    <n v="19"/>
    <n v="44"/>
    <s v="No"/>
    <n v="0"/>
  </r>
  <r>
    <n v="573"/>
    <d v="2024-07-29T00:00:00"/>
    <s v="Premium"/>
    <n v="699"/>
    <n v="9.3000000000000007"/>
    <x v="7"/>
    <x v="1"/>
    <n v="3"/>
    <n v="39"/>
    <s v="No"/>
    <n v="0"/>
  </r>
  <r>
    <n v="574"/>
    <d v="2023-02-18T00:00:00"/>
    <s v="Basic"/>
    <n v="199"/>
    <n v="10"/>
    <x v="2"/>
    <x v="4"/>
    <n v="36"/>
    <n v="18"/>
    <s v="No"/>
    <n v="0"/>
  </r>
  <r>
    <n v="575"/>
    <d v="2023-09-15T00:00:00"/>
    <s v="Standard"/>
    <n v="399"/>
    <n v="10.7"/>
    <x v="3"/>
    <x v="5"/>
    <n v="25"/>
    <n v="3"/>
    <s v="Yes"/>
    <n v="1"/>
  </r>
  <r>
    <n v="576"/>
    <d v="2023-07-21T00:00:00"/>
    <s v="Basic"/>
    <n v="199"/>
    <n v="20.8"/>
    <x v="3"/>
    <x v="5"/>
    <n v="29"/>
    <n v="34"/>
    <s v="Yes"/>
    <n v="1"/>
  </r>
  <r>
    <n v="577"/>
    <d v="2023-06-27T00:00:00"/>
    <s v="Premium"/>
    <n v="699"/>
    <n v="7.7"/>
    <x v="6"/>
    <x v="4"/>
    <n v="13"/>
    <n v="4"/>
    <s v="Yes"/>
    <n v="1"/>
  </r>
  <r>
    <n v="578"/>
    <d v="2023-05-14T00:00:00"/>
    <s v="Premium"/>
    <n v="699"/>
    <n v="3.4"/>
    <x v="8"/>
    <x v="2"/>
    <n v="33"/>
    <n v="17"/>
    <s v="Yes"/>
    <n v="1"/>
  </r>
  <r>
    <n v="579"/>
    <d v="2023-06-07T00:00:00"/>
    <s v="Basic"/>
    <n v="199"/>
    <n v="0.6"/>
    <x v="7"/>
    <x v="4"/>
    <n v="17"/>
    <n v="59"/>
    <s v="Yes"/>
    <n v="1"/>
  </r>
  <r>
    <n v="580"/>
    <d v="2024-01-02T00:00:00"/>
    <s v="Standard"/>
    <n v="399"/>
    <n v="19.5"/>
    <x v="0"/>
    <x v="2"/>
    <n v="4"/>
    <n v="50"/>
    <s v="Yes"/>
    <n v="1"/>
  </r>
  <r>
    <n v="581"/>
    <d v="2023-06-13T00:00:00"/>
    <s v="Basic"/>
    <n v="199"/>
    <n v="13.4"/>
    <x v="6"/>
    <x v="5"/>
    <n v="21"/>
    <n v="4"/>
    <s v="No"/>
    <n v="0"/>
  </r>
  <r>
    <n v="582"/>
    <d v="2024-11-10T00:00:00"/>
    <s v="Standard"/>
    <n v="399"/>
    <n v="13.7"/>
    <x v="4"/>
    <x v="3"/>
    <n v="35"/>
    <n v="14"/>
    <s v="No"/>
    <n v="0"/>
  </r>
  <r>
    <n v="583"/>
    <d v="2024-07-28T00:00:00"/>
    <s v="Standard"/>
    <n v="399"/>
    <n v="9.3000000000000007"/>
    <x v="5"/>
    <x v="5"/>
    <n v="22"/>
    <n v="33"/>
    <s v="Yes"/>
    <n v="1"/>
  </r>
  <r>
    <n v="584"/>
    <d v="2024-09-20T00:00:00"/>
    <s v="Premium"/>
    <n v="699"/>
    <n v="3.3"/>
    <x v="3"/>
    <x v="2"/>
    <n v="1"/>
    <n v="15"/>
    <s v="No"/>
    <n v="0"/>
  </r>
  <r>
    <n v="585"/>
    <d v="2023-04-27T00:00:00"/>
    <s v="Premium"/>
    <n v="699"/>
    <n v="24"/>
    <x v="3"/>
    <x v="2"/>
    <n v="16"/>
    <n v="58"/>
    <s v="No"/>
    <n v="0"/>
  </r>
  <r>
    <n v="586"/>
    <d v="2024-01-19T00:00:00"/>
    <s v="Standard"/>
    <n v="399"/>
    <n v="13.7"/>
    <x v="0"/>
    <x v="1"/>
    <n v="17"/>
    <n v="58"/>
    <s v="No"/>
    <n v="0"/>
  </r>
  <r>
    <n v="587"/>
    <d v="2023-11-25T00:00:00"/>
    <s v="Premium"/>
    <n v="699"/>
    <n v="11.4"/>
    <x v="8"/>
    <x v="3"/>
    <n v="33"/>
    <n v="57"/>
    <s v="No"/>
    <n v="0"/>
  </r>
  <r>
    <n v="588"/>
    <d v="2023-03-09T00:00:00"/>
    <s v="Premium"/>
    <n v="699"/>
    <n v="23.7"/>
    <x v="6"/>
    <x v="5"/>
    <n v="6"/>
    <n v="34"/>
    <s v="Yes"/>
    <n v="1"/>
  </r>
  <r>
    <n v="589"/>
    <d v="2024-12-20T00:00:00"/>
    <s v="Basic"/>
    <n v="199"/>
    <n v="21.7"/>
    <x v="1"/>
    <x v="1"/>
    <n v="14"/>
    <n v="13"/>
    <s v="No"/>
    <n v="0"/>
  </r>
  <r>
    <n v="590"/>
    <d v="2024-04-15T00:00:00"/>
    <s v="Premium"/>
    <n v="699"/>
    <n v="16.3"/>
    <x v="4"/>
    <x v="4"/>
    <n v="28"/>
    <n v="43"/>
    <s v="Yes"/>
    <n v="1"/>
  </r>
  <r>
    <n v="591"/>
    <d v="2024-07-25T00:00:00"/>
    <s v="Premium"/>
    <n v="699"/>
    <n v="1.4"/>
    <x v="4"/>
    <x v="1"/>
    <n v="22"/>
    <n v="11"/>
    <s v="No"/>
    <n v="0"/>
  </r>
  <r>
    <n v="592"/>
    <d v="2024-03-19T00:00:00"/>
    <s v="Basic"/>
    <n v="199"/>
    <n v="22.8"/>
    <x v="1"/>
    <x v="2"/>
    <n v="15"/>
    <n v="28"/>
    <s v="Yes"/>
    <n v="1"/>
  </r>
  <r>
    <n v="593"/>
    <d v="2024-09-25T00:00:00"/>
    <s v="Standard"/>
    <n v="399"/>
    <n v="10"/>
    <x v="4"/>
    <x v="5"/>
    <n v="2"/>
    <n v="0"/>
    <s v="No"/>
    <n v="0"/>
  </r>
  <r>
    <n v="594"/>
    <d v="2023-10-24T00:00:00"/>
    <s v="Basic"/>
    <n v="199"/>
    <n v="17.7"/>
    <x v="4"/>
    <x v="3"/>
    <n v="3"/>
    <n v="59"/>
    <s v="Yes"/>
    <n v="1"/>
  </r>
  <r>
    <n v="595"/>
    <d v="2024-11-07T00:00:00"/>
    <s v="Premium"/>
    <n v="699"/>
    <n v="15.4"/>
    <x v="0"/>
    <x v="2"/>
    <n v="20"/>
    <n v="24"/>
    <s v="Yes"/>
    <n v="1"/>
  </r>
  <r>
    <n v="596"/>
    <d v="2024-07-12T00:00:00"/>
    <s v="Basic"/>
    <n v="199"/>
    <n v="4.3"/>
    <x v="5"/>
    <x v="0"/>
    <n v="31"/>
    <n v="47"/>
    <s v="Yes"/>
    <n v="1"/>
  </r>
  <r>
    <n v="597"/>
    <d v="2023-05-25T00:00:00"/>
    <s v="Standard"/>
    <n v="399"/>
    <n v="7.8"/>
    <x v="3"/>
    <x v="1"/>
    <n v="10"/>
    <n v="35"/>
    <s v="No"/>
    <n v="0"/>
  </r>
  <r>
    <n v="598"/>
    <d v="2023-11-09T00:00:00"/>
    <s v="Basic"/>
    <n v="199"/>
    <n v="0.6"/>
    <x v="1"/>
    <x v="5"/>
    <n v="3"/>
    <n v="35"/>
    <s v="Yes"/>
    <n v="1"/>
  </r>
  <r>
    <n v="599"/>
    <d v="2024-09-23T00:00:00"/>
    <s v="Basic"/>
    <n v="199"/>
    <n v="5.7"/>
    <x v="2"/>
    <x v="0"/>
    <n v="23"/>
    <n v="10"/>
    <s v="Yes"/>
    <n v="1"/>
  </r>
  <r>
    <n v="600"/>
    <d v="2023-03-16T00:00:00"/>
    <s v="Standard"/>
    <n v="399"/>
    <n v="3.3"/>
    <x v="8"/>
    <x v="5"/>
    <n v="13"/>
    <n v="29"/>
    <s v="Yes"/>
    <n v="1"/>
  </r>
  <r>
    <n v="601"/>
    <d v="2023-12-05T00:00:00"/>
    <s v="Standard"/>
    <n v="399"/>
    <n v="6.6"/>
    <x v="5"/>
    <x v="4"/>
    <n v="5"/>
    <n v="37"/>
    <s v="Yes"/>
    <n v="1"/>
  </r>
  <r>
    <n v="602"/>
    <d v="2023-07-18T00:00:00"/>
    <s v="Standard"/>
    <n v="399"/>
    <n v="16.899999999999999"/>
    <x v="5"/>
    <x v="1"/>
    <n v="9"/>
    <n v="18"/>
    <s v="No"/>
    <n v="0"/>
  </r>
  <r>
    <n v="603"/>
    <d v="2024-08-03T00:00:00"/>
    <s v="Standard"/>
    <n v="399"/>
    <n v="11.5"/>
    <x v="0"/>
    <x v="4"/>
    <n v="32"/>
    <n v="37"/>
    <s v="Yes"/>
    <n v="1"/>
  </r>
  <r>
    <n v="604"/>
    <d v="2023-08-15T00:00:00"/>
    <s v="Standard"/>
    <n v="399"/>
    <n v="24"/>
    <x v="6"/>
    <x v="1"/>
    <n v="21"/>
    <n v="20"/>
    <s v="No"/>
    <n v="0"/>
  </r>
  <r>
    <n v="605"/>
    <d v="2024-05-06T00:00:00"/>
    <s v="Premium"/>
    <n v="699"/>
    <n v="7.3"/>
    <x v="3"/>
    <x v="0"/>
    <n v="28"/>
    <n v="43"/>
    <s v="No"/>
    <n v="0"/>
  </r>
  <r>
    <n v="606"/>
    <d v="2024-10-23T00:00:00"/>
    <s v="Standard"/>
    <n v="399"/>
    <n v="9.3000000000000007"/>
    <x v="0"/>
    <x v="2"/>
    <n v="29"/>
    <n v="35"/>
    <s v="Yes"/>
    <n v="1"/>
  </r>
  <r>
    <n v="607"/>
    <d v="2024-10-03T00:00:00"/>
    <s v="Premium"/>
    <n v="699"/>
    <n v="21.1"/>
    <x v="6"/>
    <x v="5"/>
    <n v="6"/>
    <n v="12"/>
    <s v="Yes"/>
    <n v="1"/>
  </r>
  <r>
    <n v="608"/>
    <d v="2024-08-15T00:00:00"/>
    <s v="Basic"/>
    <n v="199"/>
    <n v="22.4"/>
    <x v="2"/>
    <x v="4"/>
    <n v="5"/>
    <n v="1"/>
    <s v="No"/>
    <n v="0"/>
  </r>
  <r>
    <n v="609"/>
    <d v="2024-07-06T00:00:00"/>
    <s v="Standard"/>
    <n v="399"/>
    <n v="22.7"/>
    <x v="2"/>
    <x v="3"/>
    <n v="14"/>
    <n v="34"/>
    <s v="No"/>
    <n v="0"/>
  </r>
  <r>
    <n v="610"/>
    <d v="2023-05-18T00:00:00"/>
    <s v="Standard"/>
    <n v="399"/>
    <n v="9.5"/>
    <x v="5"/>
    <x v="5"/>
    <n v="10"/>
    <n v="46"/>
    <s v="No"/>
    <n v="0"/>
  </r>
  <r>
    <n v="611"/>
    <d v="2023-09-02T00:00:00"/>
    <s v="Standard"/>
    <n v="399"/>
    <n v="13"/>
    <x v="1"/>
    <x v="3"/>
    <n v="33"/>
    <n v="32"/>
    <s v="Yes"/>
    <n v="1"/>
  </r>
  <r>
    <n v="612"/>
    <d v="2024-08-02T00:00:00"/>
    <s v="Premium"/>
    <n v="699"/>
    <n v="19.100000000000001"/>
    <x v="6"/>
    <x v="2"/>
    <n v="11"/>
    <n v="10"/>
    <s v="Yes"/>
    <n v="1"/>
  </r>
  <r>
    <n v="613"/>
    <d v="2024-05-14T00:00:00"/>
    <s v="Premium"/>
    <n v="699"/>
    <n v="18.5"/>
    <x v="7"/>
    <x v="3"/>
    <n v="10"/>
    <n v="2"/>
    <s v="Yes"/>
    <n v="1"/>
  </r>
  <r>
    <n v="614"/>
    <d v="2024-01-05T00:00:00"/>
    <s v="Basic"/>
    <n v="199"/>
    <n v="7"/>
    <x v="5"/>
    <x v="1"/>
    <n v="5"/>
    <n v="42"/>
    <s v="Yes"/>
    <n v="1"/>
  </r>
  <r>
    <n v="615"/>
    <d v="2024-12-21T00:00:00"/>
    <s v="Standard"/>
    <n v="399"/>
    <n v="23"/>
    <x v="8"/>
    <x v="1"/>
    <n v="31"/>
    <n v="41"/>
    <s v="Yes"/>
    <n v="1"/>
  </r>
  <r>
    <n v="616"/>
    <d v="2024-01-21T00:00:00"/>
    <s v="Premium"/>
    <n v="699"/>
    <n v="21"/>
    <x v="0"/>
    <x v="5"/>
    <n v="18"/>
    <n v="34"/>
    <s v="Yes"/>
    <n v="1"/>
  </r>
  <r>
    <n v="617"/>
    <d v="2023-08-17T00:00:00"/>
    <s v="Premium"/>
    <n v="699"/>
    <n v="9.4"/>
    <x v="4"/>
    <x v="5"/>
    <n v="25"/>
    <n v="16"/>
    <s v="No"/>
    <n v="0"/>
  </r>
  <r>
    <n v="618"/>
    <d v="2024-09-10T00:00:00"/>
    <s v="Premium"/>
    <n v="699"/>
    <n v="9.1"/>
    <x v="3"/>
    <x v="2"/>
    <n v="26"/>
    <n v="50"/>
    <s v="Yes"/>
    <n v="1"/>
  </r>
  <r>
    <n v="619"/>
    <d v="2024-10-20T00:00:00"/>
    <s v="Basic"/>
    <n v="199"/>
    <n v="22.1"/>
    <x v="7"/>
    <x v="0"/>
    <n v="33"/>
    <n v="14"/>
    <s v="Yes"/>
    <n v="1"/>
  </r>
  <r>
    <n v="620"/>
    <d v="2023-05-02T00:00:00"/>
    <s v="Standard"/>
    <n v="399"/>
    <n v="4.2"/>
    <x v="6"/>
    <x v="3"/>
    <n v="14"/>
    <n v="38"/>
    <s v="Yes"/>
    <n v="1"/>
  </r>
  <r>
    <n v="621"/>
    <d v="2024-05-05T00:00:00"/>
    <s v="Premium"/>
    <n v="699"/>
    <n v="10.7"/>
    <x v="3"/>
    <x v="4"/>
    <n v="15"/>
    <n v="7"/>
    <s v="Yes"/>
    <n v="1"/>
  </r>
  <r>
    <n v="622"/>
    <d v="2024-08-10T00:00:00"/>
    <s v="Standard"/>
    <n v="399"/>
    <n v="15"/>
    <x v="1"/>
    <x v="1"/>
    <n v="14"/>
    <n v="15"/>
    <s v="Yes"/>
    <n v="1"/>
  </r>
  <r>
    <n v="623"/>
    <d v="2023-02-27T00:00:00"/>
    <s v="Premium"/>
    <n v="699"/>
    <n v="3.8"/>
    <x v="2"/>
    <x v="1"/>
    <n v="11"/>
    <n v="57"/>
    <s v="Yes"/>
    <n v="1"/>
  </r>
  <r>
    <n v="624"/>
    <d v="2024-10-14T00:00:00"/>
    <s v="Basic"/>
    <n v="199"/>
    <n v="23.1"/>
    <x v="2"/>
    <x v="2"/>
    <n v="17"/>
    <n v="38"/>
    <s v="No"/>
    <n v="0"/>
  </r>
  <r>
    <n v="625"/>
    <d v="2024-05-08T00:00:00"/>
    <s v="Basic"/>
    <n v="199"/>
    <n v="23.7"/>
    <x v="5"/>
    <x v="2"/>
    <n v="19"/>
    <n v="38"/>
    <s v="No"/>
    <n v="0"/>
  </r>
  <r>
    <n v="626"/>
    <d v="2024-09-30T00:00:00"/>
    <s v="Basic"/>
    <n v="199"/>
    <n v="20.8"/>
    <x v="6"/>
    <x v="5"/>
    <n v="15"/>
    <n v="52"/>
    <s v="No"/>
    <n v="0"/>
  </r>
  <r>
    <n v="627"/>
    <d v="2023-08-24T00:00:00"/>
    <s v="Premium"/>
    <n v="699"/>
    <n v="7"/>
    <x v="3"/>
    <x v="2"/>
    <n v="33"/>
    <n v="38"/>
    <s v="Yes"/>
    <n v="1"/>
  </r>
  <r>
    <n v="628"/>
    <d v="2024-05-31T00:00:00"/>
    <s v="Standard"/>
    <n v="399"/>
    <n v="3.7"/>
    <x v="8"/>
    <x v="0"/>
    <n v="25"/>
    <n v="33"/>
    <s v="No"/>
    <n v="0"/>
  </r>
  <r>
    <n v="629"/>
    <d v="2024-09-06T00:00:00"/>
    <s v="Premium"/>
    <n v="699"/>
    <n v="20.7"/>
    <x v="4"/>
    <x v="0"/>
    <n v="27"/>
    <n v="30"/>
    <s v="No"/>
    <n v="0"/>
  </r>
  <r>
    <n v="630"/>
    <d v="2024-09-09T00:00:00"/>
    <s v="Basic"/>
    <n v="199"/>
    <n v="12.8"/>
    <x v="4"/>
    <x v="1"/>
    <n v="35"/>
    <n v="30"/>
    <s v="No"/>
    <n v="0"/>
  </r>
  <r>
    <n v="631"/>
    <d v="2023-02-14T00:00:00"/>
    <s v="Premium"/>
    <n v="699"/>
    <n v="22.5"/>
    <x v="1"/>
    <x v="5"/>
    <n v="1"/>
    <n v="26"/>
    <s v="Yes"/>
    <n v="1"/>
  </r>
  <r>
    <n v="632"/>
    <d v="2024-12-14T00:00:00"/>
    <s v="Premium"/>
    <n v="699"/>
    <n v="11"/>
    <x v="7"/>
    <x v="2"/>
    <n v="34"/>
    <n v="22"/>
    <s v="Yes"/>
    <n v="1"/>
  </r>
  <r>
    <n v="633"/>
    <d v="2023-03-27T00:00:00"/>
    <s v="Premium"/>
    <n v="699"/>
    <n v="10.9"/>
    <x v="0"/>
    <x v="2"/>
    <n v="7"/>
    <n v="49"/>
    <s v="Yes"/>
    <n v="1"/>
  </r>
  <r>
    <n v="634"/>
    <d v="2023-01-08T00:00:00"/>
    <s v="Standard"/>
    <n v="399"/>
    <n v="10.5"/>
    <x v="5"/>
    <x v="1"/>
    <n v="35"/>
    <n v="45"/>
    <s v="No"/>
    <n v="0"/>
  </r>
  <r>
    <n v="635"/>
    <d v="2023-11-20T00:00:00"/>
    <s v="Premium"/>
    <n v="699"/>
    <n v="3.4"/>
    <x v="8"/>
    <x v="2"/>
    <n v="34"/>
    <n v="41"/>
    <s v="Yes"/>
    <n v="1"/>
  </r>
  <r>
    <n v="636"/>
    <d v="2024-07-02T00:00:00"/>
    <s v="Standard"/>
    <n v="399"/>
    <n v="3.1"/>
    <x v="1"/>
    <x v="4"/>
    <n v="24"/>
    <n v="37"/>
    <s v="Yes"/>
    <n v="1"/>
  </r>
  <r>
    <n v="637"/>
    <d v="2024-07-24T00:00:00"/>
    <s v="Standard"/>
    <n v="399"/>
    <n v="15.5"/>
    <x v="1"/>
    <x v="0"/>
    <n v="24"/>
    <n v="26"/>
    <s v="No"/>
    <n v="0"/>
  </r>
  <r>
    <n v="638"/>
    <d v="2024-08-14T00:00:00"/>
    <s v="Standard"/>
    <n v="399"/>
    <n v="9.6"/>
    <x v="2"/>
    <x v="2"/>
    <n v="12"/>
    <n v="16"/>
    <s v="No"/>
    <n v="0"/>
  </r>
  <r>
    <n v="639"/>
    <d v="2024-12-17T00:00:00"/>
    <s v="Standard"/>
    <n v="399"/>
    <n v="18.5"/>
    <x v="4"/>
    <x v="4"/>
    <n v="26"/>
    <n v="14"/>
    <s v="No"/>
    <n v="0"/>
  </r>
  <r>
    <n v="640"/>
    <d v="2024-12-14T00:00:00"/>
    <s v="Basic"/>
    <n v="199"/>
    <n v="5.8"/>
    <x v="1"/>
    <x v="3"/>
    <n v="7"/>
    <n v="51"/>
    <s v="Yes"/>
    <n v="1"/>
  </r>
  <r>
    <n v="641"/>
    <d v="2024-09-06T00:00:00"/>
    <s v="Premium"/>
    <n v="699"/>
    <n v="4.4000000000000004"/>
    <x v="8"/>
    <x v="1"/>
    <n v="4"/>
    <n v="52"/>
    <s v="Yes"/>
    <n v="1"/>
  </r>
  <r>
    <n v="642"/>
    <d v="2024-01-29T00:00:00"/>
    <s v="Standard"/>
    <n v="399"/>
    <n v="2.1"/>
    <x v="5"/>
    <x v="3"/>
    <n v="6"/>
    <n v="5"/>
    <s v="No"/>
    <n v="0"/>
  </r>
  <r>
    <n v="643"/>
    <d v="2023-01-11T00:00:00"/>
    <s v="Standard"/>
    <n v="399"/>
    <n v="7.5"/>
    <x v="8"/>
    <x v="0"/>
    <n v="34"/>
    <n v="40"/>
    <s v="No"/>
    <n v="0"/>
  </r>
  <r>
    <n v="644"/>
    <d v="2023-08-26T00:00:00"/>
    <s v="Basic"/>
    <n v="199"/>
    <n v="7.5"/>
    <x v="8"/>
    <x v="5"/>
    <n v="34"/>
    <n v="32"/>
    <s v="Yes"/>
    <n v="1"/>
  </r>
  <r>
    <n v="645"/>
    <d v="2023-06-11T00:00:00"/>
    <s v="Premium"/>
    <n v="699"/>
    <n v="17"/>
    <x v="3"/>
    <x v="0"/>
    <n v="11"/>
    <n v="41"/>
    <s v="Yes"/>
    <n v="1"/>
  </r>
  <r>
    <n v="646"/>
    <d v="2023-07-25T00:00:00"/>
    <s v="Basic"/>
    <n v="199"/>
    <n v="19.600000000000001"/>
    <x v="3"/>
    <x v="4"/>
    <n v="18"/>
    <n v="25"/>
    <s v="Yes"/>
    <n v="1"/>
  </r>
  <r>
    <n v="647"/>
    <d v="2024-07-26T00:00:00"/>
    <s v="Premium"/>
    <n v="699"/>
    <n v="18.600000000000001"/>
    <x v="4"/>
    <x v="1"/>
    <n v="1"/>
    <n v="35"/>
    <s v="Yes"/>
    <n v="1"/>
  </r>
  <r>
    <n v="648"/>
    <d v="2024-04-10T00:00:00"/>
    <s v="Premium"/>
    <n v="699"/>
    <n v="9"/>
    <x v="0"/>
    <x v="0"/>
    <n v="23"/>
    <n v="38"/>
    <s v="No"/>
    <n v="0"/>
  </r>
  <r>
    <n v="649"/>
    <d v="2024-05-30T00:00:00"/>
    <s v="Standard"/>
    <n v="399"/>
    <n v="6.9"/>
    <x v="1"/>
    <x v="5"/>
    <n v="1"/>
    <n v="6"/>
    <s v="No"/>
    <n v="0"/>
  </r>
  <r>
    <n v="650"/>
    <d v="2024-08-11T00:00:00"/>
    <s v="Standard"/>
    <n v="399"/>
    <n v="23.7"/>
    <x v="2"/>
    <x v="3"/>
    <n v="22"/>
    <n v="56"/>
    <s v="Yes"/>
    <n v="1"/>
  </r>
  <r>
    <n v="651"/>
    <d v="2024-04-14T00:00:00"/>
    <s v="Standard"/>
    <n v="399"/>
    <n v="24.2"/>
    <x v="7"/>
    <x v="0"/>
    <n v="29"/>
    <n v="48"/>
    <s v="Yes"/>
    <n v="1"/>
  </r>
  <r>
    <n v="652"/>
    <d v="2024-01-27T00:00:00"/>
    <s v="Premium"/>
    <n v="699"/>
    <n v="22.5"/>
    <x v="8"/>
    <x v="2"/>
    <n v="30"/>
    <n v="7"/>
    <s v="Yes"/>
    <n v="1"/>
  </r>
  <r>
    <n v="653"/>
    <d v="2024-06-12T00:00:00"/>
    <s v="Premium"/>
    <n v="699"/>
    <n v="17.100000000000001"/>
    <x v="5"/>
    <x v="3"/>
    <n v="15"/>
    <n v="26"/>
    <s v="No"/>
    <n v="0"/>
  </r>
  <r>
    <n v="654"/>
    <d v="2024-11-20T00:00:00"/>
    <s v="Premium"/>
    <n v="699"/>
    <n v="17.7"/>
    <x v="0"/>
    <x v="0"/>
    <n v="1"/>
    <n v="18"/>
    <s v="Yes"/>
    <n v="1"/>
  </r>
  <r>
    <n v="655"/>
    <d v="2024-08-10T00:00:00"/>
    <s v="Premium"/>
    <n v="699"/>
    <n v="2.4"/>
    <x v="6"/>
    <x v="2"/>
    <n v="22"/>
    <n v="20"/>
    <s v="Yes"/>
    <n v="1"/>
  </r>
  <r>
    <n v="656"/>
    <d v="2023-09-05T00:00:00"/>
    <s v="Standard"/>
    <n v="399"/>
    <n v="23.7"/>
    <x v="5"/>
    <x v="2"/>
    <n v="12"/>
    <n v="47"/>
    <s v="Yes"/>
    <n v="1"/>
  </r>
  <r>
    <n v="657"/>
    <d v="2023-04-20T00:00:00"/>
    <s v="Standard"/>
    <n v="399"/>
    <n v="6.1"/>
    <x v="5"/>
    <x v="5"/>
    <n v="14"/>
    <n v="22"/>
    <s v="Yes"/>
    <n v="1"/>
  </r>
  <r>
    <n v="658"/>
    <d v="2024-07-08T00:00:00"/>
    <s v="Basic"/>
    <n v="199"/>
    <n v="17.100000000000001"/>
    <x v="7"/>
    <x v="5"/>
    <n v="6"/>
    <n v="0"/>
    <s v="No"/>
    <n v="0"/>
  </r>
  <r>
    <n v="659"/>
    <d v="2024-08-11T00:00:00"/>
    <s v="Basic"/>
    <n v="199"/>
    <n v="9.6"/>
    <x v="3"/>
    <x v="2"/>
    <n v="31"/>
    <n v="57"/>
    <s v="No"/>
    <n v="0"/>
  </r>
  <r>
    <n v="660"/>
    <d v="2024-08-13T00:00:00"/>
    <s v="Standard"/>
    <n v="399"/>
    <n v="5"/>
    <x v="2"/>
    <x v="3"/>
    <n v="32"/>
    <n v="25"/>
    <s v="Yes"/>
    <n v="1"/>
  </r>
  <r>
    <n v="661"/>
    <d v="2024-05-29T00:00:00"/>
    <s v="Basic"/>
    <n v="199"/>
    <n v="13.4"/>
    <x v="1"/>
    <x v="2"/>
    <n v="4"/>
    <n v="60"/>
    <s v="Yes"/>
    <n v="1"/>
  </r>
  <r>
    <n v="662"/>
    <d v="2024-04-16T00:00:00"/>
    <s v="Standard"/>
    <n v="399"/>
    <n v="21.6"/>
    <x v="6"/>
    <x v="2"/>
    <n v="26"/>
    <n v="7"/>
    <s v="No"/>
    <n v="0"/>
  </r>
  <r>
    <n v="663"/>
    <d v="2024-01-06T00:00:00"/>
    <s v="Standard"/>
    <n v="399"/>
    <n v="0.8"/>
    <x v="5"/>
    <x v="2"/>
    <n v="1"/>
    <n v="37"/>
    <s v="Yes"/>
    <n v="1"/>
  </r>
  <r>
    <n v="664"/>
    <d v="2024-09-19T00:00:00"/>
    <s v="Premium"/>
    <n v="699"/>
    <n v="5.0999999999999996"/>
    <x v="0"/>
    <x v="0"/>
    <n v="17"/>
    <n v="17"/>
    <s v="No"/>
    <n v="0"/>
  </r>
  <r>
    <n v="665"/>
    <d v="2024-01-17T00:00:00"/>
    <s v="Standard"/>
    <n v="399"/>
    <n v="5"/>
    <x v="1"/>
    <x v="0"/>
    <n v="24"/>
    <n v="26"/>
    <s v="No"/>
    <n v="0"/>
  </r>
  <r>
    <n v="666"/>
    <d v="2024-12-03T00:00:00"/>
    <s v="Standard"/>
    <n v="399"/>
    <n v="7.4"/>
    <x v="6"/>
    <x v="5"/>
    <n v="26"/>
    <n v="8"/>
    <s v="No"/>
    <n v="0"/>
  </r>
  <r>
    <n v="667"/>
    <d v="2023-07-20T00:00:00"/>
    <s v="Basic"/>
    <n v="199"/>
    <n v="18.2"/>
    <x v="5"/>
    <x v="5"/>
    <n v="7"/>
    <n v="27"/>
    <s v="No"/>
    <n v="0"/>
  </r>
  <r>
    <n v="668"/>
    <d v="2024-10-07T00:00:00"/>
    <s v="Basic"/>
    <n v="199"/>
    <n v="12.1"/>
    <x v="8"/>
    <x v="0"/>
    <n v="10"/>
    <n v="26"/>
    <s v="No"/>
    <n v="0"/>
  </r>
  <r>
    <n v="669"/>
    <d v="2024-08-04T00:00:00"/>
    <s v="Premium"/>
    <n v="699"/>
    <n v="18.2"/>
    <x v="7"/>
    <x v="3"/>
    <n v="35"/>
    <n v="16"/>
    <s v="No"/>
    <n v="0"/>
  </r>
  <r>
    <n v="670"/>
    <d v="2024-05-02T00:00:00"/>
    <s v="Basic"/>
    <n v="199"/>
    <n v="2.9"/>
    <x v="6"/>
    <x v="1"/>
    <n v="26"/>
    <n v="13"/>
    <s v="No"/>
    <n v="0"/>
  </r>
  <r>
    <n v="671"/>
    <d v="2024-07-24T00:00:00"/>
    <s v="Premium"/>
    <n v="699"/>
    <n v="11.5"/>
    <x v="3"/>
    <x v="3"/>
    <n v="7"/>
    <n v="23"/>
    <s v="Yes"/>
    <n v="1"/>
  </r>
  <r>
    <n v="672"/>
    <d v="2024-09-12T00:00:00"/>
    <s v="Standard"/>
    <n v="399"/>
    <n v="1"/>
    <x v="4"/>
    <x v="3"/>
    <n v="23"/>
    <n v="55"/>
    <s v="Yes"/>
    <n v="1"/>
  </r>
  <r>
    <n v="673"/>
    <d v="2024-05-14T00:00:00"/>
    <s v="Basic"/>
    <n v="199"/>
    <n v="4.8"/>
    <x v="0"/>
    <x v="3"/>
    <n v="35"/>
    <n v="20"/>
    <s v="Yes"/>
    <n v="1"/>
  </r>
  <r>
    <n v="674"/>
    <d v="2023-05-29T00:00:00"/>
    <s v="Premium"/>
    <n v="699"/>
    <n v="22.3"/>
    <x v="1"/>
    <x v="5"/>
    <n v="29"/>
    <n v="18"/>
    <s v="Yes"/>
    <n v="1"/>
  </r>
  <r>
    <n v="675"/>
    <d v="2023-08-22T00:00:00"/>
    <s v="Basic"/>
    <n v="199"/>
    <n v="10.8"/>
    <x v="1"/>
    <x v="1"/>
    <n v="22"/>
    <n v="5"/>
    <s v="Yes"/>
    <n v="1"/>
  </r>
  <r>
    <n v="676"/>
    <d v="2024-03-31T00:00:00"/>
    <s v="Standard"/>
    <n v="399"/>
    <n v="16.5"/>
    <x v="0"/>
    <x v="5"/>
    <n v="21"/>
    <n v="41"/>
    <s v="Yes"/>
    <n v="1"/>
  </r>
  <r>
    <n v="677"/>
    <d v="2023-05-09T00:00:00"/>
    <s v="Standard"/>
    <n v="399"/>
    <n v="24.2"/>
    <x v="1"/>
    <x v="0"/>
    <n v="34"/>
    <n v="11"/>
    <s v="No"/>
    <n v="0"/>
  </r>
  <r>
    <n v="678"/>
    <d v="2023-04-08T00:00:00"/>
    <s v="Premium"/>
    <n v="699"/>
    <n v="16.7"/>
    <x v="4"/>
    <x v="0"/>
    <n v="16"/>
    <n v="10"/>
    <s v="No"/>
    <n v="0"/>
  </r>
  <r>
    <n v="679"/>
    <d v="2023-03-27T00:00:00"/>
    <s v="Basic"/>
    <n v="199"/>
    <n v="13.9"/>
    <x v="8"/>
    <x v="2"/>
    <n v="31"/>
    <n v="33"/>
    <s v="No"/>
    <n v="0"/>
  </r>
  <r>
    <n v="680"/>
    <d v="2023-11-13T00:00:00"/>
    <s v="Basic"/>
    <n v="199"/>
    <n v="15.6"/>
    <x v="4"/>
    <x v="4"/>
    <n v="17"/>
    <n v="59"/>
    <s v="No"/>
    <n v="0"/>
  </r>
  <r>
    <n v="681"/>
    <d v="2023-06-24T00:00:00"/>
    <s v="Basic"/>
    <n v="199"/>
    <n v="18.600000000000001"/>
    <x v="7"/>
    <x v="4"/>
    <n v="16"/>
    <n v="8"/>
    <s v="Yes"/>
    <n v="1"/>
  </r>
  <r>
    <n v="682"/>
    <d v="2024-07-07T00:00:00"/>
    <s v="Basic"/>
    <n v="199"/>
    <n v="16.8"/>
    <x v="3"/>
    <x v="2"/>
    <n v="3"/>
    <n v="29"/>
    <s v="No"/>
    <n v="0"/>
  </r>
  <r>
    <n v="683"/>
    <d v="2024-10-08T00:00:00"/>
    <s v="Standard"/>
    <n v="399"/>
    <n v="11.4"/>
    <x v="2"/>
    <x v="0"/>
    <n v="36"/>
    <n v="37"/>
    <s v="No"/>
    <n v="0"/>
  </r>
  <r>
    <n v="684"/>
    <d v="2024-07-06T00:00:00"/>
    <s v="Premium"/>
    <n v="699"/>
    <n v="13.3"/>
    <x v="2"/>
    <x v="3"/>
    <n v="28"/>
    <n v="58"/>
    <s v="Yes"/>
    <n v="1"/>
  </r>
  <r>
    <n v="685"/>
    <d v="2023-01-11T00:00:00"/>
    <s v="Basic"/>
    <n v="199"/>
    <n v="11.3"/>
    <x v="3"/>
    <x v="2"/>
    <n v="6"/>
    <n v="16"/>
    <s v="Yes"/>
    <n v="1"/>
  </r>
  <r>
    <n v="686"/>
    <d v="2023-01-09T00:00:00"/>
    <s v="Basic"/>
    <n v="199"/>
    <n v="20.5"/>
    <x v="6"/>
    <x v="3"/>
    <n v="34"/>
    <n v="18"/>
    <s v="No"/>
    <n v="0"/>
  </r>
  <r>
    <n v="687"/>
    <d v="2023-10-27T00:00:00"/>
    <s v="Premium"/>
    <n v="699"/>
    <n v="23.7"/>
    <x v="7"/>
    <x v="3"/>
    <n v="32"/>
    <n v="0"/>
    <s v="No"/>
    <n v="0"/>
  </r>
  <r>
    <n v="688"/>
    <d v="2024-07-28T00:00:00"/>
    <s v="Premium"/>
    <n v="699"/>
    <n v="20"/>
    <x v="2"/>
    <x v="3"/>
    <n v="15"/>
    <n v="12"/>
    <s v="Yes"/>
    <n v="1"/>
  </r>
  <r>
    <n v="689"/>
    <d v="2024-03-08T00:00:00"/>
    <s v="Standard"/>
    <n v="399"/>
    <n v="6.6"/>
    <x v="1"/>
    <x v="2"/>
    <n v="26"/>
    <n v="14"/>
    <s v="Yes"/>
    <n v="1"/>
  </r>
  <r>
    <n v="690"/>
    <d v="2023-10-03T00:00:00"/>
    <s v="Premium"/>
    <n v="699"/>
    <n v="13.2"/>
    <x v="0"/>
    <x v="3"/>
    <n v="16"/>
    <n v="41"/>
    <s v="Yes"/>
    <n v="1"/>
  </r>
  <r>
    <n v="691"/>
    <d v="2024-04-11T00:00:00"/>
    <s v="Standard"/>
    <n v="399"/>
    <n v="21.4"/>
    <x v="6"/>
    <x v="0"/>
    <n v="13"/>
    <n v="18"/>
    <s v="No"/>
    <n v="0"/>
  </r>
  <r>
    <n v="692"/>
    <d v="2023-02-20T00:00:00"/>
    <s v="Premium"/>
    <n v="699"/>
    <n v="7.2"/>
    <x v="7"/>
    <x v="0"/>
    <n v="29"/>
    <n v="20"/>
    <s v="Yes"/>
    <n v="1"/>
  </r>
  <r>
    <n v="693"/>
    <d v="2024-03-24T00:00:00"/>
    <s v="Premium"/>
    <n v="699"/>
    <n v="5.0999999999999996"/>
    <x v="4"/>
    <x v="3"/>
    <n v="2"/>
    <n v="17"/>
    <s v="Yes"/>
    <n v="1"/>
  </r>
  <r>
    <n v="694"/>
    <d v="2024-03-06T00:00:00"/>
    <s v="Premium"/>
    <n v="699"/>
    <n v="6.2"/>
    <x v="6"/>
    <x v="1"/>
    <n v="1"/>
    <n v="31"/>
    <s v="Yes"/>
    <n v="1"/>
  </r>
  <r>
    <n v="695"/>
    <d v="2023-03-24T00:00:00"/>
    <s v="Standard"/>
    <n v="399"/>
    <n v="25"/>
    <x v="7"/>
    <x v="4"/>
    <n v="32"/>
    <n v="50"/>
    <s v="Yes"/>
    <n v="1"/>
  </r>
  <r>
    <n v="696"/>
    <d v="2023-07-16T00:00:00"/>
    <s v="Basic"/>
    <n v="199"/>
    <n v="7"/>
    <x v="1"/>
    <x v="1"/>
    <n v="4"/>
    <n v="34"/>
    <s v="Yes"/>
    <n v="1"/>
  </r>
  <r>
    <n v="697"/>
    <d v="2024-03-29T00:00:00"/>
    <s v="Standard"/>
    <n v="399"/>
    <n v="20.8"/>
    <x v="4"/>
    <x v="4"/>
    <n v="25"/>
    <n v="15"/>
    <s v="No"/>
    <n v="0"/>
  </r>
  <r>
    <n v="698"/>
    <d v="2024-04-29T00:00:00"/>
    <s v="Basic"/>
    <n v="199"/>
    <n v="5.4"/>
    <x v="4"/>
    <x v="5"/>
    <n v="3"/>
    <n v="42"/>
    <s v="No"/>
    <n v="0"/>
  </r>
  <r>
    <n v="699"/>
    <d v="2024-07-16T00:00:00"/>
    <s v="Standard"/>
    <n v="399"/>
    <n v="23.4"/>
    <x v="6"/>
    <x v="4"/>
    <n v="20"/>
    <n v="46"/>
    <s v="Yes"/>
    <n v="1"/>
  </r>
  <r>
    <n v="700"/>
    <d v="2024-11-13T00:00:00"/>
    <s v="Premium"/>
    <n v="699"/>
    <n v="6.7"/>
    <x v="0"/>
    <x v="0"/>
    <n v="8"/>
    <n v="23"/>
    <s v="No"/>
    <n v="0"/>
  </r>
  <r>
    <n v="701"/>
    <d v="2023-10-10T00:00:00"/>
    <s v="Basic"/>
    <n v="199"/>
    <n v="6.3"/>
    <x v="1"/>
    <x v="3"/>
    <n v="8"/>
    <n v="0"/>
    <s v="Yes"/>
    <n v="1"/>
  </r>
  <r>
    <n v="702"/>
    <d v="2024-12-08T00:00:00"/>
    <s v="Premium"/>
    <n v="699"/>
    <n v="10.199999999999999"/>
    <x v="5"/>
    <x v="1"/>
    <n v="8"/>
    <n v="2"/>
    <s v="No"/>
    <n v="0"/>
  </r>
  <r>
    <n v="703"/>
    <d v="2024-12-03T00:00:00"/>
    <s v="Standard"/>
    <n v="399"/>
    <n v="9.6"/>
    <x v="4"/>
    <x v="0"/>
    <n v="10"/>
    <n v="10"/>
    <s v="No"/>
    <n v="0"/>
  </r>
  <r>
    <n v="704"/>
    <d v="2024-12-19T00:00:00"/>
    <s v="Premium"/>
    <n v="699"/>
    <n v="23.3"/>
    <x v="8"/>
    <x v="1"/>
    <n v="22"/>
    <n v="22"/>
    <s v="No"/>
    <n v="0"/>
  </r>
  <r>
    <n v="705"/>
    <d v="2023-12-22T00:00:00"/>
    <s v="Premium"/>
    <n v="699"/>
    <n v="3.6"/>
    <x v="5"/>
    <x v="3"/>
    <n v="7"/>
    <n v="35"/>
    <s v="Yes"/>
    <n v="1"/>
  </r>
  <r>
    <n v="706"/>
    <d v="2023-02-10T00:00:00"/>
    <s v="Standard"/>
    <n v="399"/>
    <n v="1"/>
    <x v="1"/>
    <x v="3"/>
    <n v="13"/>
    <n v="46"/>
    <s v="Yes"/>
    <n v="1"/>
  </r>
  <r>
    <n v="707"/>
    <d v="2023-07-11T00:00:00"/>
    <s v="Standard"/>
    <n v="399"/>
    <n v="14.2"/>
    <x v="2"/>
    <x v="4"/>
    <n v="29"/>
    <n v="31"/>
    <s v="Yes"/>
    <n v="1"/>
  </r>
  <r>
    <n v="708"/>
    <d v="2024-07-21T00:00:00"/>
    <s v="Premium"/>
    <n v="699"/>
    <n v="8.4"/>
    <x v="7"/>
    <x v="3"/>
    <n v="23"/>
    <n v="55"/>
    <s v="No"/>
    <n v="0"/>
  </r>
  <r>
    <n v="709"/>
    <d v="2024-01-11T00:00:00"/>
    <s v="Basic"/>
    <n v="199"/>
    <n v="13.5"/>
    <x v="7"/>
    <x v="3"/>
    <n v="5"/>
    <n v="52"/>
    <s v="Yes"/>
    <n v="1"/>
  </r>
  <r>
    <n v="710"/>
    <d v="2023-01-20T00:00:00"/>
    <s v="Standard"/>
    <n v="399"/>
    <n v="19.5"/>
    <x v="2"/>
    <x v="2"/>
    <n v="1"/>
    <n v="46"/>
    <s v="Yes"/>
    <n v="1"/>
  </r>
  <r>
    <n v="711"/>
    <d v="2024-07-05T00:00:00"/>
    <s v="Premium"/>
    <n v="699"/>
    <n v="19.5"/>
    <x v="5"/>
    <x v="3"/>
    <n v="24"/>
    <n v="46"/>
    <s v="Yes"/>
    <n v="1"/>
  </r>
  <r>
    <n v="712"/>
    <d v="2023-11-27T00:00:00"/>
    <s v="Standard"/>
    <n v="399"/>
    <n v="13.3"/>
    <x v="7"/>
    <x v="5"/>
    <n v="13"/>
    <n v="9"/>
    <s v="No"/>
    <n v="0"/>
  </r>
  <r>
    <n v="713"/>
    <d v="2023-05-13T00:00:00"/>
    <s v="Standard"/>
    <n v="399"/>
    <n v="3.2"/>
    <x v="2"/>
    <x v="4"/>
    <n v="21"/>
    <n v="4"/>
    <s v="Yes"/>
    <n v="1"/>
  </r>
  <r>
    <n v="714"/>
    <d v="2024-10-19T00:00:00"/>
    <s v="Basic"/>
    <n v="199"/>
    <n v="5.5"/>
    <x v="7"/>
    <x v="0"/>
    <n v="3"/>
    <n v="6"/>
    <s v="Yes"/>
    <n v="1"/>
  </r>
  <r>
    <n v="715"/>
    <d v="2023-03-14T00:00:00"/>
    <s v="Standard"/>
    <n v="399"/>
    <n v="13.4"/>
    <x v="0"/>
    <x v="1"/>
    <n v="32"/>
    <n v="23"/>
    <s v="Yes"/>
    <n v="1"/>
  </r>
  <r>
    <n v="716"/>
    <d v="2024-01-05T00:00:00"/>
    <s v="Basic"/>
    <n v="199"/>
    <n v="16.600000000000001"/>
    <x v="4"/>
    <x v="2"/>
    <n v="14"/>
    <n v="51"/>
    <s v="No"/>
    <n v="0"/>
  </r>
  <r>
    <n v="717"/>
    <d v="2023-03-14T00:00:00"/>
    <s v="Premium"/>
    <n v="699"/>
    <n v="20.6"/>
    <x v="8"/>
    <x v="5"/>
    <n v="27"/>
    <n v="17"/>
    <s v="No"/>
    <n v="0"/>
  </r>
  <r>
    <n v="718"/>
    <d v="2024-06-28T00:00:00"/>
    <s v="Standard"/>
    <n v="399"/>
    <n v="23.6"/>
    <x v="2"/>
    <x v="1"/>
    <n v="5"/>
    <n v="6"/>
    <s v="No"/>
    <n v="0"/>
  </r>
  <r>
    <n v="719"/>
    <d v="2024-07-25T00:00:00"/>
    <s v="Standard"/>
    <n v="399"/>
    <n v="5.2"/>
    <x v="5"/>
    <x v="5"/>
    <n v="13"/>
    <n v="40"/>
    <s v="No"/>
    <n v="0"/>
  </r>
  <r>
    <n v="720"/>
    <d v="2024-04-14T00:00:00"/>
    <s v="Premium"/>
    <n v="699"/>
    <n v="10.7"/>
    <x v="4"/>
    <x v="4"/>
    <n v="36"/>
    <n v="36"/>
    <s v="Yes"/>
    <n v="1"/>
  </r>
  <r>
    <n v="721"/>
    <d v="2023-12-12T00:00:00"/>
    <s v="Premium"/>
    <n v="699"/>
    <n v="22.1"/>
    <x v="6"/>
    <x v="0"/>
    <n v="28"/>
    <n v="35"/>
    <s v="No"/>
    <n v="0"/>
  </r>
  <r>
    <n v="722"/>
    <d v="2023-11-29T00:00:00"/>
    <s v="Premium"/>
    <n v="699"/>
    <n v="13.6"/>
    <x v="7"/>
    <x v="3"/>
    <n v="11"/>
    <n v="57"/>
    <s v="Yes"/>
    <n v="1"/>
  </r>
  <r>
    <n v="723"/>
    <d v="2024-07-30T00:00:00"/>
    <s v="Standard"/>
    <n v="399"/>
    <n v="19.2"/>
    <x v="1"/>
    <x v="4"/>
    <n v="27"/>
    <n v="20"/>
    <s v="No"/>
    <n v="0"/>
  </r>
  <r>
    <n v="724"/>
    <d v="2024-04-08T00:00:00"/>
    <s v="Premium"/>
    <n v="699"/>
    <n v="9.6999999999999993"/>
    <x v="2"/>
    <x v="4"/>
    <n v="14"/>
    <n v="16"/>
    <s v="Yes"/>
    <n v="1"/>
  </r>
  <r>
    <n v="725"/>
    <d v="2023-05-19T00:00:00"/>
    <s v="Standard"/>
    <n v="399"/>
    <n v="0.5"/>
    <x v="8"/>
    <x v="3"/>
    <n v="26"/>
    <n v="38"/>
    <s v="Yes"/>
    <n v="1"/>
  </r>
  <r>
    <n v="726"/>
    <d v="2024-12-07T00:00:00"/>
    <s v="Standard"/>
    <n v="399"/>
    <n v="7.9"/>
    <x v="5"/>
    <x v="0"/>
    <n v="1"/>
    <n v="54"/>
    <s v="Yes"/>
    <n v="1"/>
  </r>
  <r>
    <n v="727"/>
    <d v="2023-06-09T00:00:00"/>
    <s v="Standard"/>
    <n v="399"/>
    <n v="13"/>
    <x v="6"/>
    <x v="1"/>
    <n v="36"/>
    <n v="2"/>
    <s v="No"/>
    <n v="0"/>
  </r>
  <r>
    <n v="728"/>
    <d v="2023-04-05T00:00:00"/>
    <s v="Basic"/>
    <n v="199"/>
    <n v="9.5"/>
    <x v="5"/>
    <x v="0"/>
    <n v="17"/>
    <n v="16"/>
    <s v="No"/>
    <n v="0"/>
  </r>
  <r>
    <n v="729"/>
    <d v="2024-05-09T00:00:00"/>
    <s v="Premium"/>
    <n v="699"/>
    <n v="14.4"/>
    <x v="5"/>
    <x v="4"/>
    <n v="26"/>
    <n v="4"/>
    <s v="No"/>
    <n v="0"/>
  </r>
  <r>
    <n v="730"/>
    <d v="2024-08-13T00:00:00"/>
    <s v="Basic"/>
    <n v="199"/>
    <n v="20.7"/>
    <x v="4"/>
    <x v="5"/>
    <n v="32"/>
    <n v="41"/>
    <s v="Yes"/>
    <n v="1"/>
  </r>
  <r>
    <n v="731"/>
    <d v="2024-03-02T00:00:00"/>
    <s v="Standard"/>
    <n v="399"/>
    <n v="19.600000000000001"/>
    <x v="3"/>
    <x v="3"/>
    <n v="6"/>
    <n v="56"/>
    <s v="No"/>
    <n v="0"/>
  </r>
  <r>
    <n v="732"/>
    <d v="2023-02-25T00:00:00"/>
    <s v="Basic"/>
    <n v="199"/>
    <n v="18.8"/>
    <x v="8"/>
    <x v="4"/>
    <n v="15"/>
    <n v="49"/>
    <s v="No"/>
    <n v="0"/>
  </r>
  <r>
    <n v="733"/>
    <d v="2024-12-15T00:00:00"/>
    <s v="Standard"/>
    <n v="399"/>
    <n v="1.5"/>
    <x v="2"/>
    <x v="5"/>
    <n v="34"/>
    <n v="9"/>
    <s v="Yes"/>
    <n v="1"/>
  </r>
  <r>
    <n v="734"/>
    <d v="2024-05-31T00:00:00"/>
    <s v="Basic"/>
    <n v="199"/>
    <n v="1.7"/>
    <x v="1"/>
    <x v="2"/>
    <n v="10"/>
    <n v="48"/>
    <s v="Yes"/>
    <n v="1"/>
  </r>
  <r>
    <n v="735"/>
    <d v="2024-05-02T00:00:00"/>
    <s v="Basic"/>
    <n v="199"/>
    <n v="11.1"/>
    <x v="1"/>
    <x v="0"/>
    <n v="15"/>
    <n v="8"/>
    <s v="No"/>
    <n v="0"/>
  </r>
  <r>
    <n v="736"/>
    <d v="2024-12-15T00:00:00"/>
    <s v="Premium"/>
    <n v="699"/>
    <n v="13.9"/>
    <x v="0"/>
    <x v="1"/>
    <n v="4"/>
    <n v="25"/>
    <s v="No"/>
    <n v="0"/>
  </r>
  <r>
    <n v="737"/>
    <d v="2023-07-20T00:00:00"/>
    <s v="Basic"/>
    <n v="199"/>
    <n v="12.3"/>
    <x v="5"/>
    <x v="2"/>
    <n v="9"/>
    <n v="25"/>
    <s v="No"/>
    <n v="0"/>
  </r>
  <r>
    <n v="738"/>
    <d v="2024-12-02T00:00:00"/>
    <s v="Premium"/>
    <n v="699"/>
    <n v="6.5"/>
    <x v="4"/>
    <x v="3"/>
    <n v="34"/>
    <n v="49"/>
    <s v="Yes"/>
    <n v="1"/>
  </r>
  <r>
    <n v="739"/>
    <d v="2023-11-25T00:00:00"/>
    <s v="Premium"/>
    <n v="699"/>
    <n v="3.3"/>
    <x v="1"/>
    <x v="2"/>
    <n v="6"/>
    <n v="23"/>
    <s v="Yes"/>
    <n v="1"/>
  </r>
  <r>
    <n v="740"/>
    <d v="2024-03-28T00:00:00"/>
    <s v="Standard"/>
    <n v="399"/>
    <n v="19.399999999999999"/>
    <x v="6"/>
    <x v="3"/>
    <n v="2"/>
    <n v="39"/>
    <s v="No"/>
    <n v="0"/>
  </r>
  <r>
    <n v="741"/>
    <d v="2023-03-29T00:00:00"/>
    <s v="Premium"/>
    <n v="699"/>
    <n v="11.3"/>
    <x v="5"/>
    <x v="0"/>
    <n v="10"/>
    <n v="43"/>
    <s v="No"/>
    <n v="0"/>
  </r>
  <r>
    <n v="742"/>
    <d v="2023-04-24T00:00:00"/>
    <s v="Basic"/>
    <n v="199"/>
    <n v="6.5"/>
    <x v="6"/>
    <x v="3"/>
    <n v="4"/>
    <n v="0"/>
    <s v="Yes"/>
    <n v="1"/>
  </r>
  <r>
    <n v="743"/>
    <d v="2023-07-28T00:00:00"/>
    <s v="Standard"/>
    <n v="399"/>
    <n v="12"/>
    <x v="3"/>
    <x v="0"/>
    <n v="29"/>
    <n v="47"/>
    <s v="No"/>
    <n v="0"/>
  </r>
  <r>
    <n v="744"/>
    <d v="2023-05-25T00:00:00"/>
    <s v="Premium"/>
    <n v="699"/>
    <n v="18.899999999999999"/>
    <x v="2"/>
    <x v="2"/>
    <n v="34"/>
    <n v="39"/>
    <s v="Yes"/>
    <n v="1"/>
  </r>
  <r>
    <n v="745"/>
    <d v="2023-10-18T00:00:00"/>
    <s v="Premium"/>
    <n v="699"/>
    <n v="9.6999999999999993"/>
    <x v="2"/>
    <x v="1"/>
    <n v="2"/>
    <n v="16"/>
    <s v="Yes"/>
    <n v="1"/>
  </r>
  <r>
    <n v="746"/>
    <d v="2024-11-09T00:00:00"/>
    <s v="Basic"/>
    <n v="199"/>
    <n v="1.8"/>
    <x v="8"/>
    <x v="1"/>
    <n v="18"/>
    <n v="24"/>
    <s v="No"/>
    <n v="0"/>
  </r>
  <r>
    <n v="747"/>
    <d v="2024-01-31T00:00:00"/>
    <s v="Premium"/>
    <n v="699"/>
    <n v="21.7"/>
    <x v="8"/>
    <x v="3"/>
    <n v="24"/>
    <n v="55"/>
    <s v="No"/>
    <n v="0"/>
  </r>
  <r>
    <n v="748"/>
    <d v="2024-06-28T00:00:00"/>
    <s v="Basic"/>
    <n v="199"/>
    <n v="13"/>
    <x v="4"/>
    <x v="3"/>
    <n v="25"/>
    <n v="31"/>
    <s v="No"/>
    <n v="0"/>
  </r>
  <r>
    <n v="749"/>
    <d v="2023-02-10T00:00:00"/>
    <s v="Basic"/>
    <n v="199"/>
    <n v="5.4"/>
    <x v="7"/>
    <x v="5"/>
    <n v="12"/>
    <n v="59"/>
    <s v="Yes"/>
    <n v="1"/>
  </r>
  <r>
    <n v="750"/>
    <d v="2023-12-22T00:00:00"/>
    <s v="Basic"/>
    <n v="199"/>
    <n v="8"/>
    <x v="7"/>
    <x v="2"/>
    <n v="34"/>
    <n v="47"/>
    <s v="Yes"/>
    <n v="1"/>
  </r>
  <r>
    <n v="751"/>
    <d v="2023-03-05T00:00:00"/>
    <s v="Premium"/>
    <n v="699"/>
    <n v="9.1999999999999993"/>
    <x v="0"/>
    <x v="0"/>
    <n v="23"/>
    <n v="32"/>
    <s v="Yes"/>
    <n v="1"/>
  </r>
  <r>
    <n v="752"/>
    <d v="2023-06-05T00:00:00"/>
    <s v="Premium"/>
    <n v="699"/>
    <n v="22"/>
    <x v="8"/>
    <x v="5"/>
    <n v="17"/>
    <n v="60"/>
    <s v="Yes"/>
    <n v="1"/>
  </r>
  <r>
    <n v="753"/>
    <d v="2024-11-25T00:00:00"/>
    <s v="Standard"/>
    <n v="399"/>
    <n v="16.600000000000001"/>
    <x v="4"/>
    <x v="4"/>
    <n v="26"/>
    <n v="24"/>
    <s v="Yes"/>
    <n v="1"/>
  </r>
  <r>
    <n v="754"/>
    <d v="2023-12-04T00:00:00"/>
    <s v="Premium"/>
    <n v="699"/>
    <n v="10.7"/>
    <x v="6"/>
    <x v="2"/>
    <n v="15"/>
    <n v="19"/>
    <s v="No"/>
    <n v="0"/>
  </r>
  <r>
    <n v="755"/>
    <d v="2023-07-27T00:00:00"/>
    <s v="Standard"/>
    <n v="399"/>
    <n v="3.7"/>
    <x v="6"/>
    <x v="5"/>
    <n v="35"/>
    <n v="34"/>
    <s v="Yes"/>
    <n v="1"/>
  </r>
  <r>
    <n v="756"/>
    <d v="2023-05-29T00:00:00"/>
    <s v="Basic"/>
    <n v="199"/>
    <n v="17.399999999999999"/>
    <x v="2"/>
    <x v="0"/>
    <n v="20"/>
    <n v="27"/>
    <s v="No"/>
    <n v="0"/>
  </r>
  <r>
    <n v="757"/>
    <d v="2023-07-08T00:00:00"/>
    <s v="Premium"/>
    <n v="699"/>
    <n v="8.3000000000000007"/>
    <x v="2"/>
    <x v="5"/>
    <n v="11"/>
    <n v="60"/>
    <s v="Yes"/>
    <n v="1"/>
  </r>
  <r>
    <n v="758"/>
    <d v="2024-10-14T00:00:00"/>
    <s v="Standard"/>
    <n v="399"/>
    <n v="18.3"/>
    <x v="3"/>
    <x v="2"/>
    <n v="10"/>
    <n v="26"/>
    <s v="Yes"/>
    <n v="1"/>
  </r>
  <r>
    <n v="759"/>
    <d v="2024-09-18T00:00:00"/>
    <s v="Premium"/>
    <n v="699"/>
    <n v="4.2"/>
    <x v="5"/>
    <x v="1"/>
    <n v="18"/>
    <n v="8"/>
    <s v="Yes"/>
    <n v="1"/>
  </r>
  <r>
    <n v="760"/>
    <d v="2023-01-27T00:00:00"/>
    <s v="Premium"/>
    <n v="699"/>
    <n v="15.3"/>
    <x v="5"/>
    <x v="5"/>
    <n v="18"/>
    <n v="14"/>
    <s v="Yes"/>
    <n v="1"/>
  </r>
  <r>
    <n v="761"/>
    <d v="2024-04-25T00:00:00"/>
    <s v="Standard"/>
    <n v="399"/>
    <n v="17.399999999999999"/>
    <x v="7"/>
    <x v="0"/>
    <n v="6"/>
    <n v="32"/>
    <s v="No"/>
    <n v="0"/>
  </r>
  <r>
    <n v="762"/>
    <d v="2023-07-17T00:00:00"/>
    <s v="Premium"/>
    <n v="699"/>
    <n v="5"/>
    <x v="1"/>
    <x v="2"/>
    <n v="24"/>
    <n v="30"/>
    <s v="Yes"/>
    <n v="1"/>
  </r>
  <r>
    <n v="763"/>
    <d v="2024-11-18T00:00:00"/>
    <s v="Basic"/>
    <n v="199"/>
    <n v="10.5"/>
    <x v="8"/>
    <x v="3"/>
    <n v="3"/>
    <n v="60"/>
    <s v="Yes"/>
    <n v="1"/>
  </r>
  <r>
    <n v="764"/>
    <d v="2024-04-13T00:00:00"/>
    <s v="Basic"/>
    <n v="199"/>
    <n v="2.1"/>
    <x v="7"/>
    <x v="5"/>
    <n v="14"/>
    <n v="31"/>
    <s v="Yes"/>
    <n v="1"/>
  </r>
  <r>
    <n v="765"/>
    <d v="2023-11-17T00:00:00"/>
    <s v="Basic"/>
    <n v="199"/>
    <n v="10.4"/>
    <x v="8"/>
    <x v="5"/>
    <n v="28"/>
    <n v="47"/>
    <s v="No"/>
    <n v="0"/>
  </r>
  <r>
    <n v="766"/>
    <d v="2023-02-13T00:00:00"/>
    <s v="Standard"/>
    <n v="399"/>
    <n v="13.4"/>
    <x v="8"/>
    <x v="5"/>
    <n v="35"/>
    <n v="6"/>
    <s v="No"/>
    <n v="0"/>
  </r>
  <r>
    <n v="767"/>
    <d v="2024-10-07T00:00:00"/>
    <s v="Basic"/>
    <n v="199"/>
    <n v="13.7"/>
    <x v="8"/>
    <x v="5"/>
    <n v="34"/>
    <n v="24"/>
    <s v="Yes"/>
    <n v="1"/>
  </r>
  <r>
    <n v="768"/>
    <d v="2024-04-17T00:00:00"/>
    <s v="Basic"/>
    <n v="199"/>
    <n v="7.6"/>
    <x v="1"/>
    <x v="3"/>
    <n v="13"/>
    <n v="49"/>
    <s v="No"/>
    <n v="0"/>
  </r>
  <r>
    <n v="769"/>
    <d v="2024-04-19T00:00:00"/>
    <s v="Basic"/>
    <n v="199"/>
    <n v="7.7"/>
    <x v="8"/>
    <x v="4"/>
    <n v="28"/>
    <n v="33"/>
    <s v="No"/>
    <n v="0"/>
  </r>
  <r>
    <n v="770"/>
    <d v="2024-12-13T00:00:00"/>
    <s v="Premium"/>
    <n v="699"/>
    <n v="2.7"/>
    <x v="2"/>
    <x v="1"/>
    <n v="29"/>
    <n v="11"/>
    <s v="No"/>
    <n v="0"/>
  </r>
  <r>
    <n v="771"/>
    <d v="2024-08-27T00:00:00"/>
    <s v="Premium"/>
    <n v="699"/>
    <n v="10.1"/>
    <x v="3"/>
    <x v="2"/>
    <n v="9"/>
    <n v="1"/>
    <s v="Yes"/>
    <n v="1"/>
  </r>
  <r>
    <n v="772"/>
    <d v="2024-12-29T00:00:00"/>
    <s v="Premium"/>
    <n v="699"/>
    <n v="22.1"/>
    <x v="4"/>
    <x v="3"/>
    <n v="13"/>
    <n v="20"/>
    <s v="No"/>
    <n v="0"/>
  </r>
  <r>
    <n v="773"/>
    <d v="2024-12-25T00:00:00"/>
    <s v="Basic"/>
    <n v="199"/>
    <n v="2.7"/>
    <x v="7"/>
    <x v="4"/>
    <n v="8"/>
    <n v="23"/>
    <s v="Yes"/>
    <n v="1"/>
  </r>
  <r>
    <n v="774"/>
    <d v="2023-06-24T00:00:00"/>
    <s v="Standard"/>
    <n v="399"/>
    <n v="15.5"/>
    <x v="6"/>
    <x v="2"/>
    <n v="33"/>
    <n v="35"/>
    <s v="Yes"/>
    <n v="1"/>
  </r>
  <r>
    <n v="775"/>
    <d v="2024-03-05T00:00:00"/>
    <s v="Standard"/>
    <n v="399"/>
    <n v="4.5"/>
    <x v="6"/>
    <x v="0"/>
    <n v="10"/>
    <n v="49"/>
    <s v="No"/>
    <n v="0"/>
  </r>
  <r>
    <n v="776"/>
    <d v="2023-05-15T00:00:00"/>
    <s v="Standard"/>
    <n v="399"/>
    <n v="18.399999999999999"/>
    <x v="7"/>
    <x v="3"/>
    <n v="20"/>
    <n v="40"/>
    <s v="Yes"/>
    <n v="1"/>
  </r>
  <r>
    <n v="777"/>
    <d v="2024-05-25T00:00:00"/>
    <s v="Basic"/>
    <n v="199"/>
    <n v="15.8"/>
    <x v="0"/>
    <x v="1"/>
    <n v="1"/>
    <n v="29"/>
    <s v="Yes"/>
    <n v="1"/>
  </r>
  <r>
    <n v="778"/>
    <d v="2024-05-02T00:00:00"/>
    <s v="Premium"/>
    <n v="699"/>
    <n v="15.4"/>
    <x v="7"/>
    <x v="0"/>
    <n v="1"/>
    <n v="13"/>
    <s v="No"/>
    <n v="0"/>
  </r>
  <r>
    <n v="779"/>
    <d v="2024-09-26T00:00:00"/>
    <s v="Standard"/>
    <n v="399"/>
    <n v="11.3"/>
    <x v="8"/>
    <x v="0"/>
    <n v="27"/>
    <n v="56"/>
    <s v="No"/>
    <n v="0"/>
  </r>
  <r>
    <n v="780"/>
    <d v="2024-10-30T00:00:00"/>
    <s v="Premium"/>
    <n v="699"/>
    <n v="20.6"/>
    <x v="5"/>
    <x v="1"/>
    <n v="36"/>
    <n v="11"/>
    <s v="No"/>
    <n v="0"/>
  </r>
  <r>
    <n v="781"/>
    <d v="2023-11-02T00:00:00"/>
    <s v="Standard"/>
    <n v="399"/>
    <n v="4.0999999999999996"/>
    <x v="8"/>
    <x v="4"/>
    <n v="3"/>
    <n v="36"/>
    <s v="Yes"/>
    <n v="1"/>
  </r>
  <r>
    <n v="782"/>
    <d v="2024-09-17T00:00:00"/>
    <s v="Standard"/>
    <n v="399"/>
    <n v="1.7"/>
    <x v="1"/>
    <x v="0"/>
    <n v="6"/>
    <n v="10"/>
    <s v="No"/>
    <n v="0"/>
  </r>
  <r>
    <n v="783"/>
    <d v="2023-02-06T00:00:00"/>
    <s v="Premium"/>
    <n v="699"/>
    <n v="4.8"/>
    <x v="7"/>
    <x v="4"/>
    <n v="36"/>
    <n v="37"/>
    <s v="Yes"/>
    <n v="1"/>
  </r>
  <r>
    <n v="784"/>
    <d v="2024-07-17T00:00:00"/>
    <s v="Basic"/>
    <n v="199"/>
    <n v="8.4"/>
    <x v="1"/>
    <x v="1"/>
    <n v="20"/>
    <n v="48"/>
    <s v="Yes"/>
    <n v="1"/>
  </r>
  <r>
    <n v="785"/>
    <d v="2024-06-23T00:00:00"/>
    <s v="Basic"/>
    <n v="199"/>
    <n v="12"/>
    <x v="4"/>
    <x v="4"/>
    <n v="19"/>
    <n v="55"/>
    <s v="Yes"/>
    <n v="1"/>
  </r>
  <r>
    <n v="786"/>
    <d v="2024-10-06T00:00:00"/>
    <s v="Standard"/>
    <n v="399"/>
    <n v="5.6"/>
    <x v="5"/>
    <x v="5"/>
    <n v="34"/>
    <n v="3"/>
    <s v="Yes"/>
    <n v="1"/>
  </r>
  <r>
    <n v="787"/>
    <d v="2023-09-23T00:00:00"/>
    <s v="Premium"/>
    <n v="699"/>
    <n v="12.3"/>
    <x v="0"/>
    <x v="2"/>
    <n v="6"/>
    <n v="38"/>
    <s v="No"/>
    <n v="0"/>
  </r>
  <r>
    <n v="788"/>
    <d v="2024-05-19T00:00:00"/>
    <s v="Premium"/>
    <n v="699"/>
    <n v="23.2"/>
    <x v="7"/>
    <x v="5"/>
    <n v="23"/>
    <n v="46"/>
    <s v="Yes"/>
    <n v="1"/>
  </r>
  <r>
    <n v="789"/>
    <d v="2024-10-02T00:00:00"/>
    <s v="Basic"/>
    <n v="199"/>
    <n v="17.899999999999999"/>
    <x v="5"/>
    <x v="1"/>
    <n v="15"/>
    <n v="7"/>
    <s v="Yes"/>
    <n v="1"/>
  </r>
  <r>
    <n v="790"/>
    <d v="2024-07-27T00:00:00"/>
    <s v="Basic"/>
    <n v="199"/>
    <n v="20.100000000000001"/>
    <x v="1"/>
    <x v="2"/>
    <n v="14"/>
    <n v="2"/>
    <s v="Yes"/>
    <n v="1"/>
  </r>
  <r>
    <n v="791"/>
    <d v="2023-03-11T00:00:00"/>
    <s v="Premium"/>
    <n v="699"/>
    <n v="0.8"/>
    <x v="5"/>
    <x v="4"/>
    <n v="14"/>
    <n v="18"/>
    <s v="Yes"/>
    <n v="1"/>
  </r>
  <r>
    <n v="792"/>
    <d v="2023-12-16T00:00:00"/>
    <s v="Standard"/>
    <n v="399"/>
    <n v="12.9"/>
    <x v="3"/>
    <x v="1"/>
    <n v="20"/>
    <n v="7"/>
    <s v="No"/>
    <n v="0"/>
  </r>
  <r>
    <n v="793"/>
    <d v="2024-11-19T00:00:00"/>
    <s v="Standard"/>
    <n v="399"/>
    <n v="20.9"/>
    <x v="5"/>
    <x v="3"/>
    <n v="2"/>
    <n v="53"/>
    <s v="Yes"/>
    <n v="1"/>
  </r>
  <r>
    <n v="794"/>
    <d v="2024-07-03T00:00:00"/>
    <s v="Standard"/>
    <n v="399"/>
    <n v="20"/>
    <x v="6"/>
    <x v="2"/>
    <n v="31"/>
    <n v="9"/>
    <s v="No"/>
    <n v="0"/>
  </r>
  <r>
    <n v="795"/>
    <d v="2023-11-03T00:00:00"/>
    <s v="Standard"/>
    <n v="399"/>
    <n v="19.7"/>
    <x v="1"/>
    <x v="4"/>
    <n v="30"/>
    <n v="3"/>
    <s v="No"/>
    <n v="0"/>
  </r>
  <r>
    <n v="796"/>
    <d v="2023-12-29T00:00:00"/>
    <s v="Premium"/>
    <n v="699"/>
    <n v="14.1"/>
    <x v="8"/>
    <x v="0"/>
    <n v="21"/>
    <n v="36"/>
    <s v="No"/>
    <n v="0"/>
  </r>
  <r>
    <n v="797"/>
    <d v="2023-06-19T00:00:00"/>
    <s v="Basic"/>
    <n v="199"/>
    <n v="7.4"/>
    <x v="8"/>
    <x v="3"/>
    <n v="10"/>
    <n v="24"/>
    <s v="No"/>
    <n v="0"/>
  </r>
  <r>
    <n v="798"/>
    <d v="2024-12-27T00:00:00"/>
    <s v="Premium"/>
    <n v="699"/>
    <n v="5.0999999999999996"/>
    <x v="4"/>
    <x v="3"/>
    <n v="25"/>
    <n v="45"/>
    <s v="No"/>
    <n v="0"/>
  </r>
  <r>
    <n v="799"/>
    <d v="2023-11-06T00:00:00"/>
    <s v="Basic"/>
    <n v="199"/>
    <n v="10.6"/>
    <x v="7"/>
    <x v="0"/>
    <n v="18"/>
    <n v="23"/>
    <s v="Yes"/>
    <n v="1"/>
  </r>
  <r>
    <n v="800"/>
    <d v="2023-07-26T00:00:00"/>
    <s v="Basic"/>
    <n v="199"/>
    <n v="7.9"/>
    <x v="4"/>
    <x v="3"/>
    <n v="34"/>
    <n v="50"/>
    <s v="Yes"/>
    <n v="1"/>
  </r>
  <r>
    <n v="801"/>
    <d v="2024-05-10T00:00:00"/>
    <s v="Basic"/>
    <n v="199"/>
    <n v="12.9"/>
    <x v="7"/>
    <x v="5"/>
    <n v="29"/>
    <n v="9"/>
    <s v="Yes"/>
    <n v="1"/>
  </r>
  <r>
    <n v="802"/>
    <d v="2024-06-12T00:00:00"/>
    <s v="Premium"/>
    <n v="699"/>
    <n v="8.1"/>
    <x v="3"/>
    <x v="0"/>
    <n v="34"/>
    <n v="49"/>
    <s v="No"/>
    <n v="0"/>
  </r>
  <r>
    <n v="803"/>
    <d v="2024-06-18T00:00:00"/>
    <s v="Premium"/>
    <n v="699"/>
    <n v="5.5"/>
    <x v="8"/>
    <x v="2"/>
    <n v="9"/>
    <n v="24"/>
    <s v="No"/>
    <n v="0"/>
  </r>
  <r>
    <n v="804"/>
    <d v="2023-03-31T00:00:00"/>
    <s v="Basic"/>
    <n v="199"/>
    <n v="8.1"/>
    <x v="8"/>
    <x v="4"/>
    <n v="1"/>
    <n v="54"/>
    <s v="Yes"/>
    <n v="1"/>
  </r>
  <r>
    <n v="805"/>
    <d v="2023-11-16T00:00:00"/>
    <s v="Standard"/>
    <n v="399"/>
    <n v="22.3"/>
    <x v="4"/>
    <x v="5"/>
    <n v="30"/>
    <n v="49"/>
    <s v="No"/>
    <n v="0"/>
  </r>
  <r>
    <n v="806"/>
    <d v="2023-10-11T00:00:00"/>
    <s v="Basic"/>
    <n v="199"/>
    <n v="16.2"/>
    <x v="5"/>
    <x v="3"/>
    <n v="20"/>
    <n v="12"/>
    <s v="Yes"/>
    <n v="1"/>
  </r>
  <r>
    <n v="807"/>
    <d v="2023-04-28T00:00:00"/>
    <s v="Premium"/>
    <n v="699"/>
    <n v="19.399999999999999"/>
    <x v="4"/>
    <x v="3"/>
    <n v="21"/>
    <n v="9"/>
    <s v="Yes"/>
    <n v="1"/>
  </r>
  <r>
    <n v="808"/>
    <d v="2023-10-05T00:00:00"/>
    <s v="Basic"/>
    <n v="199"/>
    <n v="13.1"/>
    <x v="5"/>
    <x v="5"/>
    <n v="36"/>
    <n v="22"/>
    <s v="Yes"/>
    <n v="1"/>
  </r>
  <r>
    <n v="809"/>
    <d v="2023-12-13T00:00:00"/>
    <s v="Basic"/>
    <n v="199"/>
    <n v="14.6"/>
    <x v="6"/>
    <x v="1"/>
    <n v="19"/>
    <n v="19"/>
    <s v="No"/>
    <n v="0"/>
  </r>
  <r>
    <n v="810"/>
    <d v="2023-04-19T00:00:00"/>
    <s v="Premium"/>
    <n v="699"/>
    <n v="1.7"/>
    <x v="8"/>
    <x v="2"/>
    <n v="29"/>
    <n v="57"/>
    <s v="Yes"/>
    <n v="1"/>
  </r>
  <r>
    <n v="811"/>
    <d v="2024-08-29T00:00:00"/>
    <s v="Standard"/>
    <n v="399"/>
    <n v="2.6"/>
    <x v="1"/>
    <x v="0"/>
    <n v="4"/>
    <n v="45"/>
    <s v="Yes"/>
    <n v="1"/>
  </r>
  <r>
    <n v="812"/>
    <d v="2024-11-17T00:00:00"/>
    <s v="Premium"/>
    <n v="699"/>
    <n v="15.6"/>
    <x v="0"/>
    <x v="3"/>
    <n v="29"/>
    <n v="52"/>
    <s v="Yes"/>
    <n v="1"/>
  </r>
  <r>
    <n v="813"/>
    <d v="2024-12-16T00:00:00"/>
    <s v="Premium"/>
    <n v="699"/>
    <n v="24.4"/>
    <x v="7"/>
    <x v="5"/>
    <n v="6"/>
    <n v="8"/>
    <s v="Yes"/>
    <n v="1"/>
  </r>
  <r>
    <n v="814"/>
    <d v="2023-05-28T00:00:00"/>
    <s v="Standard"/>
    <n v="399"/>
    <n v="11.7"/>
    <x v="7"/>
    <x v="2"/>
    <n v="7"/>
    <n v="14"/>
    <s v="No"/>
    <n v="0"/>
  </r>
  <r>
    <n v="815"/>
    <d v="2023-12-05T00:00:00"/>
    <s v="Premium"/>
    <n v="699"/>
    <n v="22.9"/>
    <x v="1"/>
    <x v="0"/>
    <n v="17"/>
    <n v="44"/>
    <s v="No"/>
    <n v="0"/>
  </r>
  <r>
    <n v="816"/>
    <d v="2024-04-17T00:00:00"/>
    <s v="Standard"/>
    <n v="399"/>
    <n v="12.4"/>
    <x v="4"/>
    <x v="2"/>
    <n v="30"/>
    <n v="7"/>
    <s v="No"/>
    <n v="0"/>
  </r>
  <r>
    <n v="817"/>
    <d v="2023-04-20T00:00:00"/>
    <s v="Basic"/>
    <n v="199"/>
    <n v="19.3"/>
    <x v="6"/>
    <x v="5"/>
    <n v="19"/>
    <n v="6"/>
    <s v="No"/>
    <n v="0"/>
  </r>
  <r>
    <n v="818"/>
    <d v="2024-02-28T00:00:00"/>
    <s v="Standard"/>
    <n v="399"/>
    <n v="16.399999999999999"/>
    <x v="0"/>
    <x v="5"/>
    <n v="36"/>
    <n v="29"/>
    <s v="Yes"/>
    <n v="1"/>
  </r>
  <r>
    <n v="819"/>
    <d v="2024-12-11T00:00:00"/>
    <s v="Basic"/>
    <n v="199"/>
    <n v="13.9"/>
    <x v="7"/>
    <x v="2"/>
    <n v="16"/>
    <n v="4"/>
    <s v="Yes"/>
    <n v="1"/>
  </r>
  <r>
    <n v="820"/>
    <d v="2024-12-11T00:00:00"/>
    <s v="Premium"/>
    <n v="699"/>
    <n v="19.7"/>
    <x v="1"/>
    <x v="5"/>
    <n v="28"/>
    <n v="50"/>
    <s v="Yes"/>
    <n v="1"/>
  </r>
  <r>
    <n v="821"/>
    <d v="2024-05-13T00:00:00"/>
    <s v="Basic"/>
    <n v="199"/>
    <n v="16.7"/>
    <x v="4"/>
    <x v="4"/>
    <n v="12"/>
    <n v="59"/>
    <s v="No"/>
    <n v="0"/>
  </r>
  <r>
    <n v="822"/>
    <d v="2024-02-20T00:00:00"/>
    <s v="Basic"/>
    <n v="199"/>
    <n v="8.5"/>
    <x v="4"/>
    <x v="2"/>
    <n v="30"/>
    <n v="11"/>
    <s v="Yes"/>
    <n v="1"/>
  </r>
  <r>
    <n v="823"/>
    <d v="2023-03-04T00:00:00"/>
    <s v="Basic"/>
    <n v="199"/>
    <n v="17.3"/>
    <x v="1"/>
    <x v="3"/>
    <n v="7"/>
    <n v="31"/>
    <s v="Yes"/>
    <n v="1"/>
  </r>
  <r>
    <n v="824"/>
    <d v="2024-06-28T00:00:00"/>
    <s v="Basic"/>
    <n v="199"/>
    <n v="20.5"/>
    <x v="8"/>
    <x v="0"/>
    <n v="14"/>
    <n v="42"/>
    <s v="Yes"/>
    <n v="1"/>
  </r>
  <r>
    <n v="825"/>
    <d v="2023-11-21T00:00:00"/>
    <s v="Standard"/>
    <n v="399"/>
    <n v="15.6"/>
    <x v="7"/>
    <x v="0"/>
    <n v="25"/>
    <n v="13"/>
    <s v="No"/>
    <n v="0"/>
  </r>
  <r>
    <n v="826"/>
    <d v="2023-04-02T00:00:00"/>
    <s v="Standard"/>
    <n v="399"/>
    <n v="23"/>
    <x v="1"/>
    <x v="4"/>
    <n v="20"/>
    <n v="58"/>
    <s v="Yes"/>
    <n v="1"/>
  </r>
  <r>
    <n v="827"/>
    <d v="2023-10-29T00:00:00"/>
    <s v="Premium"/>
    <n v="699"/>
    <n v="15.5"/>
    <x v="2"/>
    <x v="2"/>
    <n v="1"/>
    <n v="54"/>
    <s v="Yes"/>
    <n v="1"/>
  </r>
  <r>
    <n v="828"/>
    <d v="2024-01-03T00:00:00"/>
    <s v="Basic"/>
    <n v="199"/>
    <n v="22.6"/>
    <x v="8"/>
    <x v="1"/>
    <n v="24"/>
    <n v="45"/>
    <s v="No"/>
    <n v="0"/>
  </r>
  <r>
    <n v="829"/>
    <d v="2024-10-02T00:00:00"/>
    <s v="Basic"/>
    <n v="199"/>
    <n v="21.7"/>
    <x v="5"/>
    <x v="2"/>
    <n v="19"/>
    <n v="44"/>
    <s v="Yes"/>
    <n v="1"/>
  </r>
  <r>
    <n v="830"/>
    <d v="2024-05-01T00:00:00"/>
    <s v="Standard"/>
    <n v="399"/>
    <n v="10.4"/>
    <x v="1"/>
    <x v="5"/>
    <n v="25"/>
    <n v="13"/>
    <s v="No"/>
    <n v="0"/>
  </r>
  <r>
    <n v="831"/>
    <d v="2024-11-17T00:00:00"/>
    <s v="Basic"/>
    <n v="199"/>
    <n v="14.1"/>
    <x v="3"/>
    <x v="2"/>
    <n v="13"/>
    <n v="9"/>
    <s v="Yes"/>
    <n v="1"/>
  </r>
  <r>
    <n v="832"/>
    <d v="2024-11-04T00:00:00"/>
    <s v="Basic"/>
    <n v="199"/>
    <n v="0.8"/>
    <x v="8"/>
    <x v="0"/>
    <n v="9"/>
    <n v="46"/>
    <s v="No"/>
    <n v="0"/>
  </r>
  <r>
    <n v="833"/>
    <d v="2024-09-10T00:00:00"/>
    <s v="Standard"/>
    <n v="399"/>
    <n v="2.6"/>
    <x v="1"/>
    <x v="2"/>
    <n v="9"/>
    <n v="57"/>
    <s v="Yes"/>
    <n v="1"/>
  </r>
  <r>
    <n v="834"/>
    <d v="2023-12-30T00:00:00"/>
    <s v="Standard"/>
    <n v="399"/>
    <n v="11.6"/>
    <x v="1"/>
    <x v="5"/>
    <n v="12"/>
    <n v="52"/>
    <s v="Yes"/>
    <n v="1"/>
  </r>
  <r>
    <n v="835"/>
    <d v="2023-08-31T00:00:00"/>
    <s v="Basic"/>
    <n v="199"/>
    <n v="10.9"/>
    <x v="8"/>
    <x v="5"/>
    <n v="12"/>
    <n v="31"/>
    <s v="No"/>
    <n v="0"/>
  </r>
  <r>
    <n v="836"/>
    <d v="2023-02-08T00:00:00"/>
    <s v="Premium"/>
    <n v="699"/>
    <n v="7.1"/>
    <x v="2"/>
    <x v="5"/>
    <n v="33"/>
    <n v="23"/>
    <s v="Yes"/>
    <n v="1"/>
  </r>
  <r>
    <n v="837"/>
    <d v="2023-03-23T00:00:00"/>
    <s v="Premium"/>
    <n v="699"/>
    <n v="17.8"/>
    <x v="4"/>
    <x v="5"/>
    <n v="31"/>
    <n v="30"/>
    <s v="No"/>
    <n v="0"/>
  </r>
  <r>
    <n v="838"/>
    <d v="2024-09-16T00:00:00"/>
    <s v="Basic"/>
    <n v="199"/>
    <n v="24.6"/>
    <x v="0"/>
    <x v="2"/>
    <n v="34"/>
    <n v="33"/>
    <s v="Yes"/>
    <n v="1"/>
  </r>
  <r>
    <n v="839"/>
    <d v="2024-08-16T00:00:00"/>
    <s v="Basic"/>
    <n v="199"/>
    <n v="12.1"/>
    <x v="4"/>
    <x v="4"/>
    <n v="16"/>
    <n v="40"/>
    <s v="Yes"/>
    <n v="1"/>
  </r>
  <r>
    <n v="840"/>
    <d v="2024-04-25T00:00:00"/>
    <s v="Standard"/>
    <n v="399"/>
    <n v="22.6"/>
    <x v="2"/>
    <x v="1"/>
    <n v="4"/>
    <n v="30"/>
    <s v="Yes"/>
    <n v="1"/>
  </r>
  <r>
    <n v="841"/>
    <d v="2024-09-03T00:00:00"/>
    <s v="Premium"/>
    <n v="699"/>
    <n v="10.8"/>
    <x v="0"/>
    <x v="3"/>
    <n v="22"/>
    <n v="10"/>
    <s v="Yes"/>
    <n v="1"/>
  </r>
  <r>
    <n v="842"/>
    <d v="2023-06-23T00:00:00"/>
    <s v="Premium"/>
    <n v="699"/>
    <n v="18.3"/>
    <x v="0"/>
    <x v="1"/>
    <n v="20"/>
    <n v="40"/>
    <s v="Yes"/>
    <n v="1"/>
  </r>
  <r>
    <n v="843"/>
    <d v="2024-05-11T00:00:00"/>
    <s v="Premium"/>
    <n v="699"/>
    <n v="16.600000000000001"/>
    <x v="0"/>
    <x v="4"/>
    <n v="4"/>
    <n v="39"/>
    <s v="Yes"/>
    <n v="1"/>
  </r>
  <r>
    <n v="844"/>
    <d v="2023-10-09T00:00:00"/>
    <s v="Basic"/>
    <n v="199"/>
    <n v="12.9"/>
    <x v="0"/>
    <x v="3"/>
    <n v="9"/>
    <n v="8"/>
    <s v="No"/>
    <n v="0"/>
  </r>
  <r>
    <n v="845"/>
    <d v="2024-04-02T00:00:00"/>
    <s v="Standard"/>
    <n v="399"/>
    <n v="18.7"/>
    <x v="6"/>
    <x v="5"/>
    <n v="1"/>
    <n v="47"/>
    <s v="Yes"/>
    <n v="1"/>
  </r>
  <r>
    <n v="846"/>
    <d v="2023-02-03T00:00:00"/>
    <s v="Standard"/>
    <n v="399"/>
    <n v="6.9"/>
    <x v="5"/>
    <x v="2"/>
    <n v="12"/>
    <n v="11"/>
    <s v="No"/>
    <n v="0"/>
  </r>
  <r>
    <n v="847"/>
    <d v="2024-01-28T00:00:00"/>
    <s v="Standard"/>
    <n v="399"/>
    <n v="24.2"/>
    <x v="6"/>
    <x v="2"/>
    <n v="6"/>
    <n v="48"/>
    <s v="No"/>
    <n v="0"/>
  </r>
  <r>
    <n v="848"/>
    <d v="2023-12-20T00:00:00"/>
    <s v="Basic"/>
    <n v="199"/>
    <n v="18.3"/>
    <x v="6"/>
    <x v="0"/>
    <n v="29"/>
    <n v="36"/>
    <s v="No"/>
    <n v="0"/>
  </r>
  <r>
    <n v="849"/>
    <d v="2024-05-02T00:00:00"/>
    <s v="Basic"/>
    <n v="199"/>
    <n v="19"/>
    <x v="4"/>
    <x v="1"/>
    <n v="17"/>
    <n v="10"/>
    <s v="No"/>
    <n v="0"/>
  </r>
  <r>
    <n v="850"/>
    <d v="2024-02-04T00:00:00"/>
    <s v="Standard"/>
    <n v="399"/>
    <n v="18.8"/>
    <x v="2"/>
    <x v="0"/>
    <n v="31"/>
    <n v="24"/>
    <s v="No"/>
    <n v="0"/>
  </r>
  <r>
    <n v="851"/>
    <d v="2024-04-04T00:00:00"/>
    <s v="Standard"/>
    <n v="399"/>
    <n v="4.0999999999999996"/>
    <x v="1"/>
    <x v="1"/>
    <n v="17"/>
    <n v="18"/>
    <s v="No"/>
    <n v="0"/>
  </r>
  <r>
    <n v="852"/>
    <d v="2023-12-29T00:00:00"/>
    <s v="Standard"/>
    <n v="399"/>
    <n v="24.1"/>
    <x v="8"/>
    <x v="1"/>
    <n v="21"/>
    <n v="58"/>
    <s v="No"/>
    <n v="0"/>
  </r>
  <r>
    <n v="853"/>
    <d v="2024-02-05T00:00:00"/>
    <s v="Standard"/>
    <n v="399"/>
    <n v="8.6999999999999993"/>
    <x v="0"/>
    <x v="1"/>
    <n v="18"/>
    <n v="16"/>
    <s v="No"/>
    <n v="0"/>
  </r>
  <r>
    <n v="854"/>
    <d v="2023-07-04T00:00:00"/>
    <s v="Standard"/>
    <n v="399"/>
    <n v="18.5"/>
    <x v="5"/>
    <x v="5"/>
    <n v="16"/>
    <n v="21"/>
    <s v="No"/>
    <n v="0"/>
  </r>
  <r>
    <n v="855"/>
    <d v="2024-06-21T00:00:00"/>
    <s v="Standard"/>
    <n v="399"/>
    <n v="0.8"/>
    <x v="8"/>
    <x v="1"/>
    <n v="36"/>
    <n v="0"/>
    <s v="No"/>
    <n v="0"/>
  </r>
  <r>
    <n v="856"/>
    <d v="2024-09-26T00:00:00"/>
    <s v="Basic"/>
    <n v="199"/>
    <n v="9.1"/>
    <x v="0"/>
    <x v="3"/>
    <n v="29"/>
    <n v="12"/>
    <s v="Yes"/>
    <n v="1"/>
  </r>
  <r>
    <n v="857"/>
    <d v="2023-05-03T00:00:00"/>
    <s v="Basic"/>
    <n v="199"/>
    <n v="23.5"/>
    <x v="5"/>
    <x v="5"/>
    <n v="4"/>
    <n v="40"/>
    <s v="Yes"/>
    <n v="1"/>
  </r>
  <r>
    <n v="858"/>
    <d v="2023-10-29T00:00:00"/>
    <s v="Basic"/>
    <n v="199"/>
    <n v="9.6999999999999993"/>
    <x v="6"/>
    <x v="1"/>
    <n v="9"/>
    <n v="44"/>
    <s v="Yes"/>
    <n v="1"/>
  </r>
  <r>
    <n v="859"/>
    <d v="2023-11-28T00:00:00"/>
    <s v="Standard"/>
    <n v="399"/>
    <n v="16.2"/>
    <x v="0"/>
    <x v="2"/>
    <n v="5"/>
    <n v="44"/>
    <s v="No"/>
    <n v="0"/>
  </r>
  <r>
    <n v="860"/>
    <d v="2023-03-03T00:00:00"/>
    <s v="Standard"/>
    <n v="399"/>
    <n v="19.600000000000001"/>
    <x v="0"/>
    <x v="1"/>
    <n v="11"/>
    <n v="24"/>
    <s v="Yes"/>
    <n v="1"/>
  </r>
  <r>
    <n v="861"/>
    <d v="2024-02-07T00:00:00"/>
    <s v="Standard"/>
    <n v="399"/>
    <n v="4.9000000000000004"/>
    <x v="4"/>
    <x v="2"/>
    <n v="17"/>
    <n v="59"/>
    <s v="Yes"/>
    <n v="1"/>
  </r>
  <r>
    <n v="862"/>
    <d v="2023-04-19T00:00:00"/>
    <s v="Basic"/>
    <n v="199"/>
    <n v="3.2"/>
    <x v="2"/>
    <x v="2"/>
    <n v="32"/>
    <n v="13"/>
    <s v="Yes"/>
    <n v="1"/>
  </r>
  <r>
    <n v="863"/>
    <d v="2024-04-01T00:00:00"/>
    <s v="Standard"/>
    <n v="399"/>
    <n v="3"/>
    <x v="4"/>
    <x v="1"/>
    <n v="17"/>
    <n v="36"/>
    <s v="No"/>
    <n v="0"/>
  </r>
  <r>
    <n v="864"/>
    <d v="2023-06-05T00:00:00"/>
    <s v="Basic"/>
    <n v="199"/>
    <n v="4.0999999999999996"/>
    <x v="8"/>
    <x v="1"/>
    <n v="32"/>
    <n v="42"/>
    <s v="Yes"/>
    <n v="1"/>
  </r>
  <r>
    <n v="865"/>
    <d v="2024-05-17T00:00:00"/>
    <s v="Premium"/>
    <n v="699"/>
    <n v="22.7"/>
    <x v="8"/>
    <x v="5"/>
    <n v="22"/>
    <n v="45"/>
    <s v="No"/>
    <n v="0"/>
  </r>
  <r>
    <n v="866"/>
    <d v="2024-12-06T00:00:00"/>
    <s v="Standard"/>
    <n v="399"/>
    <n v="10.4"/>
    <x v="4"/>
    <x v="5"/>
    <n v="28"/>
    <n v="14"/>
    <s v="Yes"/>
    <n v="1"/>
  </r>
  <r>
    <n v="867"/>
    <d v="2023-02-26T00:00:00"/>
    <s v="Standard"/>
    <n v="399"/>
    <n v="14.4"/>
    <x v="3"/>
    <x v="3"/>
    <n v="8"/>
    <n v="43"/>
    <s v="Yes"/>
    <n v="1"/>
  </r>
  <r>
    <n v="868"/>
    <d v="2023-10-24T00:00:00"/>
    <s v="Premium"/>
    <n v="699"/>
    <n v="9.5"/>
    <x v="3"/>
    <x v="1"/>
    <n v="6"/>
    <n v="53"/>
    <s v="Yes"/>
    <n v="1"/>
  </r>
  <r>
    <n v="869"/>
    <d v="2024-12-13T00:00:00"/>
    <s v="Premium"/>
    <n v="699"/>
    <n v="4.8"/>
    <x v="8"/>
    <x v="2"/>
    <n v="13"/>
    <n v="42"/>
    <s v="Yes"/>
    <n v="1"/>
  </r>
  <r>
    <n v="870"/>
    <d v="2024-03-24T00:00:00"/>
    <s v="Standard"/>
    <n v="399"/>
    <n v="16"/>
    <x v="3"/>
    <x v="2"/>
    <n v="7"/>
    <n v="5"/>
    <s v="No"/>
    <n v="0"/>
  </r>
  <r>
    <n v="871"/>
    <d v="2023-09-02T00:00:00"/>
    <s v="Premium"/>
    <n v="699"/>
    <n v="3.9"/>
    <x v="5"/>
    <x v="1"/>
    <n v="13"/>
    <n v="46"/>
    <s v="No"/>
    <n v="0"/>
  </r>
  <r>
    <n v="872"/>
    <d v="2024-04-05T00:00:00"/>
    <s v="Standard"/>
    <n v="399"/>
    <n v="2"/>
    <x v="2"/>
    <x v="4"/>
    <n v="25"/>
    <n v="19"/>
    <s v="Yes"/>
    <n v="1"/>
  </r>
  <r>
    <n v="873"/>
    <d v="2023-08-05T00:00:00"/>
    <s v="Basic"/>
    <n v="199"/>
    <n v="8.8000000000000007"/>
    <x v="3"/>
    <x v="4"/>
    <n v="3"/>
    <n v="2"/>
    <s v="Yes"/>
    <n v="1"/>
  </r>
  <r>
    <n v="874"/>
    <d v="2023-03-15T00:00:00"/>
    <s v="Premium"/>
    <n v="699"/>
    <n v="11.7"/>
    <x v="2"/>
    <x v="0"/>
    <n v="34"/>
    <n v="47"/>
    <s v="No"/>
    <n v="0"/>
  </r>
  <r>
    <n v="875"/>
    <d v="2023-02-16T00:00:00"/>
    <s v="Basic"/>
    <n v="199"/>
    <n v="12.5"/>
    <x v="8"/>
    <x v="2"/>
    <n v="10"/>
    <n v="58"/>
    <s v="No"/>
    <n v="0"/>
  </r>
  <r>
    <n v="876"/>
    <d v="2024-04-12T00:00:00"/>
    <s v="Basic"/>
    <n v="199"/>
    <n v="0.9"/>
    <x v="8"/>
    <x v="3"/>
    <n v="9"/>
    <n v="52"/>
    <s v="Yes"/>
    <n v="1"/>
  </r>
  <r>
    <n v="877"/>
    <d v="2024-09-22T00:00:00"/>
    <s v="Premium"/>
    <n v="699"/>
    <n v="21"/>
    <x v="4"/>
    <x v="1"/>
    <n v="11"/>
    <n v="7"/>
    <s v="No"/>
    <n v="0"/>
  </r>
  <r>
    <n v="878"/>
    <d v="2024-11-25T00:00:00"/>
    <s v="Basic"/>
    <n v="199"/>
    <n v="20.2"/>
    <x v="1"/>
    <x v="3"/>
    <n v="5"/>
    <n v="51"/>
    <s v="No"/>
    <n v="0"/>
  </r>
  <r>
    <n v="879"/>
    <d v="2023-08-07T00:00:00"/>
    <s v="Standard"/>
    <n v="399"/>
    <n v="3.5"/>
    <x v="2"/>
    <x v="0"/>
    <n v="21"/>
    <n v="20"/>
    <s v="No"/>
    <n v="0"/>
  </r>
  <r>
    <n v="880"/>
    <d v="2023-06-22T00:00:00"/>
    <s v="Basic"/>
    <n v="199"/>
    <n v="8.6999999999999993"/>
    <x v="4"/>
    <x v="3"/>
    <n v="12"/>
    <n v="9"/>
    <s v="No"/>
    <n v="0"/>
  </r>
  <r>
    <n v="881"/>
    <d v="2023-05-17T00:00:00"/>
    <s v="Premium"/>
    <n v="699"/>
    <n v="14.1"/>
    <x v="7"/>
    <x v="0"/>
    <n v="24"/>
    <n v="59"/>
    <s v="No"/>
    <n v="0"/>
  </r>
  <r>
    <n v="882"/>
    <d v="2023-07-03T00:00:00"/>
    <s v="Basic"/>
    <n v="199"/>
    <n v="19.600000000000001"/>
    <x v="8"/>
    <x v="2"/>
    <n v="25"/>
    <n v="5"/>
    <s v="Yes"/>
    <n v="1"/>
  </r>
  <r>
    <n v="883"/>
    <d v="2024-10-17T00:00:00"/>
    <s v="Basic"/>
    <n v="199"/>
    <n v="10.7"/>
    <x v="7"/>
    <x v="4"/>
    <n v="19"/>
    <n v="8"/>
    <s v="Yes"/>
    <n v="1"/>
  </r>
  <r>
    <n v="884"/>
    <d v="2024-09-02T00:00:00"/>
    <s v="Standard"/>
    <n v="399"/>
    <n v="11.5"/>
    <x v="5"/>
    <x v="0"/>
    <n v="34"/>
    <n v="39"/>
    <s v="No"/>
    <n v="0"/>
  </r>
  <r>
    <n v="885"/>
    <d v="2023-12-23T00:00:00"/>
    <s v="Basic"/>
    <n v="199"/>
    <n v="15.5"/>
    <x v="4"/>
    <x v="4"/>
    <n v="32"/>
    <n v="52"/>
    <s v="No"/>
    <n v="0"/>
  </r>
  <r>
    <n v="886"/>
    <d v="2024-09-25T00:00:00"/>
    <s v="Standard"/>
    <n v="399"/>
    <n v="14.2"/>
    <x v="5"/>
    <x v="1"/>
    <n v="1"/>
    <n v="33"/>
    <s v="No"/>
    <n v="0"/>
  </r>
  <r>
    <n v="887"/>
    <d v="2023-02-24T00:00:00"/>
    <s v="Standard"/>
    <n v="399"/>
    <n v="12.9"/>
    <x v="7"/>
    <x v="4"/>
    <n v="35"/>
    <n v="42"/>
    <s v="Yes"/>
    <n v="1"/>
  </r>
  <r>
    <n v="888"/>
    <d v="2023-02-14T00:00:00"/>
    <s v="Basic"/>
    <n v="199"/>
    <n v="20"/>
    <x v="7"/>
    <x v="2"/>
    <n v="8"/>
    <n v="11"/>
    <s v="Yes"/>
    <n v="1"/>
  </r>
  <r>
    <n v="889"/>
    <d v="2024-04-09T00:00:00"/>
    <s v="Basic"/>
    <n v="199"/>
    <n v="7.5"/>
    <x v="1"/>
    <x v="3"/>
    <n v="24"/>
    <n v="21"/>
    <s v="Yes"/>
    <n v="1"/>
  </r>
  <r>
    <n v="890"/>
    <d v="2024-05-11T00:00:00"/>
    <s v="Basic"/>
    <n v="199"/>
    <n v="18.600000000000001"/>
    <x v="2"/>
    <x v="0"/>
    <n v="7"/>
    <n v="10"/>
    <s v="No"/>
    <n v="0"/>
  </r>
  <r>
    <n v="891"/>
    <d v="2023-11-30T00:00:00"/>
    <s v="Premium"/>
    <n v="699"/>
    <n v="2.2000000000000002"/>
    <x v="5"/>
    <x v="4"/>
    <n v="8"/>
    <n v="28"/>
    <s v="Yes"/>
    <n v="1"/>
  </r>
  <r>
    <n v="892"/>
    <d v="2023-08-22T00:00:00"/>
    <s v="Standard"/>
    <n v="399"/>
    <n v="18.8"/>
    <x v="3"/>
    <x v="0"/>
    <n v="13"/>
    <n v="49"/>
    <s v="Yes"/>
    <n v="1"/>
  </r>
  <r>
    <n v="893"/>
    <d v="2024-04-27T00:00:00"/>
    <s v="Basic"/>
    <n v="199"/>
    <n v="18.600000000000001"/>
    <x v="5"/>
    <x v="2"/>
    <n v="16"/>
    <n v="57"/>
    <s v="Yes"/>
    <n v="1"/>
  </r>
  <r>
    <n v="894"/>
    <d v="2024-04-10T00:00:00"/>
    <s v="Premium"/>
    <n v="699"/>
    <n v="1.8"/>
    <x v="1"/>
    <x v="0"/>
    <n v="32"/>
    <n v="13"/>
    <s v="No"/>
    <n v="0"/>
  </r>
  <r>
    <n v="895"/>
    <d v="2023-10-04T00:00:00"/>
    <s v="Basic"/>
    <n v="199"/>
    <n v="9.6999999999999993"/>
    <x v="7"/>
    <x v="4"/>
    <n v="25"/>
    <n v="12"/>
    <s v="No"/>
    <n v="0"/>
  </r>
  <r>
    <n v="896"/>
    <d v="2024-04-21T00:00:00"/>
    <s v="Basic"/>
    <n v="199"/>
    <n v="3.6"/>
    <x v="8"/>
    <x v="3"/>
    <n v="22"/>
    <n v="8"/>
    <s v="Yes"/>
    <n v="1"/>
  </r>
  <r>
    <n v="897"/>
    <d v="2023-06-10T00:00:00"/>
    <s v="Standard"/>
    <n v="399"/>
    <n v="4.7"/>
    <x v="3"/>
    <x v="0"/>
    <n v="27"/>
    <n v="56"/>
    <s v="Yes"/>
    <n v="1"/>
  </r>
  <r>
    <n v="898"/>
    <d v="2024-06-18T00:00:00"/>
    <s v="Premium"/>
    <n v="699"/>
    <n v="14.7"/>
    <x v="2"/>
    <x v="0"/>
    <n v="11"/>
    <n v="5"/>
    <s v="No"/>
    <n v="0"/>
  </r>
  <r>
    <n v="899"/>
    <d v="2023-09-10T00:00:00"/>
    <s v="Standard"/>
    <n v="399"/>
    <n v="15"/>
    <x v="7"/>
    <x v="3"/>
    <n v="14"/>
    <n v="0"/>
    <s v="No"/>
    <n v="0"/>
  </r>
  <r>
    <n v="900"/>
    <d v="2024-08-10T00:00:00"/>
    <s v="Basic"/>
    <n v="199"/>
    <n v="11.1"/>
    <x v="5"/>
    <x v="5"/>
    <n v="21"/>
    <n v="60"/>
    <s v="Yes"/>
    <n v="1"/>
  </r>
  <r>
    <n v="901"/>
    <d v="2023-02-04T00:00:00"/>
    <s v="Basic"/>
    <n v="199"/>
    <n v="24.5"/>
    <x v="8"/>
    <x v="2"/>
    <n v="27"/>
    <n v="46"/>
    <s v="No"/>
    <n v="0"/>
  </r>
  <r>
    <n v="902"/>
    <d v="2024-07-25T00:00:00"/>
    <s v="Standard"/>
    <n v="399"/>
    <n v="10.199999999999999"/>
    <x v="4"/>
    <x v="2"/>
    <n v="34"/>
    <n v="31"/>
    <s v="Yes"/>
    <n v="1"/>
  </r>
  <r>
    <n v="903"/>
    <d v="2023-04-03T00:00:00"/>
    <s v="Basic"/>
    <n v="199"/>
    <n v="23.8"/>
    <x v="6"/>
    <x v="3"/>
    <n v="27"/>
    <n v="18"/>
    <s v="Yes"/>
    <n v="1"/>
  </r>
  <r>
    <n v="904"/>
    <d v="2024-08-20T00:00:00"/>
    <s v="Basic"/>
    <n v="199"/>
    <n v="16.899999999999999"/>
    <x v="6"/>
    <x v="4"/>
    <n v="31"/>
    <n v="29"/>
    <s v="No"/>
    <n v="0"/>
  </r>
  <r>
    <n v="905"/>
    <d v="2024-01-15T00:00:00"/>
    <s v="Basic"/>
    <n v="199"/>
    <n v="11.9"/>
    <x v="6"/>
    <x v="4"/>
    <n v="30"/>
    <n v="25"/>
    <s v="Yes"/>
    <n v="1"/>
  </r>
  <r>
    <n v="906"/>
    <d v="2024-12-08T00:00:00"/>
    <s v="Premium"/>
    <n v="699"/>
    <n v="17.7"/>
    <x v="8"/>
    <x v="4"/>
    <n v="30"/>
    <n v="4"/>
    <s v="No"/>
    <n v="0"/>
  </r>
  <r>
    <n v="907"/>
    <d v="2024-07-09T00:00:00"/>
    <s v="Standard"/>
    <n v="399"/>
    <n v="1.3"/>
    <x v="1"/>
    <x v="3"/>
    <n v="34"/>
    <n v="44"/>
    <s v="Yes"/>
    <n v="1"/>
  </r>
  <r>
    <n v="908"/>
    <d v="2023-02-26T00:00:00"/>
    <s v="Premium"/>
    <n v="699"/>
    <n v="19.8"/>
    <x v="4"/>
    <x v="5"/>
    <n v="14"/>
    <n v="56"/>
    <s v="Yes"/>
    <n v="1"/>
  </r>
  <r>
    <n v="909"/>
    <d v="2023-02-11T00:00:00"/>
    <s v="Premium"/>
    <n v="699"/>
    <n v="22.3"/>
    <x v="4"/>
    <x v="2"/>
    <n v="24"/>
    <n v="23"/>
    <s v="Yes"/>
    <n v="1"/>
  </r>
  <r>
    <n v="910"/>
    <d v="2023-07-29T00:00:00"/>
    <s v="Standard"/>
    <n v="399"/>
    <n v="4.8"/>
    <x v="2"/>
    <x v="4"/>
    <n v="24"/>
    <n v="4"/>
    <s v="Yes"/>
    <n v="1"/>
  </r>
  <r>
    <n v="911"/>
    <d v="2024-08-17T00:00:00"/>
    <s v="Basic"/>
    <n v="199"/>
    <n v="6.3"/>
    <x v="4"/>
    <x v="4"/>
    <n v="22"/>
    <n v="30"/>
    <s v="No"/>
    <n v="0"/>
  </r>
  <r>
    <n v="912"/>
    <d v="2024-05-30T00:00:00"/>
    <s v="Premium"/>
    <n v="699"/>
    <n v="19"/>
    <x v="5"/>
    <x v="3"/>
    <n v="14"/>
    <n v="22"/>
    <s v="No"/>
    <n v="0"/>
  </r>
  <r>
    <n v="913"/>
    <d v="2024-05-28T00:00:00"/>
    <s v="Premium"/>
    <n v="699"/>
    <n v="7.3"/>
    <x v="4"/>
    <x v="3"/>
    <n v="28"/>
    <n v="22"/>
    <s v="Yes"/>
    <n v="1"/>
  </r>
  <r>
    <n v="914"/>
    <d v="2023-10-27T00:00:00"/>
    <s v="Premium"/>
    <n v="699"/>
    <n v="12"/>
    <x v="2"/>
    <x v="4"/>
    <n v="8"/>
    <n v="52"/>
    <s v="Yes"/>
    <n v="1"/>
  </r>
  <r>
    <n v="915"/>
    <d v="2023-03-31T00:00:00"/>
    <s v="Standard"/>
    <n v="399"/>
    <n v="20.100000000000001"/>
    <x v="4"/>
    <x v="0"/>
    <n v="24"/>
    <n v="57"/>
    <s v="No"/>
    <n v="0"/>
  </r>
  <r>
    <n v="916"/>
    <d v="2023-04-25T00:00:00"/>
    <s v="Basic"/>
    <n v="199"/>
    <n v="22.5"/>
    <x v="0"/>
    <x v="1"/>
    <n v="26"/>
    <n v="6"/>
    <s v="Yes"/>
    <n v="1"/>
  </r>
  <r>
    <n v="917"/>
    <d v="2023-10-28T00:00:00"/>
    <s v="Premium"/>
    <n v="699"/>
    <n v="12.7"/>
    <x v="5"/>
    <x v="5"/>
    <n v="10"/>
    <n v="60"/>
    <s v="No"/>
    <n v="0"/>
  </r>
  <r>
    <n v="918"/>
    <d v="2024-10-22T00:00:00"/>
    <s v="Standard"/>
    <n v="399"/>
    <n v="23.3"/>
    <x v="7"/>
    <x v="3"/>
    <n v="35"/>
    <n v="26"/>
    <s v="Yes"/>
    <n v="1"/>
  </r>
  <r>
    <n v="919"/>
    <d v="2024-10-22T00:00:00"/>
    <s v="Basic"/>
    <n v="199"/>
    <n v="5.0999999999999996"/>
    <x v="8"/>
    <x v="0"/>
    <n v="19"/>
    <n v="53"/>
    <s v="No"/>
    <n v="0"/>
  </r>
  <r>
    <n v="920"/>
    <d v="2024-06-26T00:00:00"/>
    <s v="Standard"/>
    <n v="399"/>
    <n v="14.7"/>
    <x v="3"/>
    <x v="2"/>
    <n v="27"/>
    <n v="37"/>
    <s v="Yes"/>
    <n v="1"/>
  </r>
  <r>
    <n v="921"/>
    <d v="2023-08-21T00:00:00"/>
    <s v="Premium"/>
    <n v="699"/>
    <n v="11.7"/>
    <x v="6"/>
    <x v="3"/>
    <n v="29"/>
    <n v="10"/>
    <s v="No"/>
    <n v="0"/>
  </r>
  <r>
    <n v="922"/>
    <d v="2023-06-20T00:00:00"/>
    <s v="Standard"/>
    <n v="399"/>
    <n v="24.3"/>
    <x v="8"/>
    <x v="0"/>
    <n v="24"/>
    <n v="22"/>
    <s v="Yes"/>
    <n v="1"/>
  </r>
  <r>
    <n v="923"/>
    <d v="2024-12-10T00:00:00"/>
    <s v="Premium"/>
    <n v="699"/>
    <n v="17.899999999999999"/>
    <x v="0"/>
    <x v="0"/>
    <n v="11"/>
    <n v="11"/>
    <s v="No"/>
    <n v="0"/>
  </r>
  <r>
    <n v="924"/>
    <d v="2024-03-27T00:00:00"/>
    <s v="Premium"/>
    <n v="699"/>
    <n v="4.5"/>
    <x v="4"/>
    <x v="1"/>
    <n v="10"/>
    <n v="20"/>
    <s v="No"/>
    <n v="0"/>
  </r>
  <r>
    <n v="925"/>
    <d v="2023-12-19T00:00:00"/>
    <s v="Standard"/>
    <n v="399"/>
    <n v="5"/>
    <x v="2"/>
    <x v="4"/>
    <n v="24"/>
    <n v="2"/>
    <s v="No"/>
    <n v="0"/>
  </r>
  <r>
    <n v="926"/>
    <d v="2023-01-26T00:00:00"/>
    <s v="Basic"/>
    <n v="199"/>
    <n v="11.5"/>
    <x v="6"/>
    <x v="5"/>
    <n v="24"/>
    <n v="19"/>
    <s v="Yes"/>
    <n v="1"/>
  </r>
  <r>
    <n v="927"/>
    <d v="2024-07-13T00:00:00"/>
    <s v="Standard"/>
    <n v="399"/>
    <n v="19.3"/>
    <x v="7"/>
    <x v="3"/>
    <n v="32"/>
    <n v="9"/>
    <s v="Yes"/>
    <n v="1"/>
  </r>
  <r>
    <n v="928"/>
    <d v="2024-08-10T00:00:00"/>
    <s v="Premium"/>
    <n v="699"/>
    <n v="16.399999999999999"/>
    <x v="0"/>
    <x v="2"/>
    <n v="22"/>
    <n v="57"/>
    <s v="Yes"/>
    <n v="1"/>
  </r>
  <r>
    <n v="929"/>
    <d v="2024-05-05T00:00:00"/>
    <s v="Premium"/>
    <n v="699"/>
    <n v="20.100000000000001"/>
    <x v="7"/>
    <x v="3"/>
    <n v="10"/>
    <n v="44"/>
    <s v="Yes"/>
    <n v="1"/>
  </r>
  <r>
    <n v="930"/>
    <d v="2023-08-14T00:00:00"/>
    <s v="Basic"/>
    <n v="199"/>
    <n v="17.100000000000001"/>
    <x v="4"/>
    <x v="3"/>
    <n v="9"/>
    <n v="1"/>
    <s v="No"/>
    <n v="0"/>
  </r>
  <r>
    <n v="931"/>
    <d v="2024-06-23T00:00:00"/>
    <s v="Standard"/>
    <n v="399"/>
    <n v="2.8"/>
    <x v="8"/>
    <x v="5"/>
    <n v="23"/>
    <n v="41"/>
    <s v="Yes"/>
    <n v="1"/>
  </r>
  <r>
    <n v="932"/>
    <d v="2024-11-18T00:00:00"/>
    <s v="Basic"/>
    <n v="199"/>
    <n v="5.3"/>
    <x v="4"/>
    <x v="5"/>
    <n v="18"/>
    <n v="54"/>
    <s v="Yes"/>
    <n v="1"/>
  </r>
  <r>
    <n v="933"/>
    <d v="2023-02-27T00:00:00"/>
    <s v="Basic"/>
    <n v="199"/>
    <n v="10.199999999999999"/>
    <x v="7"/>
    <x v="3"/>
    <n v="33"/>
    <n v="38"/>
    <s v="Yes"/>
    <n v="1"/>
  </r>
  <r>
    <n v="934"/>
    <d v="2023-10-19T00:00:00"/>
    <s v="Premium"/>
    <n v="699"/>
    <n v="10.199999999999999"/>
    <x v="1"/>
    <x v="3"/>
    <n v="24"/>
    <n v="24"/>
    <s v="Yes"/>
    <n v="1"/>
  </r>
  <r>
    <n v="935"/>
    <d v="2024-03-30T00:00:00"/>
    <s v="Standard"/>
    <n v="399"/>
    <n v="8"/>
    <x v="7"/>
    <x v="5"/>
    <n v="23"/>
    <n v="5"/>
    <s v="Yes"/>
    <n v="1"/>
  </r>
  <r>
    <n v="936"/>
    <d v="2024-03-10T00:00:00"/>
    <s v="Premium"/>
    <n v="699"/>
    <n v="20.2"/>
    <x v="0"/>
    <x v="0"/>
    <n v="27"/>
    <n v="51"/>
    <s v="No"/>
    <n v="0"/>
  </r>
  <r>
    <n v="937"/>
    <d v="2024-06-21T00:00:00"/>
    <s v="Premium"/>
    <n v="699"/>
    <n v="3.9"/>
    <x v="4"/>
    <x v="0"/>
    <n v="27"/>
    <n v="13"/>
    <s v="Yes"/>
    <n v="1"/>
  </r>
  <r>
    <n v="938"/>
    <d v="2023-10-07T00:00:00"/>
    <s v="Standard"/>
    <n v="399"/>
    <n v="23.4"/>
    <x v="1"/>
    <x v="1"/>
    <n v="5"/>
    <n v="0"/>
    <s v="No"/>
    <n v="0"/>
  </r>
  <r>
    <n v="939"/>
    <d v="2023-10-24T00:00:00"/>
    <s v="Standard"/>
    <n v="399"/>
    <n v="14.1"/>
    <x v="6"/>
    <x v="0"/>
    <n v="12"/>
    <n v="11"/>
    <s v="No"/>
    <n v="0"/>
  </r>
  <r>
    <n v="940"/>
    <d v="2024-04-19T00:00:00"/>
    <s v="Premium"/>
    <n v="699"/>
    <n v="1.5"/>
    <x v="0"/>
    <x v="5"/>
    <n v="32"/>
    <n v="19"/>
    <s v="Yes"/>
    <n v="1"/>
  </r>
  <r>
    <n v="941"/>
    <d v="2024-10-13T00:00:00"/>
    <s v="Basic"/>
    <n v="199"/>
    <n v="19.899999999999999"/>
    <x v="6"/>
    <x v="3"/>
    <n v="2"/>
    <n v="19"/>
    <s v="No"/>
    <n v="0"/>
  </r>
  <r>
    <n v="942"/>
    <d v="2024-12-05T00:00:00"/>
    <s v="Standard"/>
    <n v="399"/>
    <n v="16.5"/>
    <x v="0"/>
    <x v="2"/>
    <n v="8"/>
    <n v="11"/>
    <s v="Yes"/>
    <n v="1"/>
  </r>
  <r>
    <n v="943"/>
    <d v="2024-01-06T00:00:00"/>
    <s v="Premium"/>
    <n v="699"/>
    <n v="1.2"/>
    <x v="0"/>
    <x v="2"/>
    <n v="16"/>
    <n v="4"/>
    <s v="Yes"/>
    <n v="1"/>
  </r>
  <r>
    <n v="944"/>
    <d v="2024-12-11T00:00:00"/>
    <s v="Premium"/>
    <n v="699"/>
    <n v="14.4"/>
    <x v="0"/>
    <x v="4"/>
    <n v="31"/>
    <n v="43"/>
    <s v="Yes"/>
    <n v="1"/>
  </r>
  <r>
    <n v="945"/>
    <d v="2023-05-30T00:00:00"/>
    <s v="Basic"/>
    <n v="199"/>
    <n v="13.1"/>
    <x v="8"/>
    <x v="3"/>
    <n v="24"/>
    <n v="10"/>
    <s v="No"/>
    <n v="0"/>
  </r>
  <r>
    <n v="946"/>
    <d v="2024-01-05T00:00:00"/>
    <s v="Standard"/>
    <n v="399"/>
    <n v="22"/>
    <x v="6"/>
    <x v="3"/>
    <n v="30"/>
    <n v="10"/>
    <s v="Yes"/>
    <n v="1"/>
  </r>
  <r>
    <n v="947"/>
    <d v="2024-06-10T00:00:00"/>
    <s v="Standard"/>
    <n v="399"/>
    <n v="1.7"/>
    <x v="0"/>
    <x v="5"/>
    <n v="23"/>
    <n v="40"/>
    <s v="Yes"/>
    <n v="1"/>
  </r>
  <r>
    <n v="948"/>
    <d v="2024-12-02T00:00:00"/>
    <s v="Basic"/>
    <n v="199"/>
    <n v="19.2"/>
    <x v="6"/>
    <x v="5"/>
    <n v="12"/>
    <n v="20"/>
    <s v="No"/>
    <n v="0"/>
  </r>
  <r>
    <n v="949"/>
    <d v="2023-05-28T00:00:00"/>
    <s v="Standard"/>
    <n v="399"/>
    <n v="17.3"/>
    <x v="3"/>
    <x v="1"/>
    <n v="18"/>
    <n v="34"/>
    <s v="No"/>
    <n v="0"/>
  </r>
  <r>
    <n v="950"/>
    <d v="2023-06-16T00:00:00"/>
    <s v="Basic"/>
    <n v="199"/>
    <n v="13.2"/>
    <x v="3"/>
    <x v="2"/>
    <n v="9"/>
    <n v="26"/>
    <s v="Yes"/>
    <n v="1"/>
  </r>
  <r>
    <n v="951"/>
    <d v="2024-09-20T00:00:00"/>
    <s v="Basic"/>
    <n v="199"/>
    <n v="4.3"/>
    <x v="5"/>
    <x v="0"/>
    <n v="14"/>
    <n v="50"/>
    <s v="No"/>
    <n v="0"/>
  </r>
  <r>
    <n v="952"/>
    <d v="2024-03-03T00:00:00"/>
    <s v="Premium"/>
    <n v="699"/>
    <n v="21.2"/>
    <x v="2"/>
    <x v="4"/>
    <n v="34"/>
    <n v="48"/>
    <s v="No"/>
    <n v="0"/>
  </r>
  <r>
    <n v="953"/>
    <d v="2024-12-08T00:00:00"/>
    <s v="Standard"/>
    <n v="399"/>
    <n v="3.4"/>
    <x v="6"/>
    <x v="1"/>
    <n v="5"/>
    <n v="30"/>
    <s v="Yes"/>
    <n v="1"/>
  </r>
  <r>
    <n v="954"/>
    <d v="2023-01-30T00:00:00"/>
    <s v="Standard"/>
    <n v="399"/>
    <n v="20.5"/>
    <x v="2"/>
    <x v="3"/>
    <n v="9"/>
    <n v="11"/>
    <s v="No"/>
    <n v="0"/>
  </r>
  <r>
    <n v="955"/>
    <d v="2023-08-03T00:00:00"/>
    <s v="Premium"/>
    <n v="699"/>
    <n v="5.9"/>
    <x v="6"/>
    <x v="4"/>
    <n v="8"/>
    <n v="14"/>
    <s v="Yes"/>
    <n v="1"/>
  </r>
  <r>
    <n v="956"/>
    <d v="2024-03-17T00:00:00"/>
    <s v="Basic"/>
    <n v="199"/>
    <n v="10.9"/>
    <x v="4"/>
    <x v="1"/>
    <n v="6"/>
    <n v="1"/>
    <s v="No"/>
    <n v="0"/>
  </r>
  <r>
    <n v="957"/>
    <d v="2023-09-17T00:00:00"/>
    <s v="Basic"/>
    <n v="199"/>
    <n v="3.1"/>
    <x v="2"/>
    <x v="5"/>
    <n v="13"/>
    <n v="3"/>
    <s v="Yes"/>
    <n v="1"/>
  </r>
  <r>
    <n v="958"/>
    <d v="2024-09-08T00:00:00"/>
    <s v="Basic"/>
    <n v="199"/>
    <n v="7.9"/>
    <x v="8"/>
    <x v="1"/>
    <n v="5"/>
    <n v="50"/>
    <s v="Yes"/>
    <n v="1"/>
  </r>
  <r>
    <n v="959"/>
    <d v="2023-10-12T00:00:00"/>
    <s v="Basic"/>
    <n v="199"/>
    <n v="5"/>
    <x v="3"/>
    <x v="1"/>
    <n v="13"/>
    <n v="5"/>
    <s v="Yes"/>
    <n v="1"/>
  </r>
  <r>
    <n v="960"/>
    <d v="2024-08-06T00:00:00"/>
    <s v="Premium"/>
    <n v="699"/>
    <n v="9.1"/>
    <x v="2"/>
    <x v="4"/>
    <n v="23"/>
    <n v="39"/>
    <s v="Yes"/>
    <n v="1"/>
  </r>
  <r>
    <n v="961"/>
    <d v="2023-10-16T00:00:00"/>
    <s v="Basic"/>
    <n v="199"/>
    <n v="20.6"/>
    <x v="8"/>
    <x v="5"/>
    <n v="7"/>
    <n v="13"/>
    <s v="No"/>
    <n v="0"/>
  </r>
  <r>
    <n v="962"/>
    <d v="2024-12-25T00:00:00"/>
    <s v="Basic"/>
    <n v="199"/>
    <n v="0.6"/>
    <x v="4"/>
    <x v="0"/>
    <n v="35"/>
    <n v="58"/>
    <s v="Yes"/>
    <n v="1"/>
  </r>
  <r>
    <n v="963"/>
    <d v="2023-07-05T00:00:00"/>
    <s v="Standard"/>
    <n v="399"/>
    <n v="17.600000000000001"/>
    <x v="6"/>
    <x v="2"/>
    <n v="24"/>
    <n v="43"/>
    <s v="No"/>
    <n v="0"/>
  </r>
  <r>
    <n v="964"/>
    <d v="2023-11-18T00:00:00"/>
    <s v="Standard"/>
    <n v="399"/>
    <n v="10.9"/>
    <x v="2"/>
    <x v="0"/>
    <n v="25"/>
    <n v="26"/>
    <s v="Yes"/>
    <n v="1"/>
  </r>
  <r>
    <n v="965"/>
    <d v="2023-10-23T00:00:00"/>
    <s v="Basic"/>
    <n v="199"/>
    <n v="3.2"/>
    <x v="6"/>
    <x v="2"/>
    <n v="30"/>
    <n v="48"/>
    <s v="Yes"/>
    <n v="1"/>
  </r>
  <r>
    <n v="966"/>
    <d v="2024-09-06T00:00:00"/>
    <s v="Premium"/>
    <n v="699"/>
    <n v="2.5"/>
    <x v="7"/>
    <x v="1"/>
    <n v="3"/>
    <n v="24"/>
    <s v="Yes"/>
    <n v="1"/>
  </r>
  <r>
    <n v="967"/>
    <d v="2024-03-14T00:00:00"/>
    <s v="Premium"/>
    <n v="699"/>
    <n v="17.3"/>
    <x v="7"/>
    <x v="0"/>
    <n v="20"/>
    <n v="35"/>
    <s v="Yes"/>
    <n v="1"/>
  </r>
  <r>
    <n v="968"/>
    <d v="2024-11-21T00:00:00"/>
    <s v="Basic"/>
    <n v="199"/>
    <n v="22.4"/>
    <x v="7"/>
    <x v="4"/>
    <n v="5"/>
    <n v="23"/>
    <s v="Yes"/>
    <n v="1"/>
  </r>
  <r>
    <n v="969"/>
    <d v="2023-05-27T00:00:00"/>
    <s v="Standard"/>
    <n v="399"/>
    <n v="10.199999999999999"/>
    <x v="2"/>
    <x v="4"/>
    <n v="7"/>
    <n v="43"/>
    <s v="Yes"/>
    <n v="1"/>
  </r>
  <r>
    <n v="970"/>
    <d v="2023-06-22T00:00:00"/>
    <s v="Standard"/>
    <n v="399"/>
    <n v="17.5"/>
    <x v="4"/>
    <x v="4"/>
    <n v="26"/>
    <n v="59"/>
    <s v="No"/>
    <n v="0"/>
  </r>
  <r>
    <n v="971"/>
    <d v="2024-02-18T00:00:00"/>
    <s v="Basic"/>
    <n v="199"/>
    <n v="24.4"/>
    <x v="3"/>
    <x v="0"/>
    <n v="24"/>
    <n v="38"/>
    <s v="No"/>
    <n v="0"/>
  </r>
  <r>
    <n v="972"/>
    <d v="2024-08-18T00:00:00"/>
    <s v="Basic"/>
    <n v="199"/>
    <n v="21"/>
    <x v="7"/>
    <x v="3"/>
    <n v="15"/>
    <n v="48"/>
    <s v="Yes"/>
    <n v="1"/>
  </r>
  <r>
    <n v="973"/>
    <d v="2024-02-19T00:00:00"/>
    <s v="Premium"/>
    <n v="699"/>
    <n v="19"/>
    <x v="1"/>
    <x v="3"/>
    <n v="18"/>
    <n v="30"/>
    <s v="Yes"/>
    <n v="1"/>
  </r>
  <r>
    <n v="974"/>
    <d v="2024-05-24T00:00:00"/>
    <s v="Standard"/>
    <n v="399"/>
    <n v="7.3"/>
    <x v="7"/>
    <x v="1"/>
    <n v="33"/>
    <n v="7"/>
    <s v="No"/>
    <n v="0"/>
  </r>
  <r>
    <n v="975"/>
    <d v="2023-07-03T00:00:00"/>
    <s v="Basic"/>
    <n v="199"/>
    <n v="1.2"/>
    <x v="8"/>
    <x v="1"/>
    <n v="9"/>
    <n v="31"/>
    <s v="No"/>
    <n v="0"/>
  </r>
  <r>
    <n v="976"/>
    <d v="2024-05-19T00:00:00"/>
    <s v="Standard"/>
    <n v="399"/>
    <n v="4.2"/>
    <x v="4"/>
    <x v="1"/>
    <n v="21"/>
    <n v="42"/>
    <s v="No"/>
    <n v="0"/>
  </r>
  <r>
    <n v="977"/>
    <d v="2023-12-18T00:00:00"/>
    <s v="Standard"/>
    <n v="399"/>
    <n v="7.7"/>
    <x v="7"/>
    <x v="2"/>
    <n v="13"/>
    <n v="32"/>
    <s v="Yes"/>
    <n v="1"/>
  </r>
  <r>
    <n v="978"/>
    <d v="2024-01-28T00:00:00"/>
    <s v="Premium"/>
    <n v="699"/>
    <n v="0.9"/>
    <x v="8"/>
    <x v="2"/>
    <n v="35"/>
    <n v="56"/>
    <s v="No"/>
    <n v="0"/>
  </r>
  <r>
    <n v="979"/>
    <d v="2024-07-24T00:00:00"/>
    <s v="Standard"/>
    <n v="399"/>
    <n v="21.4"/>
    <x v="7"/>
    <x v="2"/>
    <n v="21"/>
    <n v="2"/>
    <s v="Yes"/>
    <n v="1"/>
  </r>
  <r>
    <n v="980"/>
    <d v="2024-02-03T00:00:00"/>
    <s v="Premium"/>
    <n v="699"/>
    <n v="22.2"/>
    <x v="6"/>
    <x v="2"/>
    <n v="20"/>
    <n v="27"/>
    <s v="Yes"/>
    <n v="1"/>
  </r>
  <r>
    <n v="981"/>
    <d v="2024-08-08T00:00:00"/>
    <s v="Standard"/>
    <n v="399"/>
    <n v="14.4"/>
    <x v="7"/>
    <x v="4"/>
    <n v="8"/>
    <n v="35"/>
    <s v="Yes"/>
    <n v="1"/>
  </r>
  <r>
    <n v="982"/>
    <d v="2024-05-21T00:00:00"/>
    <s v="Standard"/>
    <n v="399"/>
    <n v="14.3"/>
    <x v="6"/>
    <x v="5"/>
    <n v="31"/>
    <n v="3"/>
    <s v="No"/>
    <n v="0"/>
  </r>
  <r>
    <n v="983"/>
    <d v="2024-08-27T00:00:00"/>
    <s v="Premium"/>
    <n v="699"/>
    <n v="15.6"/>
    <x v="3"/>
    <x v="3"/>
    <n v="25"/>
    <n v="20"/>
    <s v="Yes"/>
    <n v="1"/>
  </r>
  <r>
    <n v="984"/>
    <d v="2024-10-02T00:00:00"/>
    <s v="Basic"/>
    <n v="199"/>
    <n v="21"/>
    <x v="3"/>
    <x v="4"/>
    <n v="9"/>
    <n v="37"/>
    <s v="Yes"/>
    <n v="1"/>
  </r>
  <r>
    <n v="985"/>
    <d v="2024-11-08T00:00:00"/>
    <s v="Standard"/>
    <n v="399"/>
    <n v="2.9"/>
    <x v="3"/>
    <x v="3"/>
    <n v="25"/>
    <n v="26"/>
    <s v="Yes"/>
    <n v="1"/>
  </r>
  <r>
    <n v="986"/>
    <d v="2023-03-09T00:00:00"/>
    <s v="Basic"/>
    <n v="199"/>
    <n v="6.2"/>
    <x v="0"/>
    <x v="5"/>
    <n v="16"/>
    <n v="5"/>
    <s v="No"/>
    <n v="0"/>
  </r>
  <r>
    <n v="987"/>
    <d v="2024-11-04T00:00:00"/>
    <s v="Standard"/>
    <n v="399"/>
    <n v="8.8000000000000007"/>
    <x v="8"/>
    <x v="5"/>
    <n v="8"/>
    <n v="20"/>
    <s v="Yes"/>
    <n v="1"/>
  </r>
  <r>
    <n v="988"/>
    <d v="2023-01-23T00:00:00"/>
    <s v="Standard"/>
    <n v="399"/>
    <n v="22.6"/>
    <x v="0"/>
    <x v="1"/>
    <n v="33"/>
    <n v="44"/>
    <s v="Yes"/>
    <n v="1"/>
  </r>
  <r>
    <n v="989"/>
    <d v="2023-04-13T00:00:00"/>
    <s v="Standard"/>
    <n v="399"/>
    <n v="14.5"/>
    <x v="3"/>
    <x v="5"/>
    <n v="25"/>
    <n v="6"/>
    <s v="No"/>
    <n v="0"/>
  </r>
  <r>
    <n v="990"/>
    <d v="2023-11-03T00:00:00"/>
    <s v="Premium"/>
    <n v="699"/>
    <n v="8.6999999999999993"/>
    <x v="2"/>
    <x v="4"/>
    <n v="14"/>
    <n v="21"/>
    <s v="Yes"/>
    <n v="1"/>
  </r>
  <r>
    <n v="991"/>
    <d v="2023-02-18T00:00:00"/>
    <s v="Standard"/>
    <n v="399"/>
    <n v="5.4"/>
    <x v="4"/>
    <x v="5"/>
    <n v="28"/>
    <n v="13"/>
    <s v="Yes"/>
    <n v="1"/>
  </r>
  <r>
    <n v="992"/>
    <d v="2024-08-29T00:00:00"/>
    <s v="Standard"/>
    <n v="399"/>
    <n v="20.2"/>
    <x v="4"/>
    <x v="4"/>
    <n v="26"/>
    <n v="54"/>
    <s v="Yes"/>
    <n v="1"/>
  </r>
  <r>
    <n v="993"/>
    <d v="2023-03-20T00:00:00"/>
    <s v="Standard"/>
    <n v="399"/>
    <n v="2.1"/>
    <x v="2"/>
    <x v="2"/>
    <n v="18"/>
    <n v="27"/>
    <s v="Yes"/>
    <n v="1"/>
  </r>
  <r>
    <n v="994"/>
    <d v="2023-07-24T00:00:00"/>
    <s v="Premium"/>
    <n v="699"/>
    <n v="12.9"/>
    <x v="0"/>
    <x v="2"/>
    <n v="20"/>
    <n v="42"/>
    <s v="Yes"/>
    <n v="1"/>
  </r>
  <r>
    <n v="995"/>
    <d v="2023-07-04T00:00:00"/>
    <s v="Standard"/>
    <n v="399"/>
    <n v="6.7"/>
    <x v="2"/>
    <x v="2"/>
    <n v="26"/>
    <n v="42"/>
    <s v="No"/>
    <n v="0"/>
  </r>
  <r>
    <n v="996"/>
    <d v="2024-04-23T00:00:00"/>
    <s v="Basic"/>
    <n v="199"/>
    <n v="21.6"/>
    <x v="7"/>
    <x v="0"/>
    <n v="34"/>
    <n v="42"/>
    <s v="No"/>
    <n v="0"/>
  </r>
  <r>
    <n v="997"/>
    <d v="2024-06-18T00:00:00"/>
    <s v="Standard"/>
    <n v="399"/>
    <n v="20.3"/>
    <x v="1"/>
    <x v="5"/>
    <n v="35"/>
    <n v="46"/>
    <s v="Yes"/>
    <n v="1"/>
  </r>
  <r>
    <n v="998"/>
    <d v="2023-11-04T00:00:00"/>
    <s v="Basic"/>
    <n v="199"/>
    <n v="11.8"/>
    <x v="5"/>
    <x v="0"/>
    <n v="24"/>
    <n v="47"/>
    <s v="No"/>
    <n v="0"/>
  </r>
  <r>
    <n v="999"/>
    <d v="2023-10-01T00:00:00"/>
    <s v="Standard"/>
    <n v="399"/>
    <n v="8.3000000000000007"/>
    <x v="4"/>
    <x v="4"/>
    <n v="27"/>
    <n v="13"/>
    <s v="No"/>
    <n v="0"/>
  </r>
  <r>
    <n v="1000"/>
    <d v="2023-07-16T00:00:00"/>
    <s v="Standard"/>
    <n v="399"/>
    <n v="6.8"/>
    <x v="5"/>
    <x v="2"/>
    <n v="11"/>
    <n v="15"/>
    <s v="Yes"/>
    <n v="1"/>
  </r>
  <r>
    <n v="1001"/>
    <d v="2024-03-22T00:00:00"/>
    <s v="Basic"/>
    <n v="199"/>
    <n v="20"/>
    <x v="0"/>
    <x v="2"/>
    <n v="16"/>
    <n v="31"/>
    <s v="Yes"/>
    <n v="1"/>
  </r>
  <r>
    <n v="1002"/>
    <d v="2023-10-12T00:00:00"/>
    <s v="Standard"/>
    <n v="399"/>
    <n v="5.4"/>
    <x v="0"/>
    <x v="0"/>
    <n v="3"/>
    <n v="1"/>
    <s v="No"/>
    <n v="0"/>
  </r>
  <r>
    <n v="1003"/>
    <d v="2023-02-26T00:00:00"/>
    <s v="Premium"/>
    <n v="699"/>
    <n v="4.8"/>
    <x v="8"/>
    <x v="4"/>
    <n v="36"/>
    <n v="31"/>
    <s v="Yes"/>
    <n v="1"/>
  </r>
  <r>
    <n v="1004"/>
    <d v="2024-11-04T00:00:00"/>
    <s v="Basic"/>
    <n v="199"/>
    <n v="15.2"/>
    <x v="4"/>
    <x v="2"/>
    <n v="21"/>
    <n v="57"/>
    <s v="Yes"/>
    <n v="1"/>
  </r>
  <r>
    <n v="1005"/>
    <d v="2024-05-27T00:00:00"/>
    <s v="Basic"/>
    <n v="199"/>
    <n v="23.6"/>
    <x v="6"/>
    <x v="0"/>
    <n v="26"/>
    <n v="7"/>
    <s v="No"/>
    <n v="0"/>
  </r>
  <r>
    <n v="1006"/>
    <d v="2023-09-01T00:00:00"/>
    <s v="Basic"/>
    <n v="199"/>
    <n v="16.8"/>
    <x v="2"/>
    <x v="3"/>
    <n v="34"/>
    <n v="31"/>
    <s v="No"/>
    <n v="0"/>
  </r>
  <r>
    <n v="1007"/>
    <d v="2024-02-04T00:00:00"/>
    <s v="Premium"/>
    <n v="699"/>
    <n v="19.399999999999999"/>
    <x v="3"/>
    <x v="3"/>
    <n v="8"/>
    <n v="53"/>
    <s v="Yes"/>
    <n v="1"/>
  </r>
  <r>
    <n v="1008"/>
    <d v="2023-10-09T00:00:00"/>
    <s v="Premium"/>
    <n v="699"/>
    <n v="23.4"/>
    <x v="5"/>
    <x v="0"/>
    <n v="16"/>
    <n v="6"/>
    <s v="No"/>
    <n v="0"/>
  </r>
  <r>
    <n v="1009"/>
    <d v="2023-04-26T00:00:00"/>
    <s v="Standard"/>
    <n v="399"/>
    <n v="6.7"/>
    <x v="8"/>
    <x v="2"/>
    <n v="27"/>
    <n v="34"/>
    <s v="Yes"/>
    <n v="1"/>
  </r>
  <r>
    <n v="1010"/>
    <d v="2023-05-29T00:00:00"/>
    <s v="Standard"/>
    <n v="399"/>
    <n v="10.9"/>
    <x v="5"/>
    <x v="3"/>
    <n v="35"/>
    <n v="56"/>
    <s v="No"/>
    <n v="0"/>
  </r>
  <r>
    <n v="1011"/>
    <d v="2024-09-12T00:00:00"/>
    <s v="Standard"/>
    <n v="399"/>
    <n v="18"/>
    <x v="0"/>
    <x v="1"/>
    <n v="31"/>
    <n v="41"/>
    <s v="No"/>
    <n v="0"/>
  </r>
  <r>
    <n v="1012"/>
    <d v="2024-10-16T00:00:00"/>
    <s v="Basic"/>
    <n v="199"/>
    <n v="17.399999999999999"/>
    <x v="5"/>
    <x v="3"/>
    <n v="4"/>
    <n v="35"/>
    <s v="Yes"/>
    <n v="1"/>
  </r>
  <r>
    <n v="1013"/>
    <d v="2024-03-29T00:00:00"/>
    <s v="Premium"/>
    <n v="699"/>
    <n v="22.6"/>
    <x v="4"/>
    <x v="5"/>
    <n v="24"/>
    <n v="55"/>
    <s v="Yes"/>
    <n v="1"/>
  </r>
  <r>
    <n v="1014"/>
    <d v="2023-08-30T00:00:00"/>
    <s v="Standard"/>
    <n v="399"/>
    <n v="22.8"/>
    <x v="1"/>
    <x v="3"/>
    <n v="1"/>
    <n v="19"/>
    <s v="Yes"/>
    <n v="1"/>
  </r>
  <r>
    <n v="1015"/>
    <d v="2024-10-21T00:00:00"/>
    <s v="Standard"/>
    <n v="399"/>
    <n v="21.6"/>
    <x v="6"/>
    <x v="2"/>
    <n v="14"/>
    <n v="40"/>
    <s v="Yes"/>
    <n v="1"/>
  </r>
  <r>
    <n v="1016"/>
    <d v="2023-12-07T00:00:00"/>
    <s v="Standard"/>
    <n v="399"/>
    <n v="7.2"/>
    <x v="4"/>
    <x v="2"/>
    <n v="3"/>
    <n v="30"/>
    <s v="No"/>
    <n v="0"/>
  </r>
  <r>
    <n v="1017"/>
    <d v="2023-03-09T00:00:00"/>
    <s v="Premium"/>
    <n v="699"/>
    <n v="22"/>
    <x v="4"/>
    <x v="0"/>
    <n v="28"/>
    <n v="44"/>
    <s v="Yes"/>
    <n v="1"/>
  </r>
  <r>
    <n v="1018"/>
    <d v="2023-01-29T00:00:00"/>
    <s v="Standard"/>
    <n v="399"/>
    <n v="15.3"/>
    <x v="2"/>
    <x v="4"/>
    <n v="27"/>
    <n v="20"/>
    <s v="Yes"/>
    <n v="1"/>
  </r>
  <r>
    <n v="1019"/>
    <d v="2023-11-09T00:00:00"/>
    <s v="Basic"/>
    <n v="199"/>
    <n v="15.9"/>
    <x v="6"/>
    <x v="1"/>
    <n v="12"/>
    <n v="25"/>
    <s v="Yes"/>
    <n v="1"/>
  </r>
  <r>
    <n v="1020"/>
    <d v="2024-10-26T00:00:00"/>
    <s v="Standard"/>
    <n v="399"/>
    <n v="3.2"/>
    <x v="5"/>
    <x v="5"/>
    <n v="6"/>
    <n v="45"/>
    <s v="No"/>
    <n v="0"/>
  </r>
  <r>
    <n v="1021"/>
    <d v="2023-05-17T00:00:00"/>
    <s v="Basic"/>
    <n v="199"/>
    <n v="19.899999999999999"/>
    <x v="3"/>
    <x v="2"/>
    <n v="27"/>
    <n v="30"/>
    <s v="No"/>
    <n v="0"/>
  </r>
  <r>
    <n v="1022"/>
    <d v="2024-01-12T00:00:00"/>
    <s v="Standard"/>
    <n v="399"/>
    <n v="17.3"/>
    <x v="3"/>
    <x v="3"/>
    <n v="12"/>
    <n v="12"/>
    <s v="Yes"/>
    <n v="1"/>
  </r>
  <r>
    <n v="1023"/>
    <d v="2024-07-25T00:00:00"/>
    <s v="Basic"/>
    <n v="199"/>
    <n v="22"/>
    <x v="5"/>
    <x v="1"/>
    <n v="26"/>
    <n v="60"/>
    <s v="Yes"/>
    <n v="1"/>
  </r>
  <r>
    <n v="1024"/>
    <d v="2023-06-22T00:00:00"/>
    <s v="Premium"/>
    <n v="699"/>
    <n v="22.7"/>
    <x v="7"/>
    <x v="0"/>
    <n v="15"/>
    <n v="16"/>
    <s v="No"/>
    <n v="0"/>
  </r>
  <r>
    <n v="1025"/>
    <d v="2023-06-24T00:00:00"/>
    <s v="Basic"/>
    <n v="199"/>
    <n v="15.6"/>
    <x v="0"/>
    <x v="0"/>
    <n v="26"/>
    <n v="5"/>
    <s v="No"/>
    <n v="0"/>
  </r>
  <r>
    <n v="1026"/>
    <d v="2024-04-09T00:00:00"/>
    <s v="Premium"/>
    <n v="699"/>
    <n v="0.8"/>
    <x v="2"/>
    <x v="2"/>
    <n v="8"/>
    <n v="49"/>
    <s v="Yes"/>
    <n v="1"/>
  </r>
  <r>
    <n v="1027"/>
    <d v="2023-09-30T00:00:00"/>
    <s v="Premium"/>
    <n v="699"/>
    <n v="3.4"/>
    <x v="5"/>
    <x v="0"/>
    <n v="32"/>
    <n v="60"/>
    <s v="No"/>
    <n v="0"/>
  </r>
  <r>
    <n v="1028"/>
    <d v="2023-10-17T00:00:00"/>
    <s v="Standard"/>
    <n v="399"/>
    <n v="9.9"/>
    <x v="1"/>
    <x v="0"/>
    <n v="32"/>
    <n v="38"/>
    <s v="Yes"/>
    <n v="1"/>
  </r>
  <r>
    <n v="1029"/>
    <d v="2023-09-26T00:00:00"/>
    <s v="Premium"/>
    <n v="699"/>
    <n v="10.7"/>
    <x v="1"/>
    <x v="0"/>
    <n v="13"/>
    <n v="1"/>
    <s v="No"/>
    <n v="0"/>
  </r>
  <r>
    <n v="1030"/>
    <d v="2023-03-29T00:00:00"/>
    <s v="Basic"/>
    <n v="199"/>
    <n v="22.7"/>
    <x v="3"/>
    <x v="5"/>
    <n v="29"/>
    <n v="43"/>
    <s v="Yes"/>
    <n v="1"/>
  </r>
  <r>
    <n v="1031"/>
    <d v="2024-12-31T00:00:00"/>
    <s v="Basic"/>
    <n v="199"/>
    <n v="3.8"/>
    <x v="3"/>
    <x v="4"/>
    <n v="31"/>
    <n v="25"/>
    <s v="Yes"/>
    <n v="1"/>
  </r>
  <r>
    <n v="1032"/>
    <d v="2023-02-23T00:00:00"/>
    <s v="Standard"/>
    <n v="399"/>
    <n v="18.5"/>
    <x v="0"/>
    <x v="1"/>
    <n v="28"/>
    <n v="6"/>
    <s v="No"/>
    <n v="0"/>
  </r>
  <r>
    <n v="1033"/>
    <d v="2024-09-04T00:00:00"/>
    <s v="Standard"/>
    <n v="399"/>
    <n v="12"/>
    <x v="3"/>
    <x v="5"/>
    <n v="16"/>
    <n v="60"/>
    <s v="Yes"/>
    <n v="1"/>
  </r>
  <r>
    <n v="1034"/>
    <d v="2024-02-09T00:00:00"/>
    <s v="Premium"/>
    <n v="699"/>
    <n v="0.6"/>
    <x v="2"/>
    <x v="5"/>
    <n v="3"/>
    <n v="24"/>
    <s v="Yes"/>
    <n v="1"/>
  </r>
  <r>
    <n v="1035"/>
    <d v="2023-06-23T00:00:00"/>
    <s v="Premium"/>
    <n v="699"/>
    <n v="3.7"/>
    <x v="2"/>
    <x v="1"/>
    <n v="24"/>
    <n v="37"/>
    <s v="Yes"/>
    <n v="1"/>
  </r>
  <r>
    <n v="1036"/>
    <d v="2024-06-27T00:00:00"/>
    <s v="Premium"/>
    <n v="699"/>
    <n v="23.3"/>
    <x v="7"/>
    <x v="0"/>
    <n v="32"/>
    <n v="5"/>
    <s v="No"/>
    <n v="0"/>
  </r>
  <r>
    <n v="1037"/>
    <d v="2023-10-15T00:00:00"/>
    <s v="Standard"/>
    <n v="399"/>
    <n v="6.9"/>
    <x v="3"/>
    <x v="1"/>
    <n v="10"/>
    <n v="8"/>
    <s v="No"/>
    <n v="0"/>
  </r>
  <r>
    <n v="1038"/>
    <d v="2023-09-28T00:00:00"/>
    <s v="Premium"/>
    <n v="699"/>
    <n v="23.2"/>
    <x v="0"/>
    <x v="3"/>
    <n v="24"/>
    <n v="39"/>
    <s v="No"/>
    <n v="0"/>
  </r>
  <r>
    <n v="1039"/>
    <d v="2023-06-04T00:00:00"/>
    <s v="Premium"/>
    <n v="699"/>
    <n v="11.2"/>
    <x v="6"/>
    <x v="3"/>
    <n v="21"/>
    <n v="47"/>
    <s v="No"/>
    <n v="0"/>
  </r>
  <r>
    <n v="1040"/>
    <d v="2024-04-26T00:00:00"/>
    <s v="Premium"/>
    <n v="699"/>
    <n v="1.8"/>
    <x v="6"/>
    <x v="1"/>
    <n v="29"/>
    <n v="14"/>
    <s v="Yes"/>
    <n v="1"/>
  </r>
  <r>
    <n v="1041"/>
    <d v="2023-02-11T00:00:00"/>
    <s v="Standard"/>
    <n v="399"/>
    <n v="17.8"/>
    <x v="1"/>
    <x v="1"/>
    <n v="11"/>
    <n v="57"/>
    <s v="No"/>
    <n v="0"/>
  </r>
  <r>
    <n v="1042"/>
    <d v="2023-06-01T00:00:00"/>
    <s v="Standard"/>
    <n v="399"/>
    <n v="24.7"/>
    <x v="2"/>
    <x v="2"/>
    <n v="23"/>
    <n v="29"/>
    <s v="Yes"/>
    <n v="1"/>
  </r>
  <r>
    <n v="1043"/>
    <d v="2024-06-04T00:00:00"/>
    <s v="Basic"/>
    <n v="199"/>
    <n v="2.8"/>
    <x v="0"/>
    <x v="0"/>
    <n v="23"/>
    <n v="53"/>
    <s v="Yes"/>
    <n v="1"/>
  </r>
  <r>
    <n v="1044"/>
    <d v="2024-03-02T00:00:00"/>
    <s v="Standard"/>
    <n v="399"/>
    <n v="14.8"/>
    <x v="8"/>
    <x v="5"/>
    <n v="14"/>
    <n v="49"/>
    <s v="Yes"/>
    <n v="1"/>
  </r>
  <r>
    <n v="1045"/>
    <d v="2024-11-27T00:00:00"/>
    <s v="Basic"/>
    <n v="199"/>
    <n v="19.3"/>
    <x v="4"/>
    <x v="3"/>
    <n v="16"/>
    <n v="1"/>
    <s v="Yes"/>
    <n v="1"/>
  </r>
  <r>
    <n v="1046"/>
    <d v="2024-04-16T00:00:00"/>
    <s v="Basic"/>
    <n v="199"/>
    <n v="9.6999999999999993"/>
    <x v="4"/>
    <x v="3"/>
    <n v="26"/>
    <n v="9"/>
    <s v="Yes"/>
    <n v="1"/>
  </r>
  <r>
    <n v="1047"/>
    <d v="2023-02-14T00:00:00"/>
    <s v="Premium"/>
    <n v="699"/>
    <n v="11.6"/>
    <x v="0"/>
    <x v="5"/>
    <n v="31"/>
    <n v="42"/>
    <s v="Yes"/>
    <n v="1"/>
  </r>
  <r>
    <n v="1048"/>
    <d v="2024-10-21T00:00:00"/>
    <s v="Premium"/>
    <n v="699"/>
    <n v="8.5"/>
    <x v="6"/>
    <x v="0"/>
    <n v="29"/>
    <n v="55"/>
    <s v="Yes"/>
    <n v="1"/>
  </r>
  <r>
    <n v="1049"/>
    <d v="2023-04-05T00:00:00"/>
    <s v="Standard"/>
    <n v="399"/>
    <n v="20.100000000000001"/>
    <x v="4"/>
    <x v="5"/>
    <n v="21"/>
    <n v="60"/>
    <s v="No"/>
    <n v="0"/>
  </r>
  <r>
    <n v="1050"/>
    <d v="2023-06-16T00:00:00"/>
    <s v="Standard"/>
    <n v="399"/>
    <n v="4.9000000000000004"/>
    <x v="1"/>
    <x v="1"/>
    <n v="17"/>
    <n v="1"/>
    <s v="No"/>
    <n v="0"/>
  </r>
  <r>
    <n v="1051"/>
    <d v="2024-03-18T00:00:00"/>
    <s v="Standard"/>
    <n v="399"/>
    <n v="7.5"/>
    <x v="6"/>
    <x v="1"/>
    <n v="26"/>
    <n v="19"/>
    <s v="No"/>
    <n v="0"/>
  </r>
  <r>
    <n v="1052"/>
    <d v="2024-01-12T00:00:00"/>
    <s v="Premium"/>
    <n v="699"/>
    <n v="22.6"/>
    <x v="6"/>
    <x v="3"/>
    <n v="20"/>
    <n v="42"/>
    <s v="Yes"/>
    <n v="1"/>
  </r>
  <r>
    <n v="1053"/>
    <d v="2024-03-09T00:00:00"/>
    <s v="Premium"/>
    <n v="699"/>
    <n v="12.5"/>
    <x v="1"/>
    <x v="2"/>
    <n v="13"/>
    <n v="17"/>
    <s v="No"/>
    <n v="0"/>
  </r>
  <r>
    <n v="1054"/>
    <d v="2023-02-11T00:00:00"/>
    <s v="Basic"/>
    <n v="199"/>
    <n v="20.399999999999999"/>
    <x v="6"/>
    <x v="2"/>
    <n v="28"/>
    <n v="40"/>
    <s v="Yes"/>
    <n v="1"/>
  </r>
  <r>
    <n v="1055"/>
    <d v="2024-05-22T00:00:00"/>
    <s v="Premium"/>
    <n v="699"/>
    <n v="24.3"/>
    <x v="5"/>
    <x v="4"/>
    <n v="22"/>
    <n v="43"/>
    <s v="No"/>
    <n v="0"/>
  </r>
  <r>
    <n v="1056"/>
    <d v="2024-05-04T00:00:00"/>
    <s v="Premium"/>
    <n v="699"/>
    <n v="2.6"/>
    <x v="7"/>
    <x v="2"/>
    <n v="34"/>
    <n v="5"/>
    <s v="No"/>
    <n v="0"/>
  </r>
  <r>
    <n v="1057"/>
    <d v="2024-08-05T00:00:00"/>
    <s v="Standard"/>
    <n v="399"/>
    <n v="24.6"/>
    <x v="0"/>
    <x v="0"/>
    <n v="10"/>
    <n v="33"/>
    <s v="Yes"/>
    <n v="1"/>
  </r>
  <r>
    <n v="1058"/>
    <d v="2024-02-27T00:00:00"/>
    <s v="Basic"/>
    <n v="199"/>
    <n v="2.4"/>
    <x v="8"/>
    <x v="5"/>
    <n v="36"/>
    <n v="6"/>
    <s v="Yes"/>
    <n v="1"/>
  </r>
  <r>
    <n v="1059"/>
    <d v="2024-05-30T00:00:00"/>
    <s v="Basic"/>
    <n v="199"/>
    <n v="16.7"/>
    <x v="0"/>
    <x v="3"/>
    <n v="30"/>
    <n v="16"/>
    <s v="No"/>
    <n v="0"/>
  </r>
  <r>
    <n v="1060"/>
    <d v="2024-02-07T00:00:00"/>
    <s v="Basic"/>
    <n v="199"/>
    <n v="18.600000000000001"/>
    <x v="7"/>
    <x v="0"/>
    <n v="8"/>
    <n v="50"/>
    <s v="Yes"/>
    <n v="1"/>
  </r>
  <r>
    <n v="1061"/>
    <d v="2024-11-17T00:00:00"/>
    <s v="Basic"/>
    <n v="199"/>
    <n v="10.7"/>
    <x v="0"/>
    <x v="3"/>
    <n v="6"/>
    <n v="37"/>
    <s v="Yes"/>
    <n v="1"/>
  </r>
  <r>
    <n v="1062"/>
    <d v="2024-09-10T00:00:00"/>
    <s v="Standard"/>
    <n v="399"/>
    <n v="8.9"/>
    <x v="6"/>
    <x v="0"/>
    <n v="17"/>
    <n v="11"/>
    <s v="Yes"/>
    <n v="1"/>
  </r>
  <r>
    <n v="1063"/>
    <d v="2023-06-25T00:00:00"/>
    <s v="Standard"/>
    <n v="399"/>
    <n v="11.1"/>
    <x v="8"/>
    <x v="1"/>
    <n v="7"/>
    <n v="25"/>
    <s v="Yes"/>
    <n v="1"/>
  </r>
  <r>
    <n v="1064"/>
    <d v="2024-05-13T00:00:00"/>
    <s v="Premium"/>
    <n v="699"/>
    <n v="11.8"/>
    <x v="1"/>
    <x v="4"/>
    <n v="31"/>
    <n v="47"/>
    <s v="Yes"/>
    <n v="1"/>
  </r>
  <r>
    <n v="1065"/>
    <d v="2023-01-15T00:00:00"/>
    <s v="Standard"/>
    <n v="399"/>
    <n v="17.399999999999999"/>
    <x v="1"/>
    <x v="3"/>
    <n v="24"/>
    <n v="5"/>
    <s v="Yes"/>
    <n v="1"/>
  </r>
  <r>
    <n v="1066"/>
    <d v="2023-05-29T00:00:00"/>
    <s v="Basic"/>
    <n v="199"/>
    <n v="20.5"/>
    <x v="5"/>
    <x v="1"/>
    <n v="8"/>
    <n v="13"/>
    <s v="No"/>
    <n v="0"/>
  </r>
  <r>
    <n v="1067"/>
    <d v="2024-04-19T00:00:00"/>
    <s v="Premium"/>
    <n v="699"/>
    <n v="11.2"/>
    <x v="2"/>
    <x v="0"/>
    <n v="16"/>
    <n v="5"/>
    <s v="No"/>
    <n v="0"/>
  </r>
  <r>
    <n v="1068"/>
    <d v="2024-12-20T00:00:00"/>
    <s v="Basic"/>
    <n v="199"/>
    <n v="10.8"/>
    <x v="4"/>
    <x v="0"/>
    <n v="31"/>
    <n v="57"/>
    <s v="Yes"/>
    <n v="1"/>
  </r>
  <r>
    <n v="1069"/>
    <d v="2024-08-06T00:00:00"/>
    <s v="Standard"/>
    <n v="399"/>
    <n v="12.1"/>
    <x v="7"/>
    <x v="5"/>
    <n v="32"/>
    <n v="15"/>
    <s v="Yes"/>
    <n v="1"/>
  </r>
  <r>
    <n v="1070"/>
    <d v="2024-03-01T00:00:00"/>
    <s v="Standard"/>
    <n v="399"/>
    <n v="8.6999999999999993"/>
    <x v="4"/>
    <x v="4"/>
    <n v="4"/>
    <n v="54"/>
    <s v="No"/>
    <n v="0"/>
  </r>
  <r>
    <n v="1071"/>
    <d v="2024-08-28T00:00:00"/>
    <s v="Standard"/>
    <n v="399"/>
    <n v="25"/>
    <x v="8"/>
    <x v="2"/>
    <n v="36"/>
    <n v="25"/>
    <s v="Yes"/>
    <n v="1"/>
  </r>
  <r>
    <n v="1072"/>
    <d v="2023-11-20T00:00:00"/>
    <s v="Premium"/>
    <n v="699"/>
    <n v="6.2"/>
    <x v="8"/>
    <x v="5"/>
    <n v="32"/>
    <n v="1"/>
    <s v="No"/>
    <n v="0"/>
  </r>
  <r>
    <n v="1073"/>
    <d v="2024-10-23T00:00:00"/>
    <s v="Premium"/>
    <n v="699"/>
    <n v="7.1"/>
    <x v="1"/>
    <x v="2"/>
    <n v="5"/>
    <n v="7"/>
    <s v="Yes"/>
    <n v="1"/>
  </r>
  <r>
    <n v="1074"/>
    <d v="2024-04-25T00:00:00"/>
    <s v="Standard"/>
    <n v="399"/>
    <n v="17.600000000000001"/>
    <x v="8"/>
    <x v="0"/>
    <n v="29"/>
    <n v="18"/>
    <s v="No"/>
    <n v="0"/>
  </r>
  <r>
    <n v="1075"/>
    <d v="2024-09-08T00:00:00"/>
    <s v="Standard"/>
    <n v="399"/>
    <n v="6.2"/>
    <x v="5"/>
    <x v="5"/>
    <n v="29"/>
    <n v="58"/>
    <s v="No"/>
    <n v="0"/>
  </r>
  <r>
    <n v="1076"/>
    <d v="2024-03-02T00:00:00"/>
    <s v="Premium"/>
    <n v="699"/>
    <n v="3.7"/>
    <x v="0"/>
    <x v="4"/>
    <n v="30"/>
    <n v="45"/>
    <s v="Yes"/>
    <n v="1"/>
  </r>
  <r>
    <n v="1077"/>
    <d v="2023-03-30T00:00:00"/>
    <s v="Premium"/>
    <n v="699"/>
    <n v="20"/>
    <x v="6"/>
    <x v="5"/>
    <n v="24"/>
    <n v="13"/>
    <s v="Yes"/>
    <n v="1"/>
  </r>
  <r>
    <n v="1078"/>
    <d v="2024-03-01T00:00:00"/>
    <s v="Premium"/>
    <n v="699"/>
    <n v="3.7"/>
    <x v="5"/>
    <x v="0"/>
    <n v="31"/>
    <n v="38"/>
    <s v="Yes"/>
    <n v="1"/>
  </r>
  <r>
    <n v="1079"/>
    <d v="2023-09-25T00:00:00"/>
    <s v="Standard"/>
    <n v="399"/>
    <n v="6.3"/>
    <x v="2"/>
    <x v="1"/>
    <n v="20"/>
    <n v="1"/>
    <s v="No"/>
    <n v="0"/>
  </r>
  <r>
    <n v="1080"/>
    <d v="2024-03-16T00:00:00"/>
    <s v="Standard"/>
    <n v="399"/>
    <n v="4.8"/>
    <x v="2"/>
    <x v="1"/>
    <n v="11"/>
    <n v="51"/>
    <s v="Yes"/>
    <n v="1"/>
  </r>
  <r>
    <n v="1081"/>
    <d v="2023-12-30T00:00:00"/>
    <s v="Basic"/>
    <n v="199"/>
    <n v="3.5"/>
    <x v="5"/>
    <x v="2"/>
    <n v="15"/>
    <n v="16"/>
    <s v="No"/>
    <n v="0"/>
  </r>
  <r>
    <n v="1082"/>
    <d v="2024-11-16T00:00:00"/>
    <s v="Basic"/>
    <n v="199"/>
    <n v="7.1"/>
    <x v="6"/>
    <x v="4"/>
    <n v="36"/>
    <n v="55"/>
    <s v="Yes"/>
    <n v="1"/>
  </r>
  <r>
    <n v="1083"/>
    <d v="2023-04-19T00:00:00"/>
    <s v="Basic"/>
    <n v="199"/>
    <n v="23.2"/>
    <x v="7"/>
    <x v="2"/>
    <n v="4"/>
    <n v="53"/>
    <s v="No"/>
    <n v="0"/>
  </r>
  <r>
    <n v="1084"/>
    <d v="2023-05-01T00:00:00"/>
    <s v="Premium"/>
    <n v="699"/>
    <n v="20.7"/>
    <x v="8"/>
    <x v="5"/>
    <n v="7"/>
    <n v="6"/>
    <s v="Yes"/>
    <n v="1"/>
  </r>
  <r>
    <n v="1085"/>
    <d v="2024-05-25T00:00:00"/>
    <s v="Basic"/>
    <n v="199"/>
    <n v="4.3"/>
    <x v="0"/>
    <x v="4"/>
    <n v="24"/>
    <n v="28"/>
    <s v="Yes"/>
    <n v="1"/>
  </r>
  <r>
    <n v="1086"/>
    <d v="2023-07-26T00:00:00"/>
    <s v="Premium"/>
    <n v="699"/>
    <n v="4.3"/>
    <x v="3"/>
    <x v="3"/>
    <n v="7"/>
    <n v="52"/>
    <s v="Yes"/>
    <n v="1"/>
  </r>
  <r>
    <n v="1087"/>
    <d v="2023-12-16T00:00:00"/>
    <s v="Standard"/>
    <n v="399"/>
    <n v="19.3"/>
    <x v="8"/>
    <x v="0"/>
    <n v="27"/>
    <n v="53"/>
    <s v="No"/>
    <n v="0"/>
  </r>
  <r>
    <n v="1088"/>
    <d v="2024-01-05T00:00:00"/>
    <s v="Standard"/>
    <n v="399"/>
    <n v="4.7"/>
    <x v="0"/>
    <x v="3"/>
    <n v="33"/>
    <n v="45"/>
    <s v="Yes"/>
    <n v="1"/>
  </r>
  <r>
    <n v="1089"/>
    <d v="2024-03-15T00:00:00"/>
    <s v="Premium"/>
    <n v="699"/>
    <n v="4.2"/>
    <x v="2"/>
    <x v="2"/>
    <n v="16"/>
    <n v="50"/>
    <s v="Yes"/>
    <n v="1"/>
  </r>
  <r>
    <n v="1090"/>
    <d v="2024-03-29T00:00:00"/>
    <s v="Standard"/>
    <n v="399"/>
    <n v="22.5"/>
    <x v="2"/>
    <x v="4"/>
    <n v="27"/>
    <n v="23"/>
    <s v="No"/>
    <n v="0"/>
  </r>
  <r>
    <n v="1091"/>
    <d v="2024-02-16T00:00:00"/>
    <s v="Basic"/>
    <n v="199"/>
    <n v="18.100000000000001"/>
    <x v="2"/>
    <x v="1"/>
    <n v="1"/>
    <n v="5"/>
    <s v="No"/>
    <n v="0"/>
  </r>
  <r>
    <n v="1092"/>
    <d v="2024-08-11T00:00:00"/>
    <s v="Basic"/>
    <n v="199"/>
    <n v="2"/>
    <x v="8"/>
    <x v="4"/>
    <n v="28"/>
    <n v="59"/>
    <s v="Yes"/>
    <n v="1"/>
  </r>
  <r>
    <n v="1093"/>
    <d v="2024-07-20T00:00:00"/>
    <s v="Basic"/>
    <n v="199"/>
    <n v="24.3"/>
    <x v="1"/>
    <x v="2"/>
    <n v="34"/>
    <n v="56"/>
    <s v="Yes"/>
    <n v="1"/>
  </r>
  <r>
    <n v="1094"/>
    <d v="2023-05-31T00:00:00"/>
    <s v="Standard"/>
    <n v="399"/>
    <n v="22.8"/>
    <x v="8"/>
    <x v="3"/>
    <n v="21"/>
    <n v="57"/>
    <s v="Yes"/>
    <n v="1"/>
  </r>
  <r>
    <n v="1095"/>
    <d v="2024-10-29T00:00:00"/>
    <s v="Premium"/>
    <n v="699"/>
    <n v="11.4"/>
    <x v="5"/>
    <x v="5"/>
    <n v="26"/>
    <n v="39"/>
    <s v="No"/>
    <n v="0"/>
  </r>
  <r>
    <n v="1096"/>
    <d v="2023-02-07T00:00:00"/>
    <s v="Standard"/>
    <n v="399"/>
    <n v="22.2"/>
    <x v="1"/>
    <x v="0"/>
    <n v="23"/>
    <n v="56"/>
    <s v="Yes"/>
    <n v="1"/>
  </r>
  <r>
    <n v="1097"/>
    <d v="2023-04-06T00:00:00"/>
    <s v="Premium"/>
    <n v="699"/>
    <n v="10.1"/>
    <x v="6"/>
    <x v="5"/>
    <n v="22"/>
    <n v="34"/>
    <s v="Yes"/>
    <n v="1"/>
  </r>
  <r>
    <n v="1098"/>
    <d v="2024-07-06T00:00:00"/>
    <s v="Premium"/>
    <n v="699"/>
    <n v="8.1999999999999993"/>
    <x v="3"/>
    <x v="4"/>
    <n v="36"/>
    <n v="10"/>
    <s v="Yes"/>
    <n v="1"/>
  </r>
  <r>
    <n v="1099"/>
    <d v="2023-04-24T00:00:00"/>
    <s v="Premium"/>
    <n v="699"/>
    <n v="6.4"/>
    <x v="0"/>
    <x v="4"/>
    <n v="17"/>
    <n v="27"/>
    <s v="No"/>
    <n v="0"/>
  </r>
  <r>
    <n v="1100"/>
    <d v="2023-02-18T00:00:00"/>
    <s v="Premium"/>
    <n v="699"/>
    <n v="21.1"/>
    <x v="0"/>
    <x v="4"/>
    <n v="4"/>
    <n v="32"/>
    <s v="Yes"/>
    <n v="1"/>
  </r>
  <r>
    <n v="1101"/>
    <d v="2024-08-18T00:00:00"/>
    <s v="Premium"/>
    <n v="699"/>
    <n v="11.5"/>
    <x v="8"/>
    <x v="2"/>
    <n v="8"/>
    <n v="21"/>
    <s v="No"/>
    <n v="0"/>
  </r>
  <r>
    <n v="1102"/>
    <d v="2024-08-09T00:00:00"/>
    <s v="Premium"/>
    <n v="699"/>
    <n v="21.2"/>
    <x v="5"/>
    <x v="3"/>
    <n v="35"/>
    <n v="19"/>
    <s v="Yes"/>
    <n v="1"/>
  </r>
  <r>
    <n v="1103"/>
    <d v="2024-06-12T00:00:00"/>
    <s v="Premium"/>
    <n v="699"/>
    <n v="18"/>
    <x v="2"/>
    <x v="4"/>
    <n v="9"/>
    <n v="15"/>
    <s v="Yes"/>
    <n v="1"/>
  </r>
  <r>
    <n v="1104"/>
    <d v="2024-03-11T00:00:00"/>
    <s v="Premium"/>
    <n v="699"/>
    <n v="20.7"/>
    <x v="3"/>
    <x v="2"/>
    <n v="13"/>
    <n v="6"/>
    <s v="Yes"/>
    <n v="1"/>
  </r>
  <r>
    <n v="1105"/>
    <d v="2023-03-21T00:00:00"/>
    <s v="Standard"/>
    <n v="399"/>
    <n v="2.8"/>
    <x v="1"/>
    <x v="0"/>
    <n v="6"/>
    <n v="30"/>
    <s v="Yes"/>
    <n v="1"/>
  </r>
  <r>
    <n v="1106"/>
    <d v="2023-09-28T00:00:00"/>
    <s v="Standard"/>
    <n v="399"/>
    <n v="10.4"/>
    <x v="2"/>
    <x v="5"/>
    <n v="34"/>
    <n v="49"/>
    <s v="Yes"/>
    <n v="1"/>
  </r>
  <r>
    <n v="1107"/>
    <d v="2024-03-02T00:00:00"/>
    <s v="Premium"/>
    <n v="699"/>
    <n v="16.100000000000001"/>
    <x v="7"/>
    <x v="4"/>
    <n v="32"/>
    <n v="59"/>
    <s v="No"/>
    <n v="0"/>
  </r>
  <r>
    <n v="1108"/>
    <d v="2024-12-22T00:00:00"/>
    <s v="Basic"/>
    <n v="199"/>
    <n v="12.9"/>
    <x v="7"/>
    <x v="4"/>
    <n v="10"/>
    <n v="29"/>
    <s v="Yes"/>
    <n v="1"/>
  </r>
  <r>
    <n v="1109"/>
    <d v="2023-06-10T00:00:00"/>
    <s v="Premium"/>
    <n v="699"/>
    <n v="3.4"/>
    <x v="5"/>
    <x v="2"/>
    <n v="34"/>
    <n v="30"/>
    <s v="Yes"/>
    <n v="1"/>
  </r>
  <r>
    <n v="1110"/>
    <d v="2023-05-04T00:00:00"/>
    <s v="Premium"/>
    <n v="699"/>
    <n v="23.1"/>
    <x v="4"/>
    <x v="5"/>
    <n v="24"/>
    <n v="54"/>
    <s v="Yes"/>
    <n v="1"/>
  </r>
  <r>
    <n v="1111"/>
    <d v="2024-01-19T00:00:00"/>
    <s v="Standard"/>
    <n v="399"/>
    <n v="1.5"/>
    <x v="6"/>
    <x v="1"/>
    <n v="19"/>
    <n v="23"/>
    <s v="Yes"/>
    <n v="1"/>
  </r>
  <r>
    <n v="1112"/>
    <d v="2023-02-19T00:00:00"/>
    <s v="Standard"/>
    <n v="399"/>
    <n v="12.4"/>
    <x v="6"/>
    <x v="0"/>
    <n v="19"/>
    <n v="50"/>
    <s v="No"/>
    <n v="0"/>
  </r>
  <r>
    <n v="1113"/>
    <d v="2023-03-11T00:00:00"/>
    <s v="Standard"/>
    <n v="399"/>
    <n v="5.8"/>
    <x v="7"/>
    <x v="1"/>
    <n v="19"/>
    <n v="7"/>
    <s v="No"/>
    <n v="0"/>
  </r>
  <r>
    <n v="1114"/>
    <d v="2024-01-22T00:00:00"/>
    <s v="Basic"/>
    <n v="199"/>
    <n v="12.3"/>
    <x v="0"/>
    <x v="5"/>
    <n v="27"/>
    <n v="28"/>
    <s v="No"/>
    <n v="0"/>
  </r>
  <r>
    <n v="1115"/>
    <d v="2024-11-14T00:00:00"/>
    <s v="Standard"/>
    <n v="399"/>
    <n v="19.2"/>
    <x v="2"/>
    <x v="4"/>
    <n v="9"/>
    <n v="29"/>
    <s v="No"/>
    <n v="0"/>
  </r>
  <r>
    <n v="1116"/>
    <d v="2024-09-30T00:00:00"/>
    <s v="Standard"/>
    <n v="399"/>
    <n v="21.7"/>
    <x v="3"/>
    <x v="1"/>
    <n v="10"/>
    <n v="51"/>
    <s v="No"/>
    <n v="0"/>
  </r>
  <r>
    <n v="1117"/>
    <d v="2024-11-17T00:00:00"/>
    <s v="Standard"/>
    <n v="399"/>
    <n v="6.2"/>
    <x v="1"/>
    <x v="3"/>
    <n v="25"/>
    <n v="34"/>
    <s v="Yes"/>
    <n v="1"/>
  </r>
  <r>
    <n v="1118"/>
    <d v="2024-12-25T00:00:00"/>
    <s v="Standard"/>
    <n v="399"/>
    <n v="16.3"/>
    <x v="6"/>
    <x v="4"/>
    <n v="18"/>
    <n v="1"/>
    <s v="No"/>
    <n v="0"/>
  </r>
  <r>
    <n v="1119"/>
    <d v="2024-07-08T00:00:00"/>
    <s v="Standard"/>
    <n v="399"/>
    <n v="16.3"/>
    <x v="2"/>
    <x v="1"/>
    <n v="36"/>
    <n v="12"/>
    <s v="No"/>
    <n v="0"/>
  </r>
  <r>
    <n v="1120"/>
    <d v="2023-01-20T00:00:00"/>
    <s v="Premium"/>
    <n v="699"/>
    <n v="24"/>
    <x v="2"/>
    <x v="0"/>
    <n v="4"/>
    <n v="48"/>
    <s v="Yes"/>
    <n v="1"/>
  </r>
  <r>
    <n v="1121"/>
    <d v="2024-12-23T00:00:00"/>
    <s v="Basic"/>
    <n v="199"/>
    <n v="4.9000000000000004"/>
    <x v="8"/>
    <x v="3"/>
    <n v="35"/>
    <n v="50"/>
    <s v="Yes"/>
    <n v="1"/>
  </r>
  <r>
    <n v="1122"/>
    <d v="2023-02-16T00:00:00"/>
    <s v="Premium"/>
    <n v="699"/>
    <n v="2.6"/>
    <x v="2"/>
    <x v="5"/>
    <n v="29"/>
    <n v="20"/>
    <s v="Yes"/>
    <n v="1"/>
  </r>
  <r>
    <n v="1123"/>
    <d v="2023-11-21T00:00:00"/>
    <s v="Standard"/>
    <n v="399"/>
    <n v="8.8000000000000007"/>
    <x v="6"/>
    <x v="2"/>
    <n v="2"/>
    <n v="1"/>
    <s v="No"/>
    <n v="0"/>
  </r>
  <r>
    <n v="1124"/>
    <d v="2023-07-07T00:00:00"/>
    <s v="Standard"/>
    <n v="399"/>
    <n v="2.7"/>
    <x v="4"/>
    <x v="5"/>
    <n v="17"/>
    <n v="10"/>
    <s v="Yes"/>
    <n v="1"/>
  </r>
  <r>
    <n v="1125"/>
    <d v="2023-11-30T00:00:00"/>
    <s v="Standard"/>
    <n v="399"/>
    <n v="4.3"/>
    <x v="1"/>
    <x v="4"/>
    <n v="6"/>
    <n v="10"/>
    <s v="Yes"/>
    <n v="1"/>
  </r>
  <r>
    <n v="1126"/>
    <d v="2024-02-27T00:00:00"/>
    <s v="Basic"/>
    <n v="199"/>
    <n v="18"/>
    <x v="0"/>
    <x v="2"/>
    <n v="2"/>
    <n v="6"/>
    <s v="Yes"/>
    <n v="1"/>
  </r>
  <r>
    <n v="1127"/>
    <d v="2024-09-03T00:00:00"/>
    <s v="Standard"/>
    <n v="399"/>
    <n v="9.6999999999999993"/>
    <x v="4"/>
    <x v="1"/>
    <n v="17"/>
    <n v="12"/>
    <s v="No"/>
    <n v="0"/>
  </r>
  <r>
    <n v="1128"/>
    <d v="2023-03-04T00:00:00"/>
    <s v="Premium"/>
    <n v="699"/>
    <n v="12.6"/>
    <x v="2"/>
    <x v="2"/>
    <n v="16"/>
    <n v="60"/>
    <s v="Yes"/>
    <n v="1"/>
  </r>
  <r>
    <n v="1129"/>
    <d v="2023-08-28T00:00:00"/>
    <s v="Standard"/>
    <n v="399"/>
    <n v="14.1"/>
    <x v="4"/>
    <x v="2"/>
    <n v="30"/>
    <n v="1"/>
    <s v="No"/>
    <n v="0"/>
  </r>
  <r>
    <n v="1130"/>
    <d v="2023-05-09T00:00:00"/>
    <s v="Basic"/>
    <n v="199"/>
    <n v="14.1"/>
    <x v="4"/>
    <x v="0"/>
    <n v="18"/>
    <n v="48"/>
    <s v="No"/>
    <n v="0"/>
  </r>
  <r>
    <n v="1131"/>
    <d v="2024-01-18T00:00:00"/>
    <s v="Standard"/>
    <n v="399"/>
    <n v="11.4"/>
    <x v="2"/>
    <x v="0"/>
    <n v="27"/>
    <n v="50"/>
    <s v="No"/>
    <n v="0"/>
  </r>
  <r>
    <n v="1132"/>
    <d v="2023-02-12T00:00:00"/>
    <s v="Premium"/>
    <n v="699"/>
    <n v="19.7"/>
    <x v="2"/>
    <x v="2"/>
    <n v="11"/>
    <n v="58"/>
    <s v="Yes"/>
    <n v="1"/>
  </r>
  <r>
    <n v="1133"/>
    <d v="2024-05-08T00:00:00"/>
    <s v="Basic"/>
    <n v="199"/>
    <n v="24"/>
    <x v="0"/>
    <x v="4"/>
    <n v="30"/>
    <n v="10"/>
    <s v="Yes"/>
    <n v="1"/>
  </r>
  <r>
    <n v="1134"/>
    <d v="2024-08-22T00:00:00"/>
    <s v="Standard"/>
    <n v="399"/>
    <n v="21.1"/>
    <x v="1"/>
    <x v="3"/>
    <n v="17"/>
    <n v="53"/>
    <s v="Yes"/>
    <n v="1"/>
  </r>
  <r>
    <n v="1135"/>
    <d v="2024-02-09T00:00:00"/>
    <s v="Premium"/>
    <n v="699"/>
    <n v="1.6"/>
    <x v="2"/>
    <x v="5"/>
    <n v="19"/>
    <n v="4"/>
    <s v="Yes"/>
    <n v="1"/>
  </r>
  <r>
    <n v="1136"/>
    <d v="2024-09-17T00:00:00"/>
    <s v="Premium"/>
    <n v="699"/>
    <n v="20.8"/>
    <x v="2"/>
    <x v="3"/>
    <n v="8"/>
    <n v="56"/>
    <s v="Yes"/>
    <n v="1"/>
  </r>
  <r>
    <n v="1137"/>
    <d v="2024-12-25T00:00:00"/>
    <s v="Premium"/>
    <n v="699"/>
    <n v="22.2"/>
    <x v="3"/>
    <x v="4"/>
    <n v="21"/>
    <n v="16"/>
    <s v="No"/>
    <n v="0"/>
  </r>
  <r>
    <n v="1138"/>
    <d v="2024-09-05T00:00:00"/>
    <s v="Standard"/>
    <n v="399"/>
    <n v="6.5"/>
    <x v="3"/>
    <x v="3"/>
    <n v="18"/>
    <n v="13"/>
    <s v="Yes"/>
    <n v="1"/>
  </r>
  <r>
    <n v="1139"/>
    <d v="2024-05-02T00:00:00"/>
    <s v="Standard"/>
    <n v="399"/>
    <n v="22.9"/>
    <x v="6"/>
    <x v="4"/>
    <n v="2"/>
    <n v="59"/>
    <s v="Yes"/>
    <n v="1"/>
  </r>
  <r>
    <n v="1140"/>
    <d v="2024-05-15T00:00:00"/>
    <s v="Basic"/>
    <n v="199"/>
    <n v="17"/>
    <x v="1"/>
    <x v="5"/>
    <n v="1"/>
    <n v="57"/>
    <s v="Yes"/>
    <n v="1"/>
  </r>
  <r>
    <n v="1141"/>
    <d v="2024-11-18T00:00:00"/>
    <s v="Standard"/>
    <n v="399"/>
    <n v="2.5"/>
    <x v="4"/>
    <x v="5"/>
    <n v="35"/>
    <n v="1"/>
    <s v="No"/>
    <n v="0"/>
  </r>
  <r>
    <n v="1142"/>
    <d v="2024-12-14T00:00:00"/>
    <s v="Standard"/>
    <n v="399"/>
    <n v="9.1"/>
    <x v="1"/>
    <x v="5"/>
    <n v="8"/>
    <n v="22"/>
    <s v="Yes"/>
    <n v="1"/>
  </r>
  <r>
    <n v="1143"/>
    <d v="2023-01-21T00:00:00"/>
    <s v="Basic"/>
    <n v="199"/>
    <n v="11.8"/>
    <x v="5"/>
    <x v="2"/>
    <n v="8"/>
    <n v="0"/>
    <s v="Yes"/>
    <n v="1"/>
  </r>
  <r>
    <n v="1144"/>
    <d v="2024-05-20T00:00:00"/>
    <s v="Standard"/>
    <n v="399"/>
    <n v="5.2"/>
    <x v="0"/>
    <x v="4"/>
    <n v="23"/>
    <n v="14"/>
    <s v="Yes"/>
    <n v="1"/>
  </r>
  <r>
    <n v="1145"/>
    <d v="2024-10-15T00:00:00"/>
    <s v="Standard"/>
    <n v="399"/>
    <n v="7.4"/>
    <x v="5"/>
    <x v="1"/>
    <n v="3"/>
    <n v="12"/>
    <s v="No"/>
    <n v="0"/>
  </r>
  <r>
    <n v="1146"/>
    <d v="2024-11-06T00:00:00"/>
    <s v="Standard"/>
    <n v="399"/>
    <n v="21.8"/>
    <x v="2"/>
    <x v="2"/>
    <n v="8"/>
    <n v="10"/>
    <s v="No"/>
    <n v="0"/>
  </r>
  <r>
    <n v="1147"/>
    <d v="2024-08-06T00:00:00"/>
    <s v="Premium"/>
    <n v="699"/>
    <n v="2.1"/>
    <x v="6"/>
    <x v="4"/>
    <n v="12"/>
    <n v="4"/>
    <s v="Yes"/>
    <n v="1"/>
  </r>
  <r>
    <n v="1148"/>
    <d v="2024-12-10T00:00:00"/>
    <s v="Basic"/>
    <n v="199"/>
    <n v="18.399999999999999"/>
    <x v="0"/>
    <x v="0"/>
    <n v="34"/>
    <n v="54"/>
    <s v="No"/>
    <n v="0"/>
  </r>
  <r>
    <n v="1149"/>
    <d v="2024-10-18T00:00:00"/>
    <s v="Premium"/>
    <n v="699"/>
    <n v="15.6"/>
    <x v="2"/>
    <x v="2"/>
    <n v="35"/>
    <n v="0"/>
    <s v="No"/>
    <n v="0"/>
  </r>
  <r>
    <n v="1150"/>
    <d v="2023-10-08T00:00:00"/>
    <s v="Premium"/>
    <n v="699"/>
    <n v="21.4"/>
    <x v="3"/>
    <x v="2"/>
    <n v="4"/>
    <n v="54"/>
    <s v="No"/>
    <n v="0"/>
  </r>
  <r>
    <n v="1151"/>
    <d v="2023-08-18T00:00:00"/>
    <s v="Basic"/>
    <n v="199"/>
    <n v="11.9"/>
    <x v="3"/>
    <x v="5"/>
    <n v="34"/>
    <n v="48"/>
    <s v="Yes"/>
    <n v="1"/>
  </r>
  <r>
    <n v="1152"/>
    <d v="2023-07-19T00:00:00"/>
    <s v="Basic"/>
    <n v="199"/>
    <n v="23"/>
    <x v="2"/>
    <x v="2"/>
    <n v="18"/>
    <n v="20"/>
    <s v="Yes"/>
    <n v="1"/>
  </r>
  <r>
    <n v="1153"/>
    <d v="2024-03-09T00:00:00"/>
    <s v="Standard"/>
    <n v="399"/>
    <n v="22.1"/>
    <x v="8"/>
    <x v="4"/>
    <n v="6"/>
    <n v="14"/>
    <s v="No"/>
    <n v="0"/>
  </r>
  <r>
    <n v="1154"/>
    <d v="2023-04-10T00:00:00"/>
    <s v="Basic"/>
    <n v="199"/>
    <n v="5.3"/>
    <x v="3"/>
    <x v="3"/>
    <n v="16"/>
    <n v="4"/>
    <s v="No"/>
    <n v="0"/>
  </r>
  <r>
    <n v="1155"/>
    <d v="2023-12-09T00:00:00"/>
    <s v="Basic"/>
    <n v="199"/>
    <n v="11.1"/>
    <x v="8"/>
    <x v="5"/>
    <n v="31"/>
    <n v="51"/>
    <s v="No"/>
    <n v="0"/>
  </r>
  <r>
    <n v="1156"/>
    <d v="2023-12-08T00:00:00"/>
    <s v="Standard"/>
    <n v="399"/>
    <n v="3.1"/>
    <x v="5"/>
    <x v="3"/>
    <n v="16"/>
    <n v="53"/>
    <s v="Yes"/>
    <n v="1"/>
  </r>
  <r>
    <n v="1157"/>
    <d v="2023-05-08T00:00:00"/>
    <s v="Premium"/>
    <n v="699"/>
    <n v="23.6"/>
    <x v="7"/>
    <x v="1"/>
    <n v="16"/>
    <n v="40"/>
    <s v="Yes"/>
    <n v="1"/>
  </r>
  <r>
    <n v="1158"/>
    <d v="2023-03-08T00:00:00"/>
    <s v="Basic"/>
    <n v="199"/>
    <n v="23"/>
    <x v="1"/>
    <x v="3"/>
    <n v="4"/>
    <n v="56"/>
    <s v="No"/>
    <n v="0"/>
  </r>
  <r>
    <n v="1159"/>
    <d v="2024-03-18T00:00:00"/>
    <s v="Basic"/>
    <n v="199"/>
    <n v="23"/>
    <x v="7"/>
    <x v="1"/>
    <n v="4"/>
    <n v="19"/>
    <s v="No"/>
    <n v="0"/>
  </r>
  <r>
    <n v="1160"/>
    <d v="2024-02-16T00:00:00"/>
    <s v="Basic"/>
    <n v="199"/>
    <n v="17.100000000000001"/>
    <x v="2"/>
    <x v="1"/>
    <n v="7"/>
    <n v="18"/>
    <s v="No"/>
    <n v="0"/>
  </r>
  <r>
    <n v="1161"/>
    <d v="2024-03-14T00:00:00"/>
    <s v="Basic"/>
    <n v="199"/>
    <n v="6.2"/>
    <x v="8"/>
    <x v="2"/>
    <n v="27"/>
    <n v="24"/>
    <s v="Yes"/>
    <n v="1"/>
  </r>
  <r>
    <n v="1162"/>
    <d v="2023-07-17T00:00:00"/>
    <s v="Premium"/>
    <n v="699"/>
    <n v="8.8000000000000007"/>
    <x v="8"/>
    <x v="2"/>
    <n v="7"/>
    <n v="33"/>
    <s v="Yes"/>
    <n v="1"/>
  </r>
  <r>
    <n v="1163"/>
    <d v="2024-08-09T00:00:00"/>
    <s v="Basic"/>
    <n v="199"/>
    <n v="0.8"/>
    <x v="4"/>
    <x v="5"/>
    <n v="7"/>
    <n v="50"/>
    <s v="Yes"/>
    <n v="1"/>
  </r>
  <r>
    <n v="1164"/>
    <d v="2023-07-10T00:00:00"/>
    <s v="Basic"/>
    <n v="199"/>
    <n v="6.8"/>
    <x v="1"/>
    <x v="2"/>
    <n v="33"/>
    <n v="46"/>
    <s v="Yes"/>
    <n v="1"/>
  </r>
  <r>
    <n v="1165"/>
    <d v="2024-06-09T00:00:00"/>
    <s v="Basic"/>
    <n v="199"/>
    <n v="20"/>
    <x v="8"/>
    <x v="0"/>
    <n v="9"/>
    <n v="19"/>
    <s v="No"/>
    <n v="0"/>
  </r>
  <r>
    <n v="1166"/>
    <d v="2024-09-09T00:00:00"/>
    <s v="Premium"/>
    <n v="699"/>
    <n v="8.1"/>
    <x v="2"/>
    <x v="0"/>
    <n v="23"/>
    <n v="9"/>
    <s v="No"/>
    <n v="0"/>
  </r>
  <r>
    <n v="1167"/>
    <d v="2023-05-29T00:00:00"/>
    <s v="Standard"/>
    <n v="399"/>
    <n v="9.5"/>
    <x v="8"/>
    <x v="5"/>
    <n v="19"/>
    <n v="37"/>
    <s v="No"/>
    <n v="0"/>
  </r>
  <r>
    <n v="1168"/>
    <d v="2023-07-25T00:00:00"/>
    <s v="Basic"/>
    <n v="199"/>
    <n v="12.9"/>
    <x v="2"/>
    <x v="1"/>
    <n v="16"/>
    <n v="27"/>
    <s v="Yes"/>
    <n v="1"/>
  </r>
  <r>
    <n v="1169"/>
    <d v="2024-12-09T00:00:00"/>
    <s v="Premium"/>
    <n v="699"/>
    <n v="19.7"/>
    <x v="3"/>
    <x v="0"/>
    <n v="13"/>
    <n v="42"/>
    <s v="Yes"/>
    <n v="1"/>
  </r>
  <r>
    <n v="1170"/>
    <d v="2023-06-16T00:00:00"/>
    <s v="Standard"/>
    <n v="399"/>
    <n v="21.4"/>
    <x v="3"/>
    <x v="5"/>
    <n v="22"/>
    <n v="19"/>
    <s v="Yes"/>
    <n v="1"/>
  </r>
  <r>
    <n v="1171"/>
    <d v="2024-10-16T00:00:00"/>
    <s v="Basic"/>
    <n v="199"/>
    <n v="22"/>
    <x v="8"/>
    <x v="2"/>
    <n v="30"/>
    <n v="14"/>
    <s v="No"/>
    <n v="0"/>
  </r>
  <r>
    <n v="1172"/>
    <d v="2023-12-06T00:00:00"/>
    <s v="Basic"/>
    <n v="199"/>
    <n v="11.9"/>
    <x v="5"/>
    <x v="0"/>
    <n v="15"/>
    <n v="30"/>
    <s v="No"/>
    <n v="0"/>
  </r>
  <r>
    <n v="1173"/>
    <d v="2024-01-02T00:00:00"/>
    <s v="Premium"/>
    <n v="699"/>
    <n v="5.5"/>
    <x v="6"/>
    <x v="1"/>
    <n v="25"/>
    <n v="23"/>
    <s v="Yes"/>
    <n v="1"/>
  </r>
  <r>
    <n v="1174"/>
    <d v="2024-01-04T00:00:00"/>
    <s v="Basic"/>
    <n v="199"/>
    <n v="3.3"/>
    <x v="0"/>
    <x v="2"/>
    <n v="36"/>
    <n v="12"/>
    <s v="Yes"/>
    <n v="1"/>
  </r>
  <r>
    <n v="1175"/>
    <d v="2023-06-28T00:00:00"/>
    <s v="Basic"/>
    <n v="199"/>
    <n v="5.4"/>
    <x v="0"/>
    <x v="0"/>
    <n v="2"/>
    <n v="14"/>
    <s v="No"/>
    <n v="0"/>
  </r>
  <r>
    <n v="1176"/>
    <d v="2023-04-14T00:00:00"/>
    <s v="Standard"/>
    <n v="399"/>
    <n v="6.5"/>
    <x v="5"/>
    <x v="1"/>
    <n v="36"/>
    <n v="11"/>
    <s v="No"/>
    <n v="0"/>
  </r>
  <r>
    <n v="1177"/>
    <d v="2024-04-12T00:00:00"/>
    <s v="Basic"/>
    <n v="199"/>
    <n v="9.8000000000000007"/>
    <x v="4"/>
    <x v="3"/>
    <n v="9"/>
    <n v="59"/>
    <s v="Yes"/>
    <n v="1"/>
  </r>
  <r>
    <n v="1178"/>
    <d v="2024-03-20T00:00:00"/>
    <s v="Basic"/>
    <n v="199"/>
    <n v="20.3"/>
    <x v="6"/>
    <x v="5"/>
    <n v="24"/>
    <n v="51"/>
    <s v="No"/>
    <n v="0"/>
  </r>
  <r>
    <n v="1179"/>
    <d v="2024-12-12T00:00:00"/>
    <s v="Premium"/>
    <n v="699"/>
    <n v="3.4"/>
    <x v="6"/>
    <x v="0"/>
    <n v="5"/>
    <n v="12"/>
    <s v="No"/>
    <n v="0"/>
  </r>
  <r>
    <n v="1180"/>
    <d v="2023-07-13T00:00:00"/>
    <s v="Standard"/>
    <n v="399"/>
    <n v="15.2"/>
    <x v="5"/>
    <x v="1"/>
    <n v="21"/>
    <n v="48"/>
    <s v="No"/>
    <n v="0"/>
  </r>
  <r>
    <n v="1181"/>
    <d v="2023-10-14T00:00:00"/>
    <s v="Premium"/>
    <n v="699"/>
    <n v="19.8"/>
    <x v="3"/>
    <x v="0"/>
    <n v="19"/>
    <n v="3"/>
    <s v="No"/>
    <n v="0"/>
  </r>
  <r>
    <n v="1182"/>
    <d v="2024-04-26T00:00:00"/>
    <s v="Basic"/>
    <n v="199"/>
    <n v="24.2"/>
    <x v="7"/>
    <x v="0"/>
    <n v="33"/>
    <n v="46"/>
    <s v="Yes"/>
    <n v="1"/>
  </r>
  <r>
    <n v="1183"/>
    <d v="2024-05-25T00:00:00"/>
    <s v="Premium"/>
    <n v="699"/>
    <n v="4.5999999999999996"/>
    <x v="1"/>
    <x v="4"/>
    <n v="5"/>
    <n v="48"/>
    <s v="Yes"/>
    <n v="1"/>
  </r>
  <r>
    <n v="1184"/>
    <d v="2024-05-21T00:00:00"/>
    <s v="Premium"/>
    <n v="699"/>
    <n v="4.9000000000000004"/>
    <x v="3"/>
    <x v="5"/>
    <n v="30"/>
    <n v="44"/>
    <s v="Yes"/>
    <n v="1"/>
  </r>
  <r>
    <n v="1185"/>
    <d v="2024-04-07T00:00:00"/>
    <s v="Standard"/>
    <n v="399"/>
    <n v="14.7"/>
    <x v="8"/>
    <x v="0"/>
    <n v="18"/>
    <n v="14"/>
    <s v="No"/>
    <n v="0"/>
  </r>
  <r>
    <n v="1186"/>
    <d v="2024-01-19T00:00:00"/>
    <s v="Basic"/>
    <n v="199"/>
    <n v="5.9"/>
    <x v="1"/>
    <x v="2"/>
    <n v="26"/>
    <n v="36"/>
    <s v="Yes"/>
    <n v="1"/>
  </r>
  <r>
    <n v="1187"/>
    <d v="2023-08-24T00:00:00"/>
    <s v="Standard"/>
    <n v="399"/>
    <n v="2.6"/>
    <x v="4"/>
    <x v="3"/>
    <n v="36"/>
    <n v="28"/>
    <s v="Yes"/>
    <n v="1"/>
  </r>
  <r>
    <n v="1188"/>
    <d v="2024-02-23T00:00:00"/>
    <s v="Premium"/>
    <n v="699"/>
    <n v="11.9"/>
    <x v="3"/>
    <x v="2"/>
    <n v="3"/>
    <n v="28"/>
    <s v="Yes"/>
    <n v="1"/>
  </r>
  <r>
    <n v="1189"/>
    <d v="2023-09-29T00:00:00"/>
    <s v="Standard"/>
    <n v="399"/>
    <n v="8.3000000000000007"/>
    <x v="1"/>
    <x v="1"/>
    <n v="32"/>
    <n v="11"/>
    <s v="No"/>
    <n v="0"/>
  </r>
  <r>
    <n v="1190"/>
    <d v="2024-07-13T00:00:00"/>
    <s v="Premium"/>
    <n v="699"/>
    <n v="9.3000000000000007"/>
    <x v="4"/>
    <x v="3"/>
    <n v="5"/>
    <n v="53"/>
    <s v="Yes"/>
    <n v="1"/>
  </r>
  <r>
    <n v="1191"/>
    <d v="2023-02-09T00:00:00"/>
    <s v="Premium"/>
    <n v="699"/>
    <n v="19.8"/>
    <x v="5"/>
    <x v="1"/>
    <n v="6"/>
    <n v="7"/>
    <s v="Yes"/>
    <n v="1"/>
  </r>
  <r>
    <n v="1192"/>
    <d v="2024-11-30T00:00:00"/>
    <s v="Premium"/>
    <n v="699"/>
    <n v="8.6999999999999993"/>
    <x v="3"/>
    <x v="3"/>
    <n v="13"/>
    <n v="19"/>
    <s v="No"/>
    <n v="0"/>
  </r>
  <r>
    <n v="1193"/>
    <d v="2023-09-25T00:00:00"/>
    <s v="Standard"/>
    <n v="399"/>
    <n v="17.8"/>
    <x v="6"/>
    <x v="4"/>
    <n v="13"/>
    <n v="47"/>
    <s v="Yes"/>
    <n v="1"/>
  </r>
  <r>
    <n v="1194"/>
    <d v="2024-08-16T00:00:00"/>
    <s v="Basic"/>
    <n v="199"/>
    <n v="7.4"/>
    <x v="3"/>
    <x v="2"/>
    <n v="20"/>
    <n v="60"/>
    <s v="Yes"/>
    <n v="1"/>
  </r>
  <r>
    <n v="1195"/>
    <d v="2023-08-21T00:00:00"/>
    <s v="Premium"/>
    <n v="699"/>
    <n v="12.1"/>
    <x v="2"/>
    <x v="0"/>
    <n v="1"/>
    <n v="55"/>
    <s v="Yes"/>
    <n v="1"/>
  </r>
  <r>
    <n v="1196"/>
    <d v="2024-04-24T00:00:00"/>
    <s v="Premium"/>
    <n v="699"/>
    <n v="12.1"/>
    <x v="2"/>
    <x v="5"/>
    <n v="14"/>
    <n v="50"/>
    <s v="Yes"/>
    <n v="1"/>
  </r>
  <r>
    <n v="1197"/>
    <d v="2024-12-15T00:00:00"/>
    <s v="Premium"/>
    <n v="699"/>
    <n v="8.8000000000000007"/>
    <x v="4"/>
    <x v="3"/>
    <n v="30"/>
    <n v="54"/>
    <s v="Yes"/>
    <n v="1"/>
  </r>
  <r>
    <n v="1198"/>
    <d v="2023-05-12T00:00:00"/>
    <s v="Standard"/>
    <n v="399"/>
    <n v="11.2"/>
    <x v="2"/>
    <x v="1"/>
    <n v="14"/>
    <n v="23"/>
    <s v="Yes"/>
    <n v="1"/>
  </r>
  <r>
    <n v="1199"/>
    <d v="2024-12-03T00:00:00"/>
    <s v="Standard"/>
    <n v="399"/>
    <n v="12.7"/>
    <x v="3"/>
    <x v="3"/>
    <n v="1"/>
    <n v="14"/>
    <s v="Yes"/>
    <n v="1"/>
  </r>
  <r>
    <n v="1200"/>
    <d v="2023-05-23T00:00:00"/>
    <s v="Standard"/>
    <n v="399"/>
    <n v="7.8"/>
    <x v="8"/>
    <x v="5"/>
    <n v="35"/>
    <n v="50"/>
    <s v="Yes"/>
    <n v="1"/>
  </r>
  <r>
    <n v="1201"/>
    <d v="2023-03-07T00:00:00"/>
    <s v="Basic"/>
    <n v="199"/>
    <n v="14.4"/>
    <x v="1"/>
    <x v="2"/>
    <n v="22"/>
    <n v="13"/>
    <s v="No"/>
    <n v="0"/>
  </r>
  <r>
    <n v="1202"/>
    <d v="2024-10-16T00:00:00"/>
    <s v="Premium"/>
    <n v="699"/>
    <n v="5.0999999999999996"/>
    <x v="4"/>
    <x v="3"/>
    <n v="25"/>
    <n v="36"/>
    <s v="No"/>
    <n v="0"/>
  </r>
  <r>
    <n v="1203"/>
    <d v="2024-09-09T00:00:00"/>
    <s v="Standard"/>
    <n v="399"/>
    <n v="4.7"/>
    <x v="2"/>
    <x v="0"/>
    <n v="6"/>
    <n v="2"/>
    <s v="No"/>
    <n v="0"/>
  </r>
  <r>
    <n v="1204"/>
    <d v="2023-10-26T00:00:00"/>
    <s v="Standard"/>
    <n v="399"/>
    <n v="5.0999999999999996"/>
    <x v="4"/>
    <x v="2"/>
    <n v="2"/>
    <n v="18"/>
    <s v="Yes"/>
    <n v="1"/>
  </r>
  <r>
    <n v="1205"/>
    <d v="2023-12-01T00:00:00"/>
    <s v="Premium"/>
    <n v="699"/>
    <n v="2.2000000000000002"/>
    <x v="8"/>
    <x v="3"/>
    <n v="34"/>
    <n v="33"/>
    <s v="Yes"/>
    <n v="1"/>
  </r>
  <r>
    <n v="1206"/>
    <d v="2023-03-12T00:00:00"/>
    <s v="Standard"/>
    <n v="399"/>
    <n v="4.3"/>
    <x v="4"/>
    <x v="0"/>
    <n v="26"/>
    <n v="34"/>
    <s v="Yes"/>
    <n v="1"/>
  </r>
  <r>
    <n v="1207"/>
    <d v="2024-11-11T00:00:00"/>
    <s v="Standard"/>
    <n v="399"/>
    <n v="3.7"/>
    <x v="5"/>
    <x v="3"/>
    <n v="14"/>
    <n v="27"/>
    <s v="Yes"/>
    <n v="1"/>
  </r>
  <r>
    <n v="1208"/>
    <d v="2024-12-02T00:00:00"/>
    <s v="Standard"/>
    <n v="399"/>
    <n v="15.3"/>
    <x v="0"/>
    <x v="5"/>
    <n v="11"/>
    <n v="12"/>
    <s v="No"/>
    <n v="0"/>
  </r>
  <r>
    <n v="1209"/>
    <d v="2024-09-11T00:00:00"/>
    <s v="Standard"/>
    <n v="399"/>
    <n v="5.4"/>
    <x v="6"/>
    <x v="2"/>
    <n v="18"/>
    <n v="4"/>
    <s v="No"/>
    <n v="0"/>
  </r>
  <r>
    <n v="1210"/>
    <d v="2023-04-04T00:00:00"/>
    <s v="Basic"/>
    <n v="199"/>
    <n v="8.6"/>
    <x v="7"/>
    <x v="2"/>
    <n v="34"/>
    <n v="29"/>
    <s v="Yes"/>
    <n v="1"/>
  </r>
  <r>
    <n v="1211"/>
    <d v="2023-06-29T00:00:00"/>
    <s v="Standard"/>
    <n v="399"/>
    <n v="9"/>
    <x v="0"/>
    <x v="2"/>
    <n v="30"/>
    <n v="39"/>
    <s v="No"/>
    <n v="0"/>
  </r>
  <r>
    <n v="1212"/>
    <d v="2023-07-07T00:00:00"/>
    <s v="Standard"/>
    <n v="399"/>
    <n v="4.9000000000000004"/>
    <x v="1"/>
    <x v="2"/>
    <n v="16"/>
    <n v="24"/>
    <s v="Yes"/>
    <n v="1"/>
  </r>
  <r>
    <n v="1213"/>
    <d v="2023-10-08T00:00:00"/>
    <s v="Premium"/>
    <n v="699"/>
    <n v="10.1"/>
    <x v="8"/>
    <x v="0"/>
    <n v="7"/>
    <n v="56"/>
    <s v="No"/>
    <n v="0"/>
  </r>
  <r>
    <n v="1214"/>
    <d v="2023-08-11T00:00:00"/>
    <s v="Premium"/>
    <n v="699"/>
    <n v="7.7"/>
    <x v="4"/>
    <x v="4"/>
    <n v="35"/>
    <n v="46"/>
    <s v="No"/>
    <n v="0"/>
  </r>
  <r>
    <n v="1215"/>
    <d v="2023-04-18T00:00:00"/>
    <s v="Standard"/>
    <n v="399"/>
    <n v="24.8"/>
    <x v="2"/>
    <x v="1"/>
    <n v="27"/>
    <n v="23"/>
    <s v="Yes"/>
    <n v="1"/>
  </r>
  <r>
    <n v="1216"/>
    <d v="2024-04-18T00:00:00"/>
    <s v="Premium"/>
    <n v="699"/>
    <n v="10.5"/>
    <x v="6"/>
    <x v="3"/>
    <n v="21"/>
    <n v="13"/>
    <s v="No"/>
    <n v="0"/>
  </r>
  <r>
    <n v="1217"/>
    <d v="2023-07-19T00:00:00"/>
    <s v="Basic"/>
    <n v="199"/>
    <n v="16.2"/>
    <x v="7"/>
    <x v="2"/>
    <n v="5"/>
    <n v="21"/>
    <s v="Yes"/>
    <n v="1"/>
  </r>
  <r>
    <n v="1218"/>
    <d v="2024-11-17T00:00:00"/>
    <s v="Standard"/>
    <n v="399"/>
    <n v="0.8"/>
    <x v="4"/>
    <x v="4"/>
    <n v="3"/>
    <n v="58"/>
    <s v="Yes"/>
    <n v="1"/>
  </r>
  <r>
    <n v="1219"/>
    <d v="2024-12-31T00:00:00"/>
    <s v="Premium"/>
    <n v="699"/>
    <n v="12.4"/>
    <x v="4"/>
    <x v="1"/>
    <n v="30"/>
    <n v="35"/>
    <s v="No"/>
    <n v="0"/>
  </r>
  <r>
    <n v="1220"/>
    <d v="2024-09-13T00:00:00"/>
    <s v="Standard"/>
    <n v="399"/>
    <n v="12"/>
    <x v="0"/>
    <x v="0"/>
    <n v="9"/>
    <n v="10"/>
    <s v="No"/>
    <n v="0"/>
  </r>
  <r>
    <n v="1221"/>
    <d v="2024-11-18T00:00:00"/>
    <s v="Basic"/>
    <n v="199"/>
    <n v="7.7"/>
    <x v="2"/>
    <x v="4"/>
    <n v="12"/>
    <n v="25"/>
    <s v="Yes"/>
    <n v="1"/>
  </r>
  <r>
    <n v="1222"/>
    <d v="2024-11-22T00:00:00"/>
    <s v="Basic"/>
    <n v="199"/>
    <n v="4.3"/>
    <x v="3"/>
    <x v="0"/>
    <n v="18"/>
    <n v="13"/>
    <s v="No"/>
    <n v="0"/>
  </r>
  <r>
    <n v="1223"/>
    <d v="2024-11-09T00:00:00"/>
    <s v="Premium"/>
    <n v="699"/>
    <n v="11.3"/>
    <x v="8"/>
    <x v="4"/>
    <n v="14"/>
    <n v="51"/>
    <s v="Yes"/>
    <n v="1"/>
  </r>
  <r>
    <n v="1224"/>
    <d v="2023-02-19T00:00:00"/>
    <s v="Premium"/>
    <n v="699"/>
    <n v="10.1"/>
    <x v="0"/>
    <x v="2"/>
    <n v="7"/>
    <n v="3"/>
    <s v="No"/>
    <n v="0"/>
  </r>
  <r>
    <n v="1225"/>
    <d v="2024-03-07T00:00:00"/>
    <s v="Standard"/>
    <n v="399"/>
    <n v="23.3"/>
    <x v="3"/>
    <x v="0"/>
    <n v="13"/>
    <n v="12"/>
    <s v="Yes"/>
    <n v="1"/>
  </r>
  <r>
    <n v="1226"/>
    <d v="2023-04-09T00:00:00"/>
    <s v="Basic"/>
    <n v="199"/>
    <n v="8.8000000000000007"/>
    <x v="5"/>
    <x v="4"/>
    <n v="1"/>
    <n v="42"/>
    <s v="Yes"/>
    <n v="1"/>
  </r>
  <r>
    <n v="1227"/>
    <d v="2023-12-01T00:00:00"/>
    <s v="Premium"/>
    <n v="699"/>
    <n v="18.2"/>
    <x v="8"/>
    <x v="2"/>
    <n v="11"/>
    <n v="32"/>
    <s v="Yes"/>
    <n v="1"/>
  </r>
  <r>
    <n v="1228"/>
    <d v="2023-05-04T00:00:00"/>
    <s v="Standard"/>
    <n v="399"/>
    <n v="15.9"/>
    <x v="5"/>
    <x v="5"/>
    <n v="36"/>
    <n v="25"/>
    <s v="No"/>
    <n v="0"/>
  </r>
  <r>
    <n v="1229"/>
    <d v="2023-11-20T00:00:00"/>
    <s v="Basic"/>
    <n v="199"/>
    <n v="3.1"/>
    <x v="3"/>
    <x v="0"/>
    <n v="14"/>
    <n v="0"/>
    <s v="Yes"/>
    <n v="1"/>
  </r>
  <r>
    <n v="1230"/>
    <d v="2024-10-27T00:00:00"/>
    <s v="Basic"/>
    <n v="199"/>
    <n v="5.7"/>
    <x v="5"/>
    <x v="1"/>
    <n v="25"/>
    <n v="42"/>
    <s v="No"/>
    <n v="0"/>
  </r>
  <r>
    <n v="1231"/>
    <d v="2024-05-26T00:00:00"/>
    <s v="Premium"/>
    <n v="699"/>
    <n v="1.6"/>
    <x v="5"/>
    <x v="2"/>
    <n v="24"/>
    <n v="19"/>
    <s v="No"/>
    <n v="0"/>
  </r>
  <r>
    <n v="1232"/>
    <d v="2024-10-08T00:00:00"/>
    <s v="Basic"/>
    <n v="199"/>
    <n v="19.899999999999999"/>
    <x v="6"/>
    <x v="3"/>
    <n v="35"/>
    <n v="6"/>
    <s v="No"/>
    <n v="0"/>
  </r>
  <r>
    <n v="1233"/>
    <d v="2024-12-05T00:00:00"/>
    <s v="Premium"/>
    <n v="699"/>
    <n v="17.100000000000001"/>
    <x v="6"/>
    <x v="3"/>
    <n v="25"/>
    <n v="11"/>
    <s v="No"/>
    <n v="0"/>
  </r>
  <r>
    <n v="1234"/>
    <d v="2024-01-27T00:00:00"/>
    <s v="Standard"/>
    <n v="399"/>
    <n v="2.2000000000000002"/>
    <x v="8"/>
    <x v="5"/>
    <n v="31"/>
    <n v="58"/>
    <s v="Yes"/>
    <n v="1"/>
  </r>
  <r>
    <n v="1235"/>
    <d v="2023-05-08T00:00:00"/>
    <s v="Premium"/>
    <n v="699"/>
    <n v="12.8"/>
    <x v="8"/>
    <x v="0"/>
    <n v="15"/>
    <n v="1"/>
    <s v="No"/>
    <n v="0"/>
  </r>
  <r>
    <n v="1236"/>
    <d v="2024-01-19T00:00:00"/>
    <s v="Standard"/>
    <n v="399"/>
    <n v="18.600000000000001"/>
    <x v="5"/>
    <x v="5"/>
    <n v="16"/>
    <n v="5"/>
    <s v="Yes"/>
    <n v="1"/>
  </r>
  <r>
    <n v="1237"/>
    <d v="2024-09-04T00:00:00"/>
    <s v="Standard"/>
    <n v="399"/>
    <n v="5.4"/>
    <x v="1"/>
    <x v="0"/>
    <n v="19"/>
    <n v="41"/>
    <s v="Yes"/>
    <n v="1"/>
  </r>
  <r>
    <n v="1238"/>
    <d v="2024-06-17T00:00:00"/>
    <s v="Standard"/>
    <n v="399"/>
    <n v="3.8"/>
    <x v="3"/>
    <x v="4"/>
    <n v="22"/>
    <n v="50"/>
    <s v="Yes"/>
    <n v="1"/>
  </r>
  <r>
    <n v="1239"/>
    <d v="2023-07-30T00:00:00"/>
    <s v="Standard"/>
    <n v="399"/>
    <n v="18.899999999999999"/>
    <x v="5"/>
    <x v="4"/>
    <n v="19"/>
    <n v="21"/>
    <s v="Yes"/>
    <n v="1"/>
  </r>
  <r>
    <n v="1240"/>
    <d v="2024-09-14T00:00:00"/>
    <s v="Premium"/>
    <n v="699"/>
    <n v="22.7"/>
    <x v="5"/>
    <x v="4"/>
    <n v="4"/>
    <n v="44"/>
    <s v="No"/>
    <n v="0"/>
  </r>
  <r>
    <n v="1241"/>
    <d v="2024-05-18T00:00:00"/>
    <s v="Standard"/>
    <n v="399"/>
    <n v="8.4"/>
    <x v="7"/>
    <x v="4"/>
    <n v="34"/>
    <n v="0"/>
    <s v="Yes"/>
    <n v="1"/>
  </r>
  <r>
    <n v="1242"/>
    <d v="2024-08-29T00:00:00"/>
    <s v="Basic"/>
    <n v="199"/>
    <n v="1.8"/>
    <x v="6"/>
    <x v="0"/>
    <n v="13"/>
    <n v="8"/>
    <s v="Yes"/>
    <n v="1"/>
  </r>
  <r>
    <n v="1243"/>
    <d v="2023-06-18T00:00:00"/>
    <s v="Premium"/>
    <n v="699"/>
    <n v="6.3"/>
    <x v="4"/>
    <x v="2"/>
    <n v="14"/>
    <n v="46"/>
    <s v="Yes"/>
    <n v="1"/>
  </r>
  <r>
    <n v="1244"/>
    <d v="2024-08-13T00:00:00"/>
    <s v="Premium"/>
    <n v="699"/>
    <n v="6.5"/>
    <x v="6"/>
    <x v="5"/>
    <n v="13"/>
    <n v="15"/>
    <s v="Yes"/>
    <n v="1"/>
  </r>
  <r>
    <n v="1245"/>
    <d v="2024-02-12T00:00:00"/>
    <s v="Standard"/>
    <n v="399"/>
    <n v="7.2"/>
    <x v="7"/>
    <x v="1"/>
    <n v="13"/>
    <n v="60"/>
    <s v="No"/>
    <n v="0"/>
  </r>
  <r>
    <n v="1246"/>
    <d v="2023-06-09T00:00:00"/>
    <s v="Standard"/>
    <n v="399"/>
    <n v="12"/>
    <x v="1"/>
    <x v="5"/>
    <n v="11"/>
    <n v="39"/>
    <s v="Yes"/>
    <n v="1"/>
  </r>
  <r>
    <n v="1247"/>
    <d v="2023-11-04T00:00:00"/>
    <s v="Standard"/>
    <n v="399"/>
    <n v="19.2"/>
    <x v="1"/>
    <x v="1"/>
    <n v="2"/>
    <n v="48"/>
    <s v="No"/>
    <n v="0"/>
  </r>
  <r>
    <n v="1248"/>
    <d v="2024-04-09T00:00:00"/>
    <s v="Premium"/>
    <n v="699"/>
    <n v="4.2"/>
    <x v="6"/>
    <x v="3"/>
    <n v="35"/>
    <n v="24"/>
    <s v="Yes"/>
    <n v="1"/>
  </r>
  <r>
    <n v="1249"/>
    <d v="2024-04-25T00:00:00"/>
    <s v="Standard"/>
    <n v="399"/>
    <n v="14.3"/>
    <x v="7"/>
    <x v="1"/>
    <n v="25"/>
    <n v="21"/>
    <s v="Yes"/>
    <n v="1"/>
  </r>
  <r>
    <n v="1250"/>
    <d v="2024-01-19T00:00:00"/>
    <s v="Basic"/>
    <n v="199"/>
    <n v="22.9"/>
    <x v="8"/>
    <x v="1"/>
    <n v="10"/>
    <n v="55"/>
    <s v="No"/>
    <n v="0"/>
  </r>
  <r>
    <n v="1251"/>
    <d v="2023-11-12T00:00:00"/>
    <s v="Standard"/>
    <n v="399"/>
    <n v="23.2"/>
    <x v="1"/>
    <x v="4"/>
    <n v="26"/>
    <n v="23"/>
    <s v="Yes"/>
    <n v="1"/>
  </r>
  <r>
    <n v="1252"/>
    <d v="2023-06-16T00:00:00"/>
    <s v="Premium"/>
    <n v="699"/>
    <n v="10.5"/>
    <x v="8"/>
    <x v="1"/>
    <n v="5"/>
    <n v="24"/>
    <s v="No"/>
    <n v="0"/>
  </r>
  <r>
    <n v="1253"/>
    <d v="2024-12-06T00:00:00"/>
    <s v="Basic"/>
    <n v="199"/>
    <n v="23.9"/>
    <x v="3"/>
    <x v="5"/>
    <n v="28"/>
    <n v="45"/>
    <s v="Yes"/>
    <n v="1"/>
  </r>
  <r>
    <n v="1254"/>
    <d v="2023-02-05T00:00:00"/>
    <s v="Standard"/>
    <n v="399"/>
    <n v="16.399999999999999"/>
    <x v="1"/>
    <x v="4"/>
    <n v="4"/>
    <n v="15"/>
    <s v="Yes"/>
    <n v="1"/>
  </r>
  <r>
    <n v="1255"/>
    <d v="2024-11-28T00:00:00"/>
    <s v="Standard"/>
    <n v="399"/>
    <n v="17.600000000000001"/>
    <x v="6"/>
    <x v="3"/>
    <n v="2"/>
    <n v="38"/>
    <s v="Yes"/>
    <n v="1"/>
  </r>
  <r>
    <n v="1256"/>
    <d v="2024-10-21T00:00:00"/>
    <s v="Basic"/>
    <n v="199"/>
    <n v="6.6"/>
    <x v="6"/>
    <x v="1"/>
    <n v="17"/>
    <n v="7"/>
    <s v="No"/>
    <n v="0"/>
  </r>
  <r>
    <n v="1257"/>
    <d v="2024-03-09T00:00:00"/>
    <s v="Premium"/>
    <n v="699"/>
    <n v="10.199999999999999"/>
    <x v="4"/>
    <x v="5"/>
    <n v="25"/>
    <n v="58"/>
    <s v="Yes"/>
    <n v="1"/>
  </r>
  <r>
    <n v="1258"/>
    <d v="2024-01-27T00:00:00"/>
    <s v="Basic"/>
    <n v="199"/>
    <n v="6.7"/>
    <x v="0"/>
    <x v="5"/>
    <n v="28"/>
    <n v="34"/>
    <s v="Yes"/>
    <n v="1"/>
  </r>
  <r>
    <n v="1259"/>
    <d v="2023-12-19T00:00:00"/>
    <s v="Premium"/>
    <n v="699"/>
    <n v="18.5"/>
    <x v="4"/>
    <x v="1"/>
    <n v="20"/>
    <n v="40"/>
    <s v="No"/>
    <n v="0"/>
  </r>
  <r>
    <n v="1260"/>
    <d v="2023-06-22T00:00:00"/>
    <s v="Basic"/>
    <n v="199"/>
    <n v="18.8"/>
    <x v="1"/>
    <x v="4"/>
    <n v="18"/>
    <n v="19"/>
    <s v="Yes"/>
    <n v="1"/>
  </r>
  <r>
    <n v="1261"/>
    <d v="2024-03-17T00:00:00"/>
    <s v="Standard"/>
    <n v="399"/>
    <n v="2.9"/>
    <x v="1"/>
    <x v="5"/>
    <n v="1"/>
    <n v="26"/>
    <s v="Yes"/>
    <n v="1"/>
  </r>
  <r>
    <n v="1262"/>
    <d v="2023-04-23T00:00:00"/>
    <s v="Basic"/>
    <n v="199"/>
    <n v="9.6999999999999993"/>
    <x v="6"/>
    <x v="0"/>
    <n v="12"/>
    <n v="31"/>
    <s v="Yes"/>
    <n v="1"/>
  </r>
  <r>
    <n v="1263"/>
    <d v="2023-07-16T00:00:00"/>
    <s v="Standard"/>
    <n v="399"/>
    <n v="5"/>
    <x v="8"/>
    <x v="4"/>
    <n v="14"/>
    <n v="11"/>
    <s v="No"/>
    <n v="0"/>
  </r>
  <r>
    <n v="1264"/>
    <d v="2023-03-29T00:00:00"/>
    <s v="Standard"/>
    <n v="399"/>
    <n v="11.3"/>
    <x v="4"/>
    <x v="4"/>
    <n v="27"/>
    <n v="10"/>
    <s v="Yes"/>
    <n v="1"/>
  </r>
  <r>
    <n v="1265"/>
    <d v="2024-05-11T00:00:00"/>
    <s v="Standard"/>
    <n v="399"/>
    <n v="7.3"/>
    <x v="3"/>
    <x v="1"/>
    <n v="8"/>
    <n v="37"/>
    <s v="Yes"/>
    <n v="1"/>
  </r>
  <r>
    <n v="1266"/>
    <d v="2023-02-12T00:00:00"/>
    <s v="Premium"/>
    <n v="699"/>
    <n v="0.7"/>
    <x v="0"/>
    <x v="1"/>
    <n v="7"/>
    <n v="42"/>
    <s v="Yes"/>
    <n v="1"/>
  </r>
  <r>
    <n v="1267"/>
    <d v="2023-09-30T00:00:00"/>
    <s v="Basic"/>
    <n v="199"/>
    <n v="13.3"/>
    <x v="8"/>
    <x v="2"/>
    <n v="14"/>
    <n v="38"/>
    <s v="Yes"/>
    <n v="1"/>
  </r>
  <r>
    <n v="1268"/>
    <d v="2023-12-18T00:00:00"/>
    <s v="Standard"/>
    <n v="399"/>
    <n v="19"/>
    <x v="1"/>
    <x v="3"/>
    <n v="31"/>
    <n v="23"/>
    <s v="Yes"/>
    <n v="1"/>
  </r>
  <r>
    <n v="1269"/>
    <d v="2023-12-31T00:00:00"/>
    <s v="Standard"/>
    <n v="399"/>
    <n v="23.6"/>
    <x v="1"/>
    <x v="2"/>
    <n v="16"/>
    <n v="39"/>
    <s v="Yes"/>
    <n v="1"/>
  </r>
  <r>
    <n v="1270"/>
    <d v="2023-05-23T00:00:00"/>
    <s v="Standard"/>
    <n v="399"/>
    <n v="0.6"/>
    <x v="1"/>
    <x v="4"/>
    <n v="7"/>
    <n v="53"/>
    <s v="Yes"/>
    <n v="1"/>
  </r>
  <r>
    <n v="1271"/>
    <d v="2024-01-13T00:00:00"/>
    <s v="Basic"/>
    <n v="199"/>
    <n v="21.8"/>
    <x v="0"/>
    <x v="4"/>
    <n v="8"/>
    <n v="48"/>
    <s v="No"/>
    <n v="0"/>
  </r>
  <r>
    <n v="1272"/>
    <d v="2023-11-26T00:00:00"/>
    <s v="Standard"/>
    <n v="399"/>
    <n v="13.1"/>
    <x v="5"/>
    <x v="1"/>
    <n v="31"/>
    <n v="40"/>
    <s v="No"/>
    <n v="0"/>
  </r>
  <r>
    <n v="1273"/>
    <d v="2024-05-11T00:00:00"/>
    <s v="Basic"/>
    <n v="199"/>
    <n v="21.9"/>
    <x v="3"/>
    <x v="4"/>
    <n v="24"/>
    <n v="28"/>
    <s v="Yes"/>
    <n v="1"/>
  </r>
  <r>
    <n v="1274"/>
    <d v="2023-04-13T00:00:00"/>
    <s v="Standard"/>
    <n v="399"/>
    <n v="9"/>
    <x v="7"/>
    <x v="4"/>
    <n v="6"/>
    <n v="54"/>
    <s v="Yes"/>
    <n v="1"/>
  </r>
  <r>
    <n v="1275"/>
    <d v="2024-08-08T00:00:00"/>
    <s v="Premium"/>
    <n v="699"/>
    <n v="7.7"/>
    <x v="5"/>
    <x v="4"/>
    <n v="25"/>
    <n v="9"/>
    <s v="No"/>
    <n v="0"/>
  </r>
  <r>
    <n v="1276"/>
    <d v="2024-07-15T00:00:00"/>
    <s v="Premium"/>
    <n v="699"/>
    <n v="1.3"/>
    <x v="7"/>
    <x v="1"/>
    <n v="33"/>
    <n v="19"/>
    <s v="No"/>
    <n v="0"/>
  </r>
  <r>
    <n v="1277"/>
    <d v="2023-09-07T00:00:00"/>
    <s v="Standard"/>
    <n v="399"/>
    <n v="22.5"/>
    <x v="4"/>
    <x v="2"/>
    <n v="11"/>
    <n v="42"/>
    <s v="Yes"/>
    <n v="1"/>
  </r>
  <r>
    <n v="1278"/>
    <d v="2023-01-30T00:00:00"/>
    <s v="Basic"/>
    <n v="199"/>
    <n v="19"/>
    <x v="4"/>
    <x v="1"/>
    <n v="11"/>
    <n v="27"/>
    <s v="No"/>
    <n v="0"/>
  </r>
  <r>
    <n v="1279"/>
    <d v="2024-05-02T00:00:00"/>
    <s v="Basic"/>
    <n v="199"/>
    <n v="22.6"/>
    <x v="0"/>
    <x v="0"/>
    <n v="21"/>
    <n v="46"/>
    <s v="Yes"/>
    <n v="1"/>
  </r>
  <r>
    <n v="1280"/>
    <d v="2024-12-09T00:00:00"/>
    <s v="Premium"/>
    <n v="699"/>
    <n v="16.8"/>
    <x v="2"/>
    <x v="4"/>
    <n v="8"/>
    <n v="46"/>
    <s v="Yes"/>
    <n v="1"/>
  </r>
  <r>
    <n v="1281"/>
    <d v="2024-01-26T00:00:00"/>
    <s v="Standard"/>
    <n v="399"/>
    <n v="23.3"/>
    <x v="4"/>
    <x v="4"/>
    <n v="15"/>
    <n v="21"/>
    <s v="Yes"/>
    <n v="1"/>
  </r>
  <r>
    <n v="1282"/>
    <d v="2023-10-25T00:00:00"/>
    <s v="Premium"/>
    <n v="699"/>
    <n v="24.2"/>
    <x v="1"/>
    <x v="0"/>
    <n v="36"/>
    <n v="14"/>
    <s v="No"/>
    <n v="0"/>
  </r>
  <r>
    <n v="1283"/>
    <d v="2024-01-12T00:00:00"/>
    <s v="Basic"/>
    <n v="199"/>
    <n v="2.7"/>
    <x v="5"/>
    <x v="4"/>
    <n v="8"/>
    <n v="60"/>
    <s v="Yes"/>
    <n v="1"/>
  </r>
  <r>
    <n v="1284"/>
    <d v="2023-07-14T00:00:00"/>
    <s v="Basic"/>
    <n v="199"/>
    <n v="23.9"/>
    <x v="8"/>
    <x v="3"/>
    <n v="21"/>
    <n v="3"/>
    <s v="No"/>
    <n v="0"/>
  </r>
  <r>
    <n v="1285"/>
    <d v="2024-06-16T00:00:00"/>
    <s v="Standard"/>
    <n v="399"/>
    <n v="8.3000000000000007"/>
    <x v="3"/>
    <x v="4"/>
    <n v="28"/>
    <n v="59"/>
    <s v="No"/>
    <n v="0"/>
  </r>
  <r>
    <n v="1286"/>
    <d v="2023-05-29T00:00:00"/>
    <s v="Premium"/>
    <n v="699"/>
    <n v="3.1"/>
    <x v="8"/>
    <x v="5"/>
    <n v="15"/>
    <n v="54"/>
    <s v="Yes"/>
    <n v="1"/>
  </r>
  <r>
    <n v="1287"/>
    <d v="2024-11-12T00:00:00"/>
    <s v="Standard"/>
    <n v="399"/>
    <n v="12.7"/>
    <x v="7"/>
    <x v="0"/>
    <n v="15"/>
    <n v="38"/>
    <s v="Yes"/>
    <n v="1"/>
  </r>
  <r>
    <n v="1288"/>
    <d v="2024-12-24T00:00:00"/>
    <s v="Premium"/>
    <n v="699"/>
    <n v="15.2"/>
    <x v="0"/>
    <x v="5"/>
    <n v="3"/>
    <n v="44"/>
    <s v="Yes"/>
    <n v="1"/>
  </r>
  <r>
    <n v="1289"/>
    <d v="2024-01-21T00:00:00"/>
    <s v="Premium"/>
    <n v="699"/>
    <n v="16"/>
    <x v="5"/>
    <x v="2"/>
    <n v="31"/>
    <n v="18"/>
    <s v="No"/>
    <n v="0"/>
  </r>
  <r>
    <n v="1290"/>
    <d v="2024-12-18T00:00:00"/>
    <s v="Basic"/>
    <n v="199"/>
    <n v="4.2"/>
    <x v="5"/>
    <x v="4"/>
    <n v="22"/>
    <n v="59"/>
    <s v="Yes"/>
    <n v="1"/>
  </r>
  <r>
    <n v="1291"/>
    <d v="2024-11-06T00:00:00"/>
    <s v="Premium"/>
    <n v="699"/>
    <n v="23.1"/>
    <x v="6"/>
    <x v="2"/>
    <n v="4"/>
    <n v="46"/>
    <s v="Yes"/>
    <n v="1"/>
  </r>
  <r>
    <n v="1292"/>
    <d v="2023-12-23T00:00:00"/>
    <s v="Basic"/>
    <n v="199"/>
    <n v="13.9"/>
    <x v="3"/>
    <x v="2"/>
    <n v="2"/>
    <n v="43"/>
    <s v="Yes"/>
    <n v="1"/>
  </r>
  <r>
    <n v="1293"/>
    <d v="2024-12-18T00:00:00"/>
    <s v="Standard"/>
    <n v="399"/>
    <n v="2.2999999999999998"/>
    <x v="0"/>
    <x v="3"/>
    <n v="26"/>
    <n v="44"/>
    <s v="Yes"/>
    <n v="1"/>
  </r>
  <r>
    <n v="1294"/>
    <d v="2024-12-27T00:00:00"/>
    <s v="Premium"/>
    <n v="699"/>
    <n v="2.9"/>
    <x v="3"/>
    <x v="5"/>
    <n v="26"/>
    <n v="55"/>
    <s v="Yes"/>
    <n v="1"/>
  </r>
  <r>
    <n v="1295"/>
    <d v="2023-05-29T00:00:00"/>
    <s v="Standard"/>
    <n v="399"/>
    <n v="16.5"/>
    <x v="6"/>
    <x v="2"/>
    <n v="30"/>
    <n v="44"/>
    <s v="Yes"/>
    <n v="1"/>
  </r>
  <r>
    <n v="1296"/>
    <d v="2024-08-12T00:00:00"/>
    <s v="Basic"/>
    <n v="199"/>
    <n v="20.2"/>
    <x v="5"/>
    <x v="4"/>
    <n v="14"/>
    <n v="41"/>
    <s v="Yes"/>
    <n v="1"/>
  </r>
  <r>
    <n v="1297"/>
    <d v="2023-02-27T00:00:00"/>
    <s v="Basic"/>
    <n v="199"/>
    <n v="9.6999999999999993"/>
    <x v="1"/>
    <x v="4"/>
    <n v="10"/>
    <n v="53"/>
    <s v="Yes"/>
    <n v="1"/>
  </r>
  <r>
    <n v="1298"/>
    <d v="2024-10-27T00:00:00"/>
    <s v="Basic"/>
    <n v="199"/>
    <n v="24.4"/>
    <x v="6"/>
    <x v="1"/>
    <n v="23"/>
    <n v="7"/>
    <s v="No"/>
    <n v="0"/>
  </r>
  <r>
    <n v="1299"/>
    <d v="2024-02-11T00:00:00"/>
    <s v="Standard"/>
    <n v="399"/>
    <n v="24.3"/>
    <x v="1"/>
    <x v="0"/>
    <n v="28"/>
    <n v="2"/>
    <s v="Yes"/>
    <n v="1"/>
  </r>
  <r>
    <n v="1300"/>
    <d v="2024-12-09T00:00:00"/>
    <s v="Standard"/>
    <n v="399"/>
    <n v="17.399999999999999"/>
    <x v="6"/>
    <x v="4"/>
    <n v="20"/>
    <n v="47"/>
    <s v="Yes"/>
    <n v="1"/>
  </r>
  <r>
    <n v="1301"/>
    <d v="2024-01-12T00:00:00"/>
    <s v="Premium"/>
    <n v="699"/>
    <n v="19.600000000000001"/>
    <x v="1"/>
    <x v="3"/>
    <n v="6"/>
    <n v="40"/>
    <s v="Yes"/>
    <n v="1"/>
  </r>
  <r>
    <n v="1302"/>
    <d v="2024-06-05T00:00:00"/>
    <s v="Basic"/>
    <n v="199"/>
    <n v="3.4"/>
    <x v="4"/>
    <x v="2"/>
    <n v="8"/>
    <n v="41"/>
    <s v="Yes"/>
    <n v="1"/>
  </r>
  <r>
    <n v="1303"/>
    <d v="2024-08-30T00:00:00"/>
    <s v="Basic"/>
    <n v="199"/>
    <n v="14.9"/>
    <x v="7"/>
    <x v="3"/>
    <n v="2"/>
    <n v="44"/>
    <s v="Yes"/>
    <n v="1"/>
  </r>
  <r>
    <n v="1304"/>
    <d v="2023-11-30T00:00:00"/>
    <s v="Basic"/>
    <n v="199"/>
    <n v="12.4"/>
    <x v="1"/>
    <x v="3"/>
    <n v="25"/>
    <n v="36"/>
    <s v="Yes"/>
    <n v="1"/>
  </r>
  <r>
    <n v="1305"/>
    <d v="2024-06-26T00:00:00"/>
    <s v="Basic"/>
    <n v="199"/>
    <n v="5"/>
    <x v="8"/>
    <x v="2"/>
    <n v="35"/>
    <n v="35"/>
    <s v="No"/>
    <n v="0"/>
  </r>
  <r>
    <n v="1306"/>
    <d v="2023-05-08T00:00:00"/>
    <s v="Standard"/>
    <n v="399"/>
    <n v="13.2"/>
    <x v="2"/>
    <x v="4"/>
    <n v="5"/>
    <n v="52"/>
    <s v="No"/>
    <n v="0"/>
  </r>
  <r>
    <n v="1307"/>
    <d v="2023-11-18T00:00:00"/>
    <s v="Basic"/>
    <n v="199"/>
    <n v="4.9000000000000004"/>
    <x v="6"/>
    <x v="1"/>
    <n v="8"/>
    <n v="35"/>
    <s v="Yes"/>
    <n v="1"/>
  </r>
  <r>
    <n v="1308"/>
    <d v="2023-09-20T00:00:00"/>
    <s v="Basic"/>
    <n v="199"/>
    <n v="3.7"/>
    <x v="5"/>
    <x v="4"/>
    <n v="3"/>
    <n v="10"/>
    <s v="Yes"/>
    <n v="1"/>
  </r>
  <r>
    <n v="1309"/>
    <d v="2023-06-25T00:00:00"/>
    <s v="Basic"/>
    <n v="199"/>
    <n v="24.5"/>
    <x v="2"/>
    <x v="3"/>
    <n v="6"/>
    <n v="23"/>
    <s v="No"/>
    <n v="0"/>
  </r>
  <r>
    <n v="1310"/>
    <d v="2024-11-05T00:00:00"/>
    <s v="Standard"/>
    <n v="399"/>
    <n v="6.6"/>
    <x v="8"/>
    <x v="5"/>
    <n v="1"/>
    <n v="57"/>
    <s v="No"/>
    <n v="0"/>
  </r>
  <r>
    <n v="1311"/>
    <d v="2023-12-27T00:00:00"/>
    <s v="Premium"/>
    <n v="699"/>
    <n v="3.9"/>
    <x v="7"/>
    <x v="4"/>
    <n v="29"/>
    <n v="20"/>
    <s v="Yes"/>
    <n v="1"/>
  </r>
  <r>
    <n v="1312"/>
    <d v="2023-02-07T00:00:00"/>
    <s v="Premium"/>
    <n v="699"/>
    <n v="13"/>
    <x v="4"/>
    <x v="4"/>
    <n v="35"/>
    <n v="52"/>
    <s v="Yes"/>
    <n v="1"/>
  </r>
  <r>
    <n v="1313"/>
    <d v="2024-08-28T00:00:00"/>
    <s v="Basic"/>
    <n v="199"/>
    <n v="7.8"/>
    <x v="5"/>
    <x v="0"/>
    <n v="10"/>
    <n v="38"/>
    <s v="No"/>
    <n v="0"/>
  </r>
  <r>
    <n v="1314"/>
    <d v="2024-01-26T00:00:00"/>
    <s v="Standard"/>
    <n v="399"/>
    <n v="3.6"/>
    <x v="1"/>
    <x v="1"/>
    <n v="18"/>
    <n v="35"/>
    <s v="Yes"/>
    <n v="1"/>
  </r>
  <r>
    <n v="1315"/>
    <d v="2024-12-12T00:00:00"/>
    <s v="Premium"/>
    <n v="699"/>
    <n v="10.3"/>
    <x v="4"/>
    <x v="3"/>
    <n v="11"/>
    <n v="43"/>
    <s v="Yes"/>
    <n v="1"/>
  </r>
  <r>
    <n v="1316"/>
    <d v="2024-01-17T00:00:00"/>
    <s v="Basic"/>
    <n v="199"/>
    <n v="5.5"/>
    <x v="0"/>
    <x v="4"/>
    <n v="35"/>
    <n v="44"/>
    <s v="Yes"/>
    <n v="1"/>
  </r>
  <r>
    <n v="1317"/>
    <d v="2024-03-20T00:00:00"/>
    <s v="Premium"/>
    <n v="699"/>
    <n v="15.3"/>
    <x v="1"/>
    <x v="0"/>
    <n v="33"/>
    <n v="20"/>
    <s v="No"/>
    <n v="0"/>
  </r>
  <r>
    <n v="1318"/>
    <d v="2023-04-23T00:00:00"/>
    <s v="Standard"/>
    <n v="399"/>
    <n v="24.1"/>
    <x v="5"/>
    <x v="1"/>
    <n v="2"/>
    <n v="17"/>
    <s v="No"/>
    <n v="0"/>
  </r>
  <r>
    <n v="1319"/>
    <d v="2023-12-08T00:00:00"/>
    <s v="Premium"/>
    <n v="699"/>
    <n v="10.5"/>
    <x v="3"/>
    <x v="4"/>
    <n v="36"/>
    <n v="5"/>
    <s v="Yes"/>
    <n v="1"/>
  </r>
  <r>
    <n v="1320"/>
    <d v="2023-08-16T00:00:00"/>
    <s v="Standard"/>
    <n v="399"/>
    <n v="21.8"/>
    <x v="5"/>
    <x v="3"/>
    <n v="10"/>
    <n v="0"/>
    <s v="Yes"/>
    <n v="1"/>
  </r>
  <r>
    <n v="1321"/>
    <d v="2023-11-10T00:00:00"/>
    <s v="Standard"/>
    <n v="399"/>
    <n v="19.7"/>
    <x v="4"/>
    <x v="0"/>
    <n v="7"/>
    <n v="33"/>
    <s v="No"/>
    <n v="0"/>
  </r>
  <r>
    <n v="1322"/>
    <d v="2024-07-18T00:00:00"/>
    <s v="Premium"/>
    <n v="699"/>
    <n v="2.8"/>
    <x v="3"/>
    <x v="4"/>
    <n v="32"/>
    <n v="36"/>
    <s v="Yes"/>
    <n v="1"/>
  </r>
  <r>
    <n v="1323"/>
    <d v="2023-07-05T00:00:00"/>
    <s v="Standard"/>
    <n v="399"/>
    <n v="22.5"/>
    <x v="6"/>
    <x v="3"/>
    <n v="7"/>
    <n v="60"/>
    <s v="No"/>
    <n v="0"/>
  </r>
  <r>
    <n v="1324"/>
    <d v="2023-01-10T00:00:00"/>
    <s v="Standard"/>
    <n v="399"/>
    <n v="14"/>
    <x v="1"/>
    <x v="2"/>
    <n v="35"/>
    <n v="37"/>
    <s v="Yes"/>
    <n v="1"/>
  </r>
  <r>
    <n v="1325"/>
    <d v="2023-10-01T00:00:00"/>
    <s v="Premium"/>
    <n v="699"/>
    <n v="18"/>
    <x v="6"/>
    <x v="0"/>
    <n v="33"/>
    <n v="24"/>
    <s v="No"/>
    <n v="0"/>
  </r>
  <r>
    <n v="1326"/>
    <d v="2024-04-13T00:00:00"/>
    <s v="Basic"/>
    <n v="199"/>
    <n v="17.8"/>
    <x v="5"/>
    <x v="4"/>
    <n v="24"/>
    <n v="38"/>
    <s v="Yes"/>
    <n v="1"/>
  </r>
  <r>
    <n v="1327"/>
    <d v="2024-03-14T00:00:00"/>
    <s v="Basic"/>
    <n v="199"/>
    <n v="24.7"/>
    <x v="7"/>
    <x v="5"/>
    <n v="29"/>
    <n v="18"/>
    <s v="Yes"/>
    <n v="1"/>
  </r>
  <r>
    <n v="1328"/>
    <d v="2023-04-03T00:00:00"/>
    <s v="Premium"/>
    <n v="699"/>
    <n v="8"/>
    <x v="4"/>
    <x v="3"/>
    <n v="15"/>
    <n v="26"/>
    <s v="No"/>
    <n v="0"/>
  </r>
  <r>
    <n v="1329"/>
    <d v="2023-03-28T00:00:00"/>
    <s v="Premium"/>
    <n v="699"/>
    <n v="2.4"/>
    <x v="5"/>
    <x v="1"/>
    <n v="6"/>
    <n v="10"/>
    <s v="No"/>
    <n v="0"/>
  </r>
  <r>
    <n v="1330"/>
    <d v="2024-06-04T00:00:00"/>
    <s v="Premium"/>
    <n v="699"/>
    <n v="14.1"/>
    <x v="7"/>
    <x v="1"/>
    <n v="19"/>
    <n v="60"/>
    <s v="Yes"/>
    <n v="1"/>
  </r>
  <r>
    <n v="1331"/>
    <d v="2024-12-15T00:00:00"/>
    <s v="Premium"/>
    <n v="699"/>
    <n v="12.3"/>
    <x v="2"/>
    <x v="4"/>
    <n v="9"/>
    <n v="43"/>
    <s v="No"/>
    <n v="0"/>
  </r>
  <r>
    <n v="1332"/>
    <d v="2024-12-20T00:00:00"/>
    <s v="Basic"/>
    <n v="199"/>
    <n v="0.8"/>
    <x v="5"/>
    <x v="4"/>
    <n v="26"/>
    <n v="0"/>
    <s v="No"/>
    <n v="0"/>
  </r>
  <r>
    <n v="1333"/>
    <d v="2024-04-04T00:00:00"/>
    <s v="Premium"/>
    <n v="699"/>
    <n v="6.5"/>
    <x v="2"/>
    <x v="4"/>
    <n v="23"/>
    <n v="38"/>
    <s v="Yes"/>
    <n v="1"/>
  </r>
  <r>
    <n v="1334"/>
    <d v="2024-06-10T00:00:00"/>
    <s v="Basic"/>
    <n v="199"/>
    <n v="22.6"/>
    <x v="6"/>
    <x v="1"/>
    <n v="34"/>
    <n v="23"/>
    <s v="No"/>
    <n v="0"/>
  </r>
  <r>
    <n v="1335"/>
    <d v="2023-12-13T00:00:00"/>
    <s v="Standard"/>
    <n v="399"/>
    <n v="10.9"/>
    <x v="1"/>
    <x v="0"/>
    <n v="4"/>
    <n v="23"/>
    <s v="No"/>
    <n v="0"/>
  </r>
  <r>
    <n v="1336"/>
    <d v="2023-09-29T00:00:00"/>
    <s v="Premium"/>
    <n v="699"/>
    <n v="20.9"/>
    <x v="4"/>
    <x v="3"/>
    <n v="16"/>
    <n v="19"/>
    <s v="No"/>
    <n v="0"/>
  </r>
  <r>
    <n v="1337"/>
    <d v="2024-10-20T00:00:00"/>
    <s v="Basic"/>
    <n v="199"/>
    <n v="18.600000000000001"/>
    <x v="1"/>
    <x v="0"/>
    <n v="1"/>
    <n v="59"/>
    <s v="Yes"/>
    <n v="1"/>
  </r>
  <r>
    <n v="1338"/>
    <d v="2024-04-16T00:00:00"/>
    <s v="Premium"/>
    <n v="699"/>
    <n v="23.4"/>
    <x v="7"/>
    <x v="1"/>
    <n v="3"/>
    <n v="22"/>
    <s v="Yes"/>
    <n v="1"/>
  </r>
  <r>
    <n v="1339"/>
    <d v="2024-02-16T00:00:00"/>
    <s v="Standard"/>
    <n v="399"/>
    <n v="9.1999999999999993"/>
    <x v="8"/>
    <x v="3"/>
    <n v="20"/>
    <n v="56"/>
    <s v="No"/>
    <n v="0"/>
  </r>
  <r>
    <n v="1340"/>
    <d v="2023-06-07T00:00:00"/>
    <s v="Standard"/>
    <n v="399"/>
    <n v="3"/>
    <x v="7"/>
    <x v="0"/>
    <n v="1"/>
    <n v="5"/>
    <s v="No"/>
    <n v="0"/>
  </r>
  <r>
    <n v="1341"/>
    <d v="2023-08-20T00:00:00"/>
    <s v="Standard"/>
    <n v="399"/>
    <n v="22.9"/>
    <x v="8"/>
    <x v="0"/>
    <n v="8"/>
    <n v="49"/>
    <s v="No"/>
    <n v="0"/>
  </r>
  <r>
    <n v="1342"/>
    <d v="2023-10-03T00:00:00"/>
    <s v="Standard"/>
    <n v="399"/>
    <n v="9.6999999999999993"/>
    <x v="3"/>
    <x v="2"/>
    <n v="26"/>
    <n v="57"/>
    <s v="Yes"/>
    <n v="1"/>
  </r>
  <r>
    <n v="1343"/>
    <d v="2024-03-20T00:00:00"/>
    <s v="Basic"/>
    <n v="199"/>
    <n v="16.600000000000001"/>
    <x v="7"/>
    <x v="0"/>
    <n v="29"/>
    <n v="8"/>
    <s v="No"/>
    <n v="0"/>
  </r>
  <r>
    <n v="1344"/>
    <d v="2023-05-17T00:00:00"/>
    <s v="Basic"/>
    <n v="199"/>
    <n v="22.1"/>
    <x v="5"/>
    <x v="1"/>
    <n v="23"/>
    <n v="12"/>
    <s v="No"/>
    <n v="0"/>
  </r>
  <r>
    <n v="1345"/>
    <d v="2024-05-05T00:00:00"/>
    <s v="Standard"/>
    <n v="399"/>
    <n v="18.7"/>
    <x v="8"/>
    <x v="0"/>
    <n v="27"/>
    <n v="42"/>
    <s v="Yes"/>
    <n v="1"/>
  </r>
  <r>
    <n v="1346"/>
    <d v="2023-05-11T00:00:00"/>
    <s v="Premium"/>
    <n v="699"/>
    <n v="3.4"/>
    <x v="7"/>
    <x v="5"/>
    <n v="18"/>
    <n v="31"/>
    <s v="Yes"/>
    <n v="1"/>
  </r>
  <r>
    <n v="1347"/>
    <d v="2023-01-22T00:00:00"/>
    <s v="Standard"/>
    <n v="399"/>
    <n v="12.8"/>
    <x v="1"/>
    <x v="0"/>
    <n v="26"/>
    <n v="7"/>
    <s v="No"/>
    <n v="0"/>
  </r>
  <r>
    <n v="1348"/>
    <d v="2023-12-17T00:00:00"/>
    <s v="Basic"/>
    <n v="199"/>
    <n v="8.9"/>
    <x v="8"/>
    <x v="4"/>
    <n v="10"/>
    <n v="15"/>
    <s v="Yes"/>
    <n v="1"/>
  </r>
  <r>
    <n v="1349"/>
    <d v="2024-03-15T00:00:00"/>
    <s v="Standard"/>
    <n v="399"/>
    <n v="11.1"/>
    <x v="0"/>
    <x v="3"/>
    <n v="1"/>
    <n v="31"/>
    <s v="Yes"/>
    <n v="1"/>
  </r>
  <r>
    <n v="1350"/>
    <d v="2023-09-27T00:00:00"/>
    <s v="Basic"/>
    <n v="199"/>
    <n v="18.399999999999999"/>
    <x v="6"/>
    <x v="0"/>
    <n v="10"/>
    <n v="17"/>
    <s v="No"/>
    <n v="0"/>
  </r>
  <r>
    <n v="1351"/>
    <d v="2023-04-16T00:00:00"/>
    <s v="Premium"/>
    <n v="699"/>
    <n v="16.8"/>
    <x v="1"/>
    <x v="0"/>
    <n v="16"/>
    <n v="30"/>
    <s v="No"/>
    <n v="0"/>
  </r>
  <r>
    <n v="1352"/>
    <d v="2023-08-23T00:00:00"/>
    <s v="Premium"/>
    <n v="699"/>
    <n v="15.5"/>
    <x v="5"/>
    <x v="5"/>
    <n v="33"/>
    <n v="40"/>
    <s v="No"/>
    <n v="0"/>
  </r>
  <r>
    <n v="1353"/>
    <d v="2023-01-19T00:00:00"/>
    <s v="Basic"/>
    <n v="199"/>
    <n v="10.3"/>
    <x v="0"/>
    <x v="0"/>
    <n v="9"/>
    <n v="59"/>
    <s v="Yes"/>
    <n v="1"/>
  </r>
  <r>
    <n v="1354"/>
    <d v="2024-12-17T00:00:00"/>
    <s v="Premium"/>
    <n v="699"/>
    <n v="2.7"/>
    <x v="8"/>
    <x v="2"/>
    <n v="13"/>
    <n v="26"/>
    <s v="Yes"/>
    <n v="1"/>
  </r>
  <r>
    <n v="1355"/>
    <d v="2024-10-21T00:00:00"/>
    <s v="Premium"/>
    <n v="699"/>
    <n v="5.9"/>
    <x v="1"/>
    <x v="2"/>
    <n v="15"/>
    <n v="3"/>
    <s v="No"/>
    <n v="0"/>
  </r>
  <r>
    <n v="1356"/>
    <d v="2024-03-04T00:00:00"/>
    <s v="Basic"/>
    <n v="199"/>
    <n v="3.2"/>
    <x v="3"/>
    <x v="3"/>
    <n v="20"/>
    <n v="60"/>
    <s v="Yes"/>
    <n v="1"/>
  </r>
  <r>
    <n v="1357"/>
    <d v="2023-11-26T00:00:00"/>
    <s v="Basic"/>
    <n v="199"/>
    <n v="22.4"/>
    <x v="6"/>
    <x v="1"/>
    <n v="21"/>
    <n v="0"/>
    <s v="Yes"/>
    <n v="1"/>
  </r>
  <r>
    <n v="1358"/>
    <d v="2024-05-18T00:00:00"/>
    <s v="Basic"/>
    <n v="199"/>
    <n v="12.1"/>
    <x v="4"/>
    <x v="2"/>
    <n v="19"/>
    <n v="11"/>
    <s v="Yes"/>
    <n v="1"/>
  </r>
  <r>
    <n v="1359"/>
    <d v="2023-05-14T00:00:00"/>
    <s v="Standard"/>
    <n v="399"/>
    <n v="8"/>
    <x v="4"/>
    <x v="4"/>
    <n v="22"/>
    <n v="0"/>
    <s v="No"/>
    <n v="0"/>
  </r>
  <r>
    <n v="1360"/>
    <d v="2024-09-11T00:00:00"/>
    <s v="Standard"/>
    <n v="399"/>
    <n v="18.7"/>
    <x v="3"/>
    <x v="4"/>
    <n v="24"/>
    <n v="49"/>
    <s v="Yes"/>
    <n v="1"/>
  </r>
  <r>
    <n v="1361"/>
    <d v="2023-04-19T00:00:00"/>
    <s v="Standard"/>
    <n v="399"/>
    <n v="16.399999999999999"/>
    <x v="5"/>
    <x v="5"/>
    <n v="16"/>
    <n v="24"/>
    <s v="Yes"/>
    <n v="1"/>
  </r>
  <r>
    <n v="1362"/>
    <d v="2023-04-12T00:00:00"/>
    <s v="Basic"/>
    <n v="199"/>
    <n v="1.5"/>
    <x v="5"/>
    <x v="0"/>
    <n v="8"/>
    <n v="45"/>
    <s v="Yes"/>
    <n v="1"/>
  </r>
  <r>
    <n v="1363"/>
    <d v="2023-07-26T00:00:00"/>
    <s v="Basic"/>
    <n v="199"/>
    <n v="15.7"/>
    <x v="0"/>
    <x v="4"/>
    <n v="35"/>
    <n v="30"/>
    <s v="No"/>
    <n v="0"/>
  </r>
  <r>
    <n v="1364"/>
    <d v="2024-07-27T00:00:00"/>
    <s v="Premium"/>
    <n v="699"/>
    <n v="1.6"/>
    <x v="5"/>
    <x v="2"/>
    <n v="10"/>
    <n v="35"/>
    <s v="Yes"/>
    <n v="1"/>
  </r>
  <r>
    <n v="1365"/>
    <d v="2024-06-20T00:00:00"/>
    <s v="Standard"/>
    <n v="399"/>
    <n v="11.5"/>
    <x v="4"/>
    <x v="2"/>
    <n v="24"/>
    <n v="4"/>
    <s v="No"/>
    <n v="0"/>
  </r>
  <r>
    <n v="1366"/>
    <d v="2024-08-02T00:00:00"/>
    <s v="Premium"/>
    <n v="699"/>
    <n v="4.5999999999999996"/>
    <x v="0"/>
    <x v="4"/>
    <n v="2"/>
    <n v="8"/>
    <s v="Yes"/>
    <n v="1"/>
  </r>
  <r>
    <n v="1367"/>
    <d v="2024-06-09T00:00:00"/>
    <s v="Basic"/>
    <n v="199"/>
    <n v="18.600000000000001"/>
    <x v="1"/>
    <x v="2"/>
    <n v="13"/>
    <n v="43"/>
    <s v="Yes"/>
    <n v="1"/>
  </r>
  <r>
    <n v="1368"/>
    <d v="2024-02-15T00:00:00"/>
    <s v="Basic"/>
    <n v="199"/>
    <n v="11.2"/>
    <x v="2"/>
    <x v="2"/>
    <n v="11"/>
    <n v="35"/>
    <s v="No"/>
    <n v="0"/>
  </r>
  <r>
    <n v="1369"/>
    <d v="2024-12-14T00:00:00"/>
    <s v="Premium"/>
    <n v="699"/>
    <n v="5.6"/>
    <x v="8"/>
    <x v="0"/>
    <n v="18"/>
    <n v="36"/>
    <s v="Yes"/>
    <n v="1"/>
  </r>
  <r>
    <n v="1370"/>
    <d v="2023-10-31T00:00:00"/>
    <s v="Basic"/>
    <n v="199"/>
    <n v="11.7"/>
    <x v="2"/>
    <x v="3"/>
    <n v="33"/>
    <n v="19"/>
    <s v="No"/>
    <n v="0"/>
  </r>
  <r>
    <n v="1371"/>
    <d v="2023-10-26T00:00:00"/>
    <s v="Premium"/>
    <n v="699"/>
    <n v="14"/>
    <x v="6"/>
    <x v="0"/>
    <n v="18"/>
    <n v="2"/>
    <s v="No"/>
    <n v="0"/>
  </r>
  <r>
    <n v="1372"/>
    <d v="2023-02-22T00:00:00"/>
    <s v="Basic"/>
    <n v="199"/>
    <n v="23.6"/>
    <x v="0"/>
    <x v="0"/>
    <n v="10"/>
    <n v="17"/>
    <s v="No"/>
    <n v="0"/>
  </r>
  <r>
    <n v="1373"/>
    <d v="2023-12-22T00:00:00"/>
    <s v="Premium"/>
    <n v="699"/>
    <n v="24.7"/>
    <x v="5"/>
    <x v="5"/>
    <n v="16"/>
    <n v="7"/>
    <s v="Yes"/>
    <n v="1"/>
  </r>
  <r>
    <n v="1374"/>
    <d v="2024-09-18T00:00:00"/>
    <s v="Premium"/>
    <n v="699"/>
    <n v="8.5"/>
    <x v="2"/>
    <x v="3"/>
    <n v="24"/>
    <n v="46"/>
    <s v="Yes"/>
    <n v="1"/>
  </r>
  <r>
    <n v="1375"/>
    <d v="2023-10-14T00:00:00"/>
    <s v="Standard"/>
    <n v="399"/>
    <n v="24.6"/>
    <x v="8"/>
    <x v="3"/>
    <n v="21"/>
    <n v="14"/>
    <s v="No"/>
    <n v="0"/>
  </r>
  <r>
    <n v="1376"/>
    <d v="2024-08-20T00:00:00"/>
    <s v="Basic"/>
    <n v="199"/>
    <n v="24.3"/>
    <x v="2"/>
    <x v="4"/>
    <n v="17"/>
    <n v="55"/>
    <s v="No"/>
    <n v="0"/>
  </r>
  <r>
    <n v="1377"/>
    <d v="2023-07-31T00:00:00"/>
    <s v="Basic"/>
    <n v="199"/>
    <n v="23.7"/>
    <x v="0"/>
    <x v="4"/>
    <n v="25"/>
    <n v="40"/>
    <s v="Yes"/>
    <n v="1"/>
  </r>
  <r>
    <n v="1378"/>
    <d v="2024-02-09T00:00:00"/>
    <s v="Standard"/>
    <n v="399"/>
    <n v="8.4"/>
    <x v="5"/>
    <x v="5"/>
    <n v="15"/>
    <n v="40"/>
    <s v="No"/>
    <n v="0"/>
  </r>
  <r>
    <n v="1379"/>
    <d v="2023-04-06T00:00:00"/>
    <s v="Basic"/>
    <n v="199"/>
    <n v="6.2"/>
    <x v="1"/>
    <x v="3"/>
    <n v="29"/>
    <n v="9"/>
    <s v="No"/>
    <n v="0"/>
  </r>
  <r>
    <n v="1380"/>
    <d v="2023-07-04T00:00:00"/>
    <s v="Standard"/>
    <n v="399"/>
    <n v="11.8"/>
    <x v="6"/>
    <x v="0"/>
    <n v="12"/>
    <n v="36"/>
    <s v="No"/>
    <n v="0"/>
  </r>
  <r>
    <n v="1381"/>
    <d v="2024-09-14T00:00:00"/>
    <s v="Premium"/>
    <n v="699"/>
    <n v="1"/>
    <x v="6"/>
    <x v="0"/>
    <n v="19"/>
    <n v="52"/>
    <s v="Yes"/>
    <n v="1"/>
  </r>
  <r>
    <n v="1382"/>
    <d v="2024-02-17T00:00:00"/>
    <s v="Basic"/>
    <n v="199"/>
    <n v="4"/>
    <x v="1"/>
    <x v="0"/>
    <n v="5"/>
    <n v="29"/>
    <s v="No"/>
    <n v="0"/>
  </r>
  <r>
    <n v="1383"/>
    <d v="2023-01-22T00:00:00"/>
    <s v="Basic"/>
    <n v="199"/>
    <n v="3.9"/>
    <x v="8"/>
    <x v="5"/>
    <n v="34"/>
    <n v="6"/>
    <s v="Yes"/>
    <n v="1"/>
  </r>
  <r>
    <n v="1384"/>
    <d v="2023-10-02T00:00:00"/>
    <s v="Basic"/>
    <n v="199"/>
    <n v="19.2"/>
    <x v="8"/>
    <x v="0"/>
    <n v="1"/>
    <n v="15"/>
    <s v="No"/>
    <n v="0"/>
  </r>
  <r>
    <n v="1385"/>
    <d v="2023-12-13T00:00:00"/>
    <s v="Basic"/>
    <n v="199"/>
    <n v="19.899999999999999"/>
    <x v="8"/>
    <x v="1"/>
    <n v="1"/>
    <n v="34"/>
    <s v="No"/>
    <n v="0"/>
  </r>
  <r>
    <n v="1386"/>
    <d v="2023-06-17T00:00:00"/>
    <s v="Premium"/>
    <n v="699"/>
    <n v="5.5"/>
    <x v="7"/>
    <x v="5"/>
    <n v="6"/>
    <n v="57"/>
    <s v="Yes"/>
    <n v="1"/>
  </r>
  <r>
    <n v="1387"/>
    <d v="2024-10-04T00:00:00"/>
    <s v="Standard"/>
    <n v="399"/>
    <n v="12.2"/>
    <x v="5"/>
    <x v="1"/>
    <n v="22"/>
    <n v="34"/>
    <s v="No"/>
    <n v="0"/>
  </r>
  <r>
    <n v="1388"/>
    <d v="2024-06-07T00:00:00"/>
    <s v="Premium"/>
    <n v="699"/>
    <n v="1"/>
    <x v="8"/>
    <x v="1"/>
    <n v="8"/>
    <n v="34"/>
    <s v="Yes"/>
    <n v="1"/>
  </r>
  <r>
    <n v="1389"/>
    <d v="2023-05-31T00:00:00"/>
    <s v="Standard"/>
    <n v="399"/>
    <n v="0.5"/>
    <x v="5"/>
    <x v="1"/>
    <n v="10"/>
    <n v="14"/>
    <s v="No"/>
    <n v="0"/>
  </r>
  <r>
    <n v="1390"/>
    <d v="2023-04-26T00:00:00"/>
    <s v="Standard"/>
    <n v="399"/>
    <n v="6"/>
    <x v="1"/>
    <x v="4"/>
    <n v="19"/>
    <n v="56"/>
    <s v="Yes"/>
    <n v="1"/>
  </r>
  <r>
    <n v="1391"/>
    <d v="2024-09-22T00:00:00"/>
    <s v="Standard"/>
    <n v="399"/>
    <n v="24.8"/>
    <x v="5"/>
    <x v="1"/>
    <n v="11"/>
    <n v="18"/>
    <s v="No"/>
    <n v="0"/>
  </r>
  <r>
    <n v="1392"/>
    <d v="2024-03-14T00:00:00"/>
    <s v="Standard"/>
    <n v="399"/>
    <n v="9.3000000000000007"/>
    <x v="4"/>
    <x v="1"/>
    <n v="8"/>
    <n v="38"/>
    <s v="Yes"/>
    <n v="1"/>
  </r>
  <r>
    <n v="1393"/>
    <d v="2023-11-05T00:00:00"/>
    <s v="Premium"/>
    <n v="699"/>
    <n v="15.2"/>
    <x v="1"/>
    <x v="0"/>
    <n v="22"/>
    <n v="57"/>
    <s v="No"/>
    <n v="0"/>
  </r>
  <r>
    <n v="1394"/>
    <d v="2024-01-13T00:00:00"/>
    <s v="Premium"/>
    <n v="699"/>
    <n v="9"/>
    <x v="4"/>
    <x v="3"/>
    <n v="19"/>
    <n v="58"/>
    <s v="Yes"/>
    <n v="1"/>
  </r>
  <r>
    <n v="1395"/>
    <d v="2024-02-04T00:00:00"/>
    <s v="Standard"/>
    <n v="399"/>
    <n v="19.8"/>
    <x v="6"/>
    <x v="4"/>
    <n v="5"/>
    <n v="9"/>
    <s v="Yes"/>
    <n v="1"/>
  </r>
  <r>
    <n v="1396"/>
    <d v="2023-10-13T00:00:00"/>
    <s v="Standard"/>
    <n v="399"/>
    <n v="20.5"/>
    <x v="4"/>
    <x v="5"/>
    <n v="31"/>
    <n v="27"/>
    <s v="No"/>
    <n v="0"/>
  </r>
  <r>
    <n v="1397"/>
    <d v="2023-11-23T00:00:00"/>
    <s v="Basic"/>
    <n v="199"/>
    <n v="8.4"/>
    <x v="6"/>
    <x v="0"/>
    <n v="6"/>
    <n v="49"/>
    <s v="No"/>
    <n v="0"/>
  </r>
  <r>
    <n v="1398"/>
    <d v="2023-05-22T00:00:00"/>
    <s v="Standard"/>
    <n v="399"/>
    <n v="12.3"/>
    <x v="1"/>
    <x v="5"/>
    <n v="28"/>
    <n v="50"/>
    <s v="Yes"/>
    <n v="1"/>
  </r>
  <r>
    <n v="1399"/>
    <d v="2024-06-29T00:00:00"/>
    <s v="Premium"/>
    <n v="699"/>
    <n v="9.9"/>
    <x v="2"/>
    <x v="2"/>
    <n v="16"/>
    <n v="34"/>
    <s v="Yes"/>
    <n v="1"/>
  </r>
  <r>
    <n v="1400"/>
    <d v="2023-08-13T00:00:00"/>
    <s v="Premium"/>
    <n v="699"/>
    <n v="9.9"/>
    <x v="1"/>
    <x v="5"/>
    <n v="15"/>
    <n v="36"/>
    <s v="No"/>
    <n v="0"/>
  </r>
  <r>
    <n v="1401"/>
    <d v="2024-07-25T00:00:00"/>
    <s v="Premium"/>
    <n v="699"/>
    <n v="6.3"/>
    <x v="8"/>
    <x v="0"/>
    <n v="6"/>
    <n v="54"/>
    <s v="Yes"/>
    <n v="1"/>
  </r>
  <r>
    <n v="1402"/>
    <d v="2023-05-23T00:00:00"/>
    <s v="Standard"/>
    <n v="399"/>
    <n v="23.1"/>
    <x v="8"/>
    <x v="3"/>
    <n v="9"/>
    <n v="23"/>
    <s v="No"/>
    <n v="0"/>
  </r>
  <r>
    <n v="1403"/>
    <d v="2023-08-18T00:00:00"/>
    <s v="Standard"/>
    <n v="399"/>
    <n v="4"/>
    <x v="2"/>
    <x v="2"/>
    <n v="30"/>
    <n v="15"/>
    <s v="Yes"/>
    <n v="1"/>
  </r>
  <r>
    <n v="1404"/>
    <d v="2024-03-10T00:00:00"/>
    <s v="Basic"/>
    <n v="199"/>
    <n v="3.4"/>
    <x v="6"/>
    <x v="2"/>
    <n v="9"/>
    <n v="46"/>
    <s v="Yes"/>
    <n v="1"/>
  </r>
  <r>
    <n v="1405"/>
    <d v="2023-06-11T00:00:00"/>
    <s v="Standard"/>
    <n v="399"/>
    <n v="17.7"/>
    <x v="4"/>
    <x v="2"/>
    <n v="4"/>
    <n v="53"/>
    <s v="Yes"/>
    <n v="1"/>
  </r>
  <r>
    <n v="1406"/>
    <d v="2024-03-02T00:00:00"/>
    <s v="Basic"/>
    <n v="199"/>
    <n v="9.4"/>
    <x v="4"/>
    <x v="0"/>
    <n v="10"/>
    <n v="4"/>
    <s v="Yes"/>
    <n v="1"/>
  </r>
  <r>
    <n v="1407"/>
    <d v="2023-11-03T00:00:00"/>
    <s v="Basic"/>
    <n v="199"/>
    <n v="12"/>
    <x v="6"/>
    <x v="4"/>
    <n v="12"/>
    <n v="33"/>
    <s v="No"/>
    <n v="0"/>
  </r>
  <r>
    <n v="1408"/>
    <d v="2023-04-24T00:00:00"/>
    <s v="Standard"/>
    <n v="399"/>
    <n v="18.2"/>
    <x v="7"/>
    <x v="4"/>
    <n v="27"/>
    <n v="44"/>
    <s v="Yes"/>
    <n v="1"/>
  </r>
  <r>
    <n v="1409"/>
    <d v="2023-06-14T00:00:00"/>
    <s v="Basic"/>
    <n v="199"/>
    <n v="22.1"/>
    <x v="8"/>
    <x v="5"/>
    <n v="4"/>
    <n v="48"/>
    <s v="Yes"/>
    <n v="1"/>
  </r>
  <r>
    <n v="1410"/>
    <d v="2024-08-08T00:00:00"/>
    <s v="Basic"/>
    <n v="199"/>
    <n v="20.9"/>
    <x v="7"/>
    <x v="5"/>
    <n v="26"/>
    <n v="45"/>
    <s v="No"/>
    <n v="0"/>
  </r>
  <r>
    <n v="1411"/>
    <d v="2024-06-18T00:00:00"/>
    <s v="Premium"/>
    <n v="699"/>
    <n v="17.899999999999999"/>
    <x v="1"/>
    <x v="0"/>
    <n v="20"/>
    <n v="17"/>
    <s v="No"/>
    <n v="0"/>
  </r>
  <r>
    <n v="1412"/>
    <d v="2023-07-08T00:00:00"/>
    <s v="Standard"/>
    <n v="399"/>
    <n v="18.7"/>
    <x v="1"/>
    <x v="5"/>
    <n v="9"/>
    <n v="3"/>
    <s v="Yes"/>
    <n v="1"/>
  </r>
  <r>
    <n v="1413"/>
    <d v="2024-10-30T00:00:00"/>
    <s v="Premium"/>
    <n v="699"/>
    <n v="15.3"/>
    <x v="4"/>
    <x v="4"/>
    <n v="36"/>
    <n v="29"/>
    <s v="Yes"/>
    <n v="1"/>
  </r>
  <r>
    <n v="1414"/>
    <d v="2024-03-10T00:00:00"/>
    <s v="Premium"/>
    <n v="699"/>
    <n v="20.8"/>
    <x v="6"/>
    <x v="1"/>
    <n v="26"/>
    <n v="51"/>
    <s v="No"/>
    <n v="0"/>
  </r>
  <r>
    <n v="1415"/>
    <d v="2023-12-10T00:00:00"/>
    <s v="Basic"/>
    <n v="199"/>
    <n v="3.2"/>
    <x v="4"/>
    <x v="3"/>
    <n v="18"/>
    <n v="38"/>
    <s v="Yes"/>
    <n v="1"/>
  </r>
  <r>
    <n v="1416"/>
    <d v="2023-01-12T00:00:00"/>
    <s v="Basic"/>
    <n v="199"/>
    <n v="7.4"/>
    <x v="2"/>
    <x v="1"/>
    <n v="16"/>
    <n v="4"/>
    <s v="Yes"/>
    <n v="1"/>
  </r>
  <r>
    <n v="1417"/>
    <d v="2024-08-06T00:00:00"/>
    <s v="Standard"/>
    <n v="399"/>
    <n v="14"/>
    <x v="8"/>
    <x v="0"/>
    <n v="13"/>
    <n v="17"/>
    <s v="Yes"/>
    <n v="1"/>
  </r>
  <r>
    <n v="1418"/>
    <d v="2023-11-13T00:00:00"/>
    <s v="Premium"/>
    <n v="699"/>
    <n v="14.3"/>
    <x v="7"/>
    <x v="1"/>
    <n v="3"/>
    <n v="3"/>
    <s v="No"/>
    <n v="0"/>
  </r>
  <r>
    <n v="1419"/>
    <d v="2024-02-05T00:00:00"/>
    <s v="Basic"/>
    <n v="199"/>
    <n v="18.899999999999999"/>
    <x v="1"/>
    <x v="5"/>
    <n v="23"/>
    <n v="12"/>
    <s v="Yes"/>
    <n v="1"/>
  </r>
  <r>
    <n v="1420"/>
    <d v="2024-05-30T00:00:00"/>
    <s v="Premium"/>
    <n v="699"/>
    <n v="24.4"/>
    <x v="4"/>
    <x v="3"/>
    <n v="23"/>
    <n v="26"/>
    <s v="No"/>
    <n v="0"/>
  </r>
  <r>
    <n v="1421"/>
    <d v="2024-05-03T00:00:00"/>
    <s v="Basic"/>
    <n v="199"/>
    <n v="20.3"/>
    <x v="6"/>
    <x v="1"/>
    <n v="33"/>
    <n v="37"/>
    <s v="No"/>
    <n v="0"/>
  </r>
  <r>
    <n v="1422"/>
    <d v="2024-10-02T00:00:00"/>
    <s v="Premium"/>
    <n v="699"/>
    <n v="7.6"/>
    <x v="6"/>
    <x v="4"/>
    <n v="3"/>
    <n v="29"/>
    <s v="Yes"/>
    <n v="1"/>
  </r>
  <r>
    <n v="1423"/>
    <d v="2024-05-28T00:00:00"/>
    <s v="Basic"/>
    <n v="199"/>
    <n v="22.2"/>
    <x v="6"/>
    <x v="4"/>
    <n v="15"/>
    <n v="10"/>
    <s v="No"/>
    <n v="0"/>
  </r>
  <r>
    <n v="1424"/>
    <d v="2023-10-25T00:00:00"/>
    <s v="Premium"/>
    <n v="699"/>
    <n v="23.3"/>
    <x v="3"/>
    <x v="2"/>
    <n v="34"/>
    <n v="50"/>
    <s v="Yes"/>
    <n v="1"/>
  </r>
  <r>
    <n v="1425"/>
    <d v="2024-09-13T00:00:00"/>
    <s v="Standard"/>
    <n v="399"/>
    <n v="1.5"/>
    <x v="1"/>
    <x v="0"/>
    <n v="28"/>
    <n v="13"/>
    <s v="No"/>
    <n v="0"/>
  </r>
  <r>
    <n v="1426"/>
    <d v="2023-11-13T00:00:00"/>
    <s v="Basic"/>
    <n v="199"/>
    <n v="14.4"/>
    <x v="7"/>
    <x v="1"/>
    <n v="10"/>
    <n v="51"/>
    <s v="Yes"/>
    <n v="1"/>
  </r>
  <r>
    <n v="1427"/>
    <d v="2023-06-15T00:00:00"/>
    <s v="Premium"/>
    <n v="699"/>
    <n v="12.7"/>
    <x v="7"/>
    <x v="3"/>
    <n v="6"/>
    <n v="10"/>
    <s v="No"/>
    <n v="0"/>
  </r>
  <r>
    <n v="1428"/>
    <d v="2024-04-16T00:00:00"/>
    <s v="Basic"/>
    <n v="199"/>
    <n v="14.6"/>
    <x v="3"/>
    <x v="1"/>
    <n v="18"/>
    <n v="4"/>
    <s v="Yes"/>
    <n v="1"/>
  </r>
  <r>
    <n v="1429"/>
    <d v="2023-05-07T00:00:00"/>
    <s v="Standard"/>
    <n v="399"/>
    <n v="24.5"/>
    <x v="7"/>
    <x v="4"/>
    <n v="31"/>
    <n v="59"/>
    <s v="Yes"/>
    <n v="1"/>
  </r>
  <r>
    <n v="1430"/>
    <d v="2024-11-27T00:00:00"/>
    <s v="Premium"/>
    <n v="699"/>
    <n v="1.5"/>
    <x v="0"/>
    <x v="2"/>
    <n v="32"/>
    <n v="26"/>
    <s v="Yes"/>
    <n v="1"/>
  </r>
  <r>
    <n v="1431"/>
    <d v="2024-06-02T00:00:00"/>
    <s v="Basic"/>
    <n v="199"/>
    <n v="9.5"/>
    <x v="3"/>
    <x v="3"/>
    <n v="29"/>
    <n v="5"/>
    <s v="No"/>
    <n v="0"/>
  </r>
  <r>
    <n v="1432"/>
    <d v="2023-09-08T00:00:00"/>
    <s v="Standard"/>
    <n v="399"/>
    <n v="22"/>
    <x v="8"/>
    <x v="5"/>
    <n v="17"/>
    <n v="41"/>
    <s v="Yes"/>
    <n v="1"/>
  </r>
  <r>
    <n v="1433"/>
    <d v="2024-02-13T00:00:00"/>
    <s v="Premium"/>
    <n v="699"/>
    <n v="0.7"/>
    <x v="4"/>
    <x v="3"/>
    <n v="36"/>
    <n v="24"/>
    <s v="Yes"/>
    <n v="1"/>
  </r>
  <r>
    <n v="1434"/>
    <d v="2024-04-24T00:00:00"/>
    <s v="Basic"/>
    <n v="199"/>
    <n v="10"/>
    <x v="7"/>
    <x v="4"/>
    <n v="15"/>
    <n v="5"/>
    <s v="Yes"/>
    <n v="1"/>
  </r>
  <r>
    <n v="1435"/>
    <d v="2023-04-21T00:00:00"/>
    <s v="Premium"/>
    <n v="699"/>
    <n v="22.6"/>
    <x v="7"/>
    <x v="1"/>
    <n v="35"/>
    <n v="5"/>
    <s v="Yes"/>
    <n v="1"/>
  </r>
  <r>
    <n v="1436"/>
    <d v="2024-09-10T00:00:00"/>
    <s v="Standard"/>
    <n v="399"/>
    <n v="5.4"/>
    <x v="3"/>
    <x v="1"/>
    <n v="28"/>
    <n v="20"/>
    <s v="No"/>
    <n v="0"/>
  </r>
  <r>
    <n v="1437"/>
    <d v="2024-07-12T00:00:00"/>
    <s v="Standard"/>
    <n v="399"/>
    <n v="17.7"/>
    <x v="7"/>
    <x v="1"/>
    <n v="14"/>
    <n v="17"/>
    <s v="No"/>
    <n v="0"/>
  </r>
  <r>
    <n v="1438"/>
    <d v="2024-09-07T00:00:00"/>
    <s v="Basic"/>
    <n v="199"/>
    <n v="4.0999999999999996"/>
    <x v="5"/>
    <x v="3"/>
    <n v="31"/>
    <n v="36"/>
    <s v="Yes"/>
    <n v="1"/>
  </r>
  <r>
    <n v="1439"/>
    <d v="2023-08-05T00:00:00"/>
    <s v="Standard"/>
    <n v="399"/>
    <n v="23.4"/>
    <x v="3"/>
    <x v="2"/>
    <n v="4"/>
    <n v="30"/>
    <s v="Yes"/>
    <n v="1"/>
  </r>
  <r>
    <n v="1440"/>
    <d v="2024-02-19T00:00:00"/>
    <s v="Basic"/>
    <n v="199"/>
    <n v="7.1"/>
    <x v="6"/>
    <x v="1"/>
    <n v="28"/>
    <n v="9"/>
    <s v="Yes"/>
    <n v="1"/>
  </r>
  <r>
    <n v="1441"/>
    <d v="2023-09-23T00:00:00"/>
    <s v="Basic"/>
    <n v="199"/>
    <n v="21.9"/>
    <x v="7"/>
    <x v="2"/>
    <n v="20"/>
    <n v="33"/>
    <s v="Yes"/>
    <n v="1"/>
  </r>
  <r>
    <n v="1442"/>
    <d v="2023-07-23T00:00:00"/>
    <s v="Basic"/>
    <n v="199"/>
    <n v="2.8"/>
    <x v="1"/>
    <x v="3"/>
    <n v="4"/>
    <n v="48"/>
    <s v="Yes"/>
    <n v="1"/>
  </r>
  <r>
    <n v="1443"/>
    <d v="2024-12-14T00:00:00"/>
    <s v="Standard"/>
    <n v="399"/>
    <n v="12.3"/>
    <x v="2"/>
    <x v="4"/>
    <n v="27"/>
    <n v="50"/>
    <s v="Yes"/>
    <n v="1"/>
  </r>
  <r>
    <n v="1444"/>
    <d v="2024-09-03T00:00:00"/>
    <s v="Standard"/>
    <n v="399"/>
    <n v="22.9"/>
    <x v="1"/>
    <x v="1"/>
    <n v="23"/>
    <n v="35"/>
    <s v="No"/>
    <n v="0"/>
  </r>
  <r>
    <n v="1445"/>
    <d v="2023-11-21T00:00:00"/>
    <s v="Basic"/>
    <n v="199"/>
    <n v="18.2"/>
    <x v="6"/>
    <x v="3"/>
    <n v="5"/>
    <n v="42"/>
    <s v="No"/>
    <n v="0"/>
  </r>
  <r>
    <n v="1446"/>
    <d v="2024-11-21T00:00:00"/>
    <s v="Basic"/>
    <n v="199"/>
    <n v="22.5"/>
    <x v="6"/>
    <x v="2"/>
    <n v="10"/>
    <n v="55"/>
    <s v="Yes"/>
    <n v="1"/>
  </r>
  <r>
    <n v="1447"/>
    <d v="2023-05-09T00:00:00"/>
    <s v="Standard"/>
    <n v="399"/>
    <n v="13.3"/>
    <x v="8"/>
    <x v="2"/>
    <n v="17"/>
    <n v="60"/>
    <s v="No"/>
    <n v="0"/>
  </r>
  <r>
    <n v="1448"/>
    <d v="2023-07-12T00:00:00"/>
    <s v="Premium"/>
    <n v="699"/>
    <n v="16.2"/>
    <x v="4"/>
    <x v="1"/>
    <n v="29"/>
    <n v="13"/>
    <s v="No"/>
    <n v="0"/>
  </r>
  <r>
    <n v="1449"/>
    <d v="2023-07-15T00:00:00"/>
    <s v="Standard"/>
    <n v="399"/>
    <n v="19.5"/>
    <x v="1"/>
    <x v="0"/>
    <n v="35"/>
    <n v="22"/>
    <s v="Yes"/>
    <n v="1"/>
  </r>
  <r>
    <n v="1450"/>
    <d v="2024-05-29T00:00:00"/>
    <s v="Premium"/>
    <n v="699"/>
    <n v="9.6"/>
    <x v="3"/>
    <x v="1"/>
    <n v="1"/>
    <n v="19"/>
    <s v="No"/>
    <n v="0"/>
  </r>
  <r>
    <n v="1451"/>
    <d v="2024-07-09T00:00:00"/>
    <s v="Basic"/>
    <n v="199"/>
    <n v="16.399999999999999"/>
    <x v="7"/>
    <x v="2"/>
    <n v="32"/>
    <n v="26"/>
    <s v="Yes"/>
    <n v="1"/>
  </r>
  <r>
    <n v="1452"/>
    <d v="2024-03-14T00:00:00"/>
    <s v="Standard"/>
    <n v="399"/>
    <n v="24.4"/>
    <x v="3"/>
    <x v="1"/>
    <n v="34"/>
    <n v="59"/>
    <s v="Yes"/>
    <n v="1"/>
  </r>
  <r>
    <n v="1453"/>
    <d v="2024-11-06T00:00:00"/>
    <s v="Standard"/>
    <n v="399"/>
    <n v="14"/>
    <x v="6"/>
    <x v="5"/>
    <n v="12"/>
    <n v="27"/>
    <s v="Yes"/>
    <n v="1"/>
  </r>
  <r>
    <n v="1454"/>
    <d v="2023-04-02T00:00:00"/>
    <s v="Premium"/>
    <n v="699"/>
    <n v="16"/>
    <x v="4"/>
    <x v="1"/>
    <n v="28"/>
    <n v="51"/>
    <s v="No"/>
    <n v="0"/>
  </r>
  <r>
    <n v="1455"/>
    <d v="2024-09-30T00:00:00"/>
    <s v="Premium"/>
    <n v="699"/>
    <n v="15.6"/>
    <x v="1"/>
    <x v="1"/>
    <n v="2"/>
    <n v="31"/>
    <s v="No"/>
    <n v="0"/>
  </r>
  <r>
    <n v="1456"/>
    <d v="2023-10-24T00:00:00"/>
    <s v="Premium"/>
    <n v="699"/>
    <n v="16"/>
    <x v="2"/>
    <x v="5"/>
    <n v="7"/>
    <n v="51"/>
    <s v="Yes"/>
    <n v="1"/>
  </r>
  <r>
    <n v="1457"/>
    <d v="2024-04-25T00:00:00"/>
    <s v="Standard"/>
    <n v="399"/>
    <n v="6"/>
    <x v="7"/>
    <x v="5"/>
    <n v="14"/>
    <n v="24"/>
    <s v="Yes"/>
    <n v="1"/>
  </r>
  <r>
    <n v="1458"/>
    <d v="2024-12-21T00:00:00"/>
    <s v="Basic"/>
    <n v="199"/>
    <n v="24.2"/>
    <x v="7"/>
    <x v="2"/>
    <n v="23"/>
    <n v="58"/>
    <s v="No"/>
    <n v="0"/>
  </r>
  <r>
    <n v="1459"/>
    <d v="2024-11-05T00:00:00"/>
    <s v="Premium"/>
    <n v="699"/>
    <n v="0.7"/>
    <x v="3"/>
    <x v="0"/>
    <n v="26"/>
    <n v="32"/>
    <s v="Yes"/>
    <n v="1"/>
  </r>
  <r>
    <n v="1460"/>
    <d v="2024-02-29T00:00:00"/>
    <s v="Standard"/>
    <n v="399"/>
    <n v="21"/>
    <x v="1"/>
    <x v="4"/>
    <n v="20"/>
    <n v="15"/>
    <s v="Yes"/>
    <n v="1"/>
  </r>
  <r>
    <n v="1461"/>
    <d v="2023-11-22T00:00:00"/>
    <s v="Basic"/>
    <n v="199"/>
    <n v="1.1000000000000001"/>
    <x v="3"/>
    <x v="5"/>
    <n v="1"/>
    <n v="52"/>
    <s v="Yes"/>
    <n v="1"/>
  </r>
  <r>
    <n v="1462"/>
    <d v="2023-07-17T00:00:00"/>
    <s v="Standard"/>
    <n v="399"/>
    <n v="24"/>
    <x v="1"/>
    <x v="0"/>
    <n v="11"/>
    <n v="35"/>
    <s v="No"/>
    <n v="0"/>
  </r>
  <r>
    <n v="1463"/>
    <d v="2023-06-27T00:00:00"/>
    <s v="Premium"/>
    <n v="699"/>
    <n v="20.8"/>
    <x v="1"/>
    <x v="0"/>
    <n v="26"/>
    <n v="60"/>
    <s v="No"/>
    <n v="0"/>
  </r>
  <r>
    <n v="1464"/>
    <d v="2023-05-10T00:00:00"/>
    <s v="Standard"/>
    <n v="399"/>
    <n v="13.2"/>
    <x v="1"/>
    <x v="0"/>
    <n v="21"/>
    <n v="6"/>
    <s v="No"/>
    <n v="0"/>
  </r>
  <r>
    <n v="1465"/>
    <d v="2024-07-20T00:00:00"/>
    <s v="Premium"/>
    <n v="699"/>
    <n v="16"/>
    <x v="1"/>
    <x v="4"/>
    <n v="8"/>
    <n v="58"/>
    <s v="Yes"/>
    <n v="1"/>
  </r>
  <r>
    <n v="1466"/>
    <d v="2024-08-30T00:00:00"/>
    <s v="Basic"/>
    <n v="199"/>
    <n v="5.5"/>
    <x v="4"/>
    <x v="1"/>
    <n v="21"/>
    <n v="27"/>
    <s v="Yes"/>
    <n v="1"/>
  </r>
  <r>
    <n v="1467"/>
    <d v="2023-05-14T00:00:00"/>
    <s v="Basic"/>
    <n v="199"/>
    <n v="15.6"/>
    <x v="2"/>
    <x v="1"/>
    <n v="2"/>
    <n v="36"/>
    <s v="Yes"/>
    <n v="1"/>
  </r>
  <r>
    <n v="1468"/>
    <d v="2023-09-09T00:00:00"/>
    <s v="Standard"/>
    <n v="399"/>
    <n v="5.0999999999999996"/>
    <x v="5"/>
    <x v="3"/>
    <n v="23"/>
    <n v="12"/>
    <s v="No"/>
    <n v="0"/>
  </r>
  <r>
    <n v="1469"/>
    <d v="2024-10-04T00:00:00"/>
    <s v="Premium"/>
    <n v="699"/>
    <n v="19.399999999999999"/>
    <x v="8"/>
    <x v="3"/>
    <n v="25"/>
    <n v="5"/>
    <s v="No"/>
    <n v="0"/>
  </r>
  <r>
    <n v="1470"/>
    <d v="2023-07-04T00:00:00"/>
    <s v="Basic"/>
    <n v="199"/>
    <n v="3.2"/>
    <x v="4"/>
    <x v="1"/>
    <n v="7"/>
    <n v="9"/>
    <s v="Yes"/>
    <n v="1"/>
  </r>
  <r>
    <n v="1471"/>
    <d v="2023-01-23T00:00:00"/>
    <s v="Basic"/>
    <n v="199"/>
    <n v="12.6"/>
    <x v="3"/>
    <x v="0"/>
    <n v="5"/>
    <n v="25"/>
    <s v="Yes"/>
    <n v="1"/>
  </r>
  <r>
    <n v="1472"/>
    <d v="2023-11-18T00:00:00"/>
    <s v="Standard"/>
    <n v="399"/>
    <n v="12.4"/>
    <x v="4"/>
    <x v="0"/>
    <n v="5"/>
    <n v="43"/>
    <s v="No"/>
    <n v="0"/>
  </r>
  <r>
    <n v="1473"/>
    <d v="2024-11-06T00:00:00"/>
    <s v="Premium"/>
    <n v="699"/>
    <n v="20.3"/>
    <x v="6"/>
    <x v="3"/>
    <n v="29"/>
    <n v="0"/>
    <s v="No"/>
    <n v="0"/>
  </r>
  <r>
    <n v="1474"/>
    <d v="2024-09-06T00:00:00"/>
    <s v="Premium"/>
    <n v="699"/>
    <n v="3.4"/>
    <x v="3"/>
    <x v="3"/>
    <n v="3"/>
    <n v="30"/>
    <s v="Yes"/>
    <n v="1"/>
  </r>
  <r>
    <n v="1475"/>
    <d v="2024-07-02T00:00:00"/>
    <s v="Premium"/>
    <n v="699"/>
    <n v="4.4000000000000004"/>
    <x v="0"/>
    <x v="1"/>
    <n v="1"/>
    <n v="12"/>
    <s v="No"/>
    <n v="0"/>
  </r>
  <r>
    <n v="1476"/>
    <d v="2023-08-11T00:00:00"/>
    <s v="Basic"/>
    <n v="199"/>
    <n v="13"/>
    <x v="6"/>
    <x v="0"/>
    <n v="34"/>
    <n v="55"/>
    <s v="No"/>
    <n v="0"/>
  </r>
  <r>
    <n v="1477"/>
    <d v="2023-10-02T00:00:00"/>
    <s v="Basic"/>
    <n v="199"/>
    <n v="3.9"/>
    <x v="4"/>
    <x v="4"/>
    <n v="21"/>
    <n v="44"/>
    <s v="No"/>
    <n v="0"/>
  </r>
  <r>
    <n v="1478"/>
    <d v="2023-10-29T00:00:00"/>
    <s v="Standard"/>
    <n v="399"/>
    <n v="5.4"/>
    <x v="4"/>
    <x v="3"/>
    <n v="31"/>
    <n v="45"/>
    <s v="Yes"/>
    <n v="1"/>
  </r>
  <r>
    <n v="1479"/>
    <d v="2024-12-04T00:00:00"/>
    <s v="Standard"/>
    <n v="399"/>
    <n v="11.2"/>
    <x v="1"/>
    <x v="0"/>
    <n v="32"/>
    <n v="16"/>
    <s v="Yes"/>
    <n v="1"/>
  </r>
  <r>
    <n v="1480"/>
    <d v="2023-11-16T00:00:00"/>
    <s v="Premium"/>
    <n v="699"/>
    <n v="24.1"/>
    <x v="4"/>
    <x v="5"/>
    <n v="18"/>
    <n v="50"/>
    <s v="No"/>
    <n v="0"/>
  </r>
  <r>
    <n v="1481"/>
    <d v="2024-09-02T00:00:00"/>
    <s v="Basic"/>
    <n v="199"/>
    <n v="23.9"/>
    <x v="7"/>
    <x v="2"/>
    <n v="14"/>
    <n v="56"/>
    <s v="Yes"/>
    <n v="1"/>
  </r>
  <r>
    <n v="1482"/>
    <d v="2024-08-03T00:00:00"/>
    <s v="Premium"/>
    <n v="699"/>
    <n v="20.5"/>
    <x v="4"/>
    <x v="5"/>
    <n v="18"/>
    <n v="24"/>
    <s v="Yes"/>
    <n v="1"/>
  </r>
  <r>
    <n v="1483"/>
    <d v="2024-06-07T00:00:00"/>
    <s v="Standard"/>
    <n v="399"/>
    <n v="22.5"/>
    <x v="4"/>
    <x v="2"/>
    <n v="24"/>
    <n v="10"/>
    <s v="No"/>
    <n v="0"/>
  </r>
  <r>
    <n v="1484"/>
    <d v="2023-07-04T00:00:00"/>
    <s v="Standard"/>
    <n v="399"/>
    <n v="7.7"/>
    <x v="2"/>
    <x v="3"/>
    <n v="27"/>
    <n v="25"/>
    <s v="Yes"/>
    <n v="1"/>
  </r>
  <r>
    <n v="1485"/>
    <d v="2024-01-16T00:00:00"/>
    <s v="Standard"/>
    <n v="399"/>
    <n v="19.899999999999999"/>
    <x v="3"/>
    <x v="0"/>
    <n v="28"/>
    <n v="4"/>
    <s v="Yes"/>
    <n v="1"/>
  </r>
  <r>
    <n v="1486"/>
    <d v="2023-12-03T00:00:00"/>
    <s v="Standard"/>
    <n v="399"/>
    <n v="19.600000000000001"/>
    <x v="4"/>
    <x v="1"/>
    <n v="10"/>
    <n v="20"/>
    <s v="No"/>
    <n v="0"/>
  </r>
  <r>
    <n v="1487"/>
    <d v="2023-10-18T00:00:00"/>
    <s v="Basic"/>
    <n v="199"/>
    <n v="14.4"/>
    <x v="3"/>
    <x v="0"/>
    <n v="30"/>
    <n v="35"/>
    <s v="Yes"/>
    <n v="1"/>
  </r>
  <r>
    <n v="1488"/>
    <d v="2024-11-18T00:00:00"/>
    <s v="Premium"/>
    <n v="699"/>
    <n v="13.4"/>
    <x v="4"/>
    <x v="5"/>
    <n v="14"/>
    <n v="17"/>
    <s v="No"/>
    <n v="0"/>
  </r>
  <r>
    <n v="1489"/>
    <d v="2023-07-21T00:00:00"/>
    <s v="Basic"/>
    <n v="199"/>
    <n v="17.2"/>
    <x v="1"/>
    <x v="3"/>
    <n v="27"/>
    <n v="52"/>
    <s v="Yes"/>
    <n v="1"/>
  </r>
  <r>
    <n v="1490"/>
    <d v="2023-06-25T00:00:00"/>
    <s v="Basic"/>
    <n v="199"/>
    <n v="12.7"/>
    <x v="0"/>
    <x v="2"/>
    <n v="32"/>
    <n v="7"/>
    <s v="Yes"/>
    <n v="1"/>
  </r>
  <r>
    <n v="1491"/>
    <d v="2024-10-21T00:00:00"/>
    <s v="Premium"/>
    <n v="699"/>
    <n v="15"/>
    <x v="5"/>
    <x v="5"/>
    <n v="21"/>
    <n v="1"/>
    <s v="Yes"/>
    <n v="1"/>
  </r>
  <r>
    <n v="1492"/>
    <d v="2023-02-07T00:00:00"/>
    <s v="Premium"/>
    <n v="699"/>
    <n v="22.8"/>
    <x v="0"/>
    <x v="0"/>
    <n v="1"/>
    <n v="53"/>
    <s v="No"/>
    <n v="0"/>
  </r>
  <r>
    <n v="1493"/>
    <d v="2024-03-01T00:00:00"/>
    <s v="Premium"/>
    <n v="699"/>
    <n v="1.5"/>
    <x v="8"/>
    <x v="1"/>
    <n v="34"/>
    <n v="30"/>
    <s v="Yes"/>
    <n v="1"/>
  </r>
  <r>
    <n v="1494"/>
    <d v="2023-11-17T00:00:00"/>
    <s v="Premium"/>
    <n v="699"/>
    <n v="7.2"/>
    <x v="3"/>
    <x v="2"/>
    <n v="20"/>
    <n v="5"/>
    <s v="No"/>
    <n v="0"/>
  </r>
  <r>
    <n v="1495"/>
    <d v="2023-05-05T00:00:00"/>
    <s v="Standard"/>
    <n v="399"/>
    <n v="10.1"/>
    <x v="7"/>
    <x v="2"/>
    <n v="4"/>
    <n v="54"/>
    <s v="Yes"/>
    <n v="1"/>
  </r>
  <r>
    <n v="1496"/>
    <d v="2023-11-27T00:00:00"/>
    <s v="Standard"/>
    <n v="399"/>
    <n v="1.2"/>
    <x v="8"/>
    <x v="1"/>
    <n v="7"/>
    <n v="8"/>
    <s v="Yes"/>
    <n v="1"/>
  </r>
  <r>
    <n v="1497"/>
    <d v="2024-01-13T00:00:00"/>
    <s v="Premium"/>
    <n v="699"/>
    <n v="6"/>
    <x v="4"/>
    <x v="0"/>
    <n v="28"/>
    <n v="46"/>
    <s v="No"/>
    <n v="0"/>
  </r>
  <r>
    <n v="1498"/>
    <d v="2023-04-24T00:00:00"/>
    <s v="Premium"/>
    <n v="699"/>
    <n v="23.4"/>
    <x v="8"/>
    <x v="3"/>
    <n v="1"/>
    <n v="56"/>
    <s v="No"/>
    <n v="0"/>
  </r>
  <r>
    <n v="1499"/>
    <d v="2024-01-24T00:00:00"/>
    <s v="Basic"/>
    <n v="199"/>
    <n v="2.2999999999999998"/>
    <x v="3"/>
    <x v="4"/>
    <n v="20"/>
    <n v="39"/>
    <s v="Yes"/>
    <n v="1"/>
  </r>
  <r>
    <n v="1500"/>
    <d v="2023-06-01T00:00:00"/>
    <s v="Standard"/>
    <n v="399"/>
    <n v="23.2"/>
    <x v="7"/>
    <x v="1"/>
    <n v="11"/>
    <n v="8"/>
    <s v="No"/>
    <n v="0"/>
  </r>
  <r>
    <n v="1501"/>
    <d v="2024-05-04T00:00:00"/>
    <s v="Premium"/>
    <n v="699"/>
    <n v="16.100000000000001"/>
    <x v="4"/>
    <x v="5"/>
    <n v="27"/>
    <n v="33"/>
    <s v="Yes"/>
    <n v="1"/>
  </r>
  <r>
    <n v="1502"/>
    <d v="2023-09-28T00:00:00"/>
    <s v="Premium"/>
    <n v="699"/>
    <n v="24.4"/>
    <x v="3"/>
    <x v="4"/>
    <n v="32"/>
    <n v="30"/>
    <s v="Yes"/>
    <n v="1"/>
  </r>
  <r>
    <n v="1503"/>
    <d v="2023-07-30T00:00:00"/>
    <s v="Standard"/>
    <n v="399"/>
    <n v="9.1"/>
    <x v="5"/>
    <x v="4"/>
    <n v="6"/>
    <n v="41"/>
    <s v="No"/>
    <n v="0"/>
  </r>
  <r>
    <n v="1504"/>
    <d v="2023-08-10T00:00:00"/>
    <s v="Premium"/>
    <n v="699"/>
    <n v="2.2999999999999998"/>
    <x v="7"/>
    <x v="1"/>
    <n v="5"/>
    <n v="13"/>
    <s v="Yes"/>
    <n v="1"/>
  </r>
  <r>
    <n v="1505"/>
    <d v="2024-06-24T00:00:00"/>
    <s v="Standard"/>
    <n v="399"/>
    <n v="5.0999999999999996"/>
    <x v="4"/>
    <x v="3"/>
    <n v="25"/>
    <n v="13"/>
    <s v="No"/>
    <n v="0"/>
  </r>
  <r>
    <n v="1506"/>
    <d v="2024-05-31T00:00:00"/>
    <s v="Premium"/>
    <n v="699"/>
    <n v="19.100000000000001"/>
    <x v="0"/>
    <x v="4"/>
    <n v="21"/>
    <n v="29"/>
    <s v="Yes"/>
    <n v="1"/>
  </r>
  <r>
    <n v="1507"/>
    <d v="2024-06-09T00:00:00"/>
    <s v="Basic"/>
    <n v="199"/>
    <n v="5.9"/>
    <x v="3"/>
    <x v="2"/>
    <n v="9"/>
    <n v="28"/>
    <s v="No"/>
    <n v="0"/>
  </r>
  <r>
    <n v="1508"/>
    <d v="2024-08-14T00:00:00"/>
    <s v="Basic"/>
    <n v="199"/>
    <n v="5.0999999999999996"/>
    <x v="0"/>
    <x v="2"/>
    <n v="26"/>
    <n v="10"/>
    <s v="No"/>
    <n v="0"/>
  </r>
  <r>
    <n v="1509"/>
    <d v="2024-04-16T00:00:00"/>
    <s v="Premium"/>
    <n v="699"/>
    <n v="4.0999999999999996"/>
    <x v="4"/>
    <x v="4"/>
    <n v="7"/>
    <n v="7"/>
    <s v="Yes"/>
    <n v="1"/>
  </r>
  <r>
    <n v="1510"/>
    <d v="2024-07-17T00:00:00"/>
    <s v="Basic"/>
    <n v="199"/>
    <n v="1.2"/>
    <x v="2"/>
    <x v="2"/>
    <n v="18"/>
    <n v="22"/>
    <s v="Yes"/>
    <n v="1"/>
  </r>
  <r>
    <n v="1511"/>
    <d v="2023-12-08T00:00:00"/>
    <s v="Basic"/>
    <n v="199"/>
    <n v="11.1"/>
    <x v="6"/>
    <x v="2"/>
    <n v="23"/>
    <n v="32"/>
    <s v="Yes"/>
    <n v="1"/>
  </r>
  <r>
    <n v="1512"/>
    <d v="2024-03-08T00:00:00"/>
    <s v="Basic"/>
    <n v="199"/>
    <n v="7.2"/>
    <x v="4"/>
    <x v="1"/>
    <n v="29"/>
    <n v="41"/>
    <s v="No"/>
    <n v="0"/>
  </r>
  <r>
    <n v="1513"/>
    <d v="2024-05-20T00:00:00"/>
    <s v="Basic"/>
    <n v="199"/>
    <n v="5.0999999999999996"/>
    <x v="6"/>
    <x v="5"/>
    <n v="19"/>
    <n v="17"/>
    <s v="No"/>
    <n v="0"/>
  </r>
  <r>
    <n v="1514"/>
    <d v="2023-08-13T00:00:00"/>
    <s v="Premium"/>
    <n v="699"/>
    <n v="3.2"/>
    <x v="8"/>
    <x v="4"/>
    <n v="28"/>
    <n v="15"/>
    <s v="No"/>
    <n v="0"/>
  </r>
  <r>
    <n v="1515"/>
    <d v="2023-10-10T00:00:00"/>
    <s v="Basic"/>
    <n v="199"/>
    <n v="22.4"/>
    <x v="0"/>
    <x v="0"/>
    <n v="4"/>
    <n v="4"/>
    <s v="No"/>
    <n v="0"/>
  </r>
  <r>
    <n v="1516"/>
    <d v="2024-12-09T00:00:00"/>
    <s v="Basic"/>
    <n v="199"/>
    <n v="10.1"/>
    <x v="4"/>
    <x v="0"/>
    <n v="26"/>
    <n v="46"/>
    <s v="No"/>
    <n v="0"/>
  </r>
  <r>
    <n v="1517"/>
    <d v="2024-09-02T00:00:00"/>
    <s v="Standard"/>
    <n v="399"/>
    <n v="5.5"/>
    <x v="5"/>
    <x v="3"/>
    <n v="32"/>
    <n v="40"/>
    <s v="Yes"/>
    <n v="1"/>
  </r>
  <r>
    <n v="1518"/>
    <d v="2023-11-09T00:00:00"/>
    <s v="Standard"/>
    <n v="399"/>
    <n v="2.8"/>
    <x v="2"/>
    <x v="4"/>
    <n v="1"/>
    <n v="39"/>
    <s v="Yes"/>
    <n v="1"/>
  </r>
  <r>
    <n v="1519"/>
    <d v="2024-04-11T00:00:00"/>
    <s v="Premium"/>
    <n v="699"/>
    <n v="4.7"/>
    <x v="4"/>
    <x v="0"/>
    <n v="16"/>
    <n v="11"/>
    <s v="Yes"/>
    <n v="1"/>
  </r>
  <r>
    <n v="1520"/>
    <d v="2023-09-28T00:00:00"/>
    <s v="Basic"/>
    <n v="199"/>
    <n v="16.8"/>
    <x v="1"/>
    <x v="3"/>
    <n v="1"/>
    <n v="1"/>
    <s v="Yes"/>
    <n v="1"/>
  </r>
  <r>
    <n v="1521"/>
    <d v="2024-08-20T00:00:00"/>
    <s v="Basic"/>
    <n v="199"/>
    <n v="17.100000000000001"/>
    <x v="8"/>
    <x v="5"/>
    <n v="11"/>
    <n v="22"/>
    <s v="No"/>
    <n v="0"/>
  </r>
  <r>
    <n v="1522"/>
    <d v="2024-08-03T00:00:00"/>
    <s v="Basic"/>
    <n v="199"/>
    <n v="21.9"/>
    <x v="7"/>
    <x v="1"/>
    <n v="32"/>
    <n v="2"/>
    <s v="No"/>
    <n v="0"/>
  </r>
  <r>
    <n v="1523"/>
    <d v="2023-04-07T00:00:00"/>
    <s v="Premium"/>
    <n v="699"/>
    <n v="21"/>
    <x v="2"/>
    <x v="5"/>
    <n v="19"/>
    <n v="10"/>
    <s v="No"/>
    <n v="0"/>
  </r>
  <r>
    <n v="1524"/>
    <d v="2024-07-12T00:00:00"/>
    <s v="Basic"/>
    <n v="199"/>
    <n v="20.2"/>
    <x v="3"/>
    <x v="2"/>
    <n v="20"/>
    <n v="31"/>
    <s v="Yes"/>
    <n v="1"/>
  </r>
  <r>
    <n v="1525"/>
    <d v="2024-12-28T00:00:00"/>
    <s v="Standard"/>
    <n v="399"/>
    <n v="6.7"/>
    <x v="7"/>
    <x v="1"/>
    <n v="32"/>
    <n v="52"/>
    <s v="Yes"/>
    <n v="1"/>
  </r>
  <r>
    <n v="1526"/>
    <d v="2024-10-17T00:00:00"/>
    <s v="Standard"/>
    <n v="399"/>
    <n v="19.5"/>
    <x v="7"/>
    <x v="1"/>
    <n v="34"/>
    <n v="17"/>
    <s v="No"/>
    <n v="0"/>
  </r>
  <r>
    <n v="1527"/>
    <d v="2023-02-01T00:00:00"/>
    <s v="Basic"/>
    <n v="199"/>
    <n v="24.5"/>
    <x v="5"/>
    <x v="4"/>
    <n v="10"/>
    <n v="9"/>
    <s v="No"/>
    <n v="0"/>
  </r>
  <r>
    <n v="1528"/>
    <d v="2024-10-16T00:00:00"/>
    <s v="Basic"/>
    <n v="199"/>
    <n v="9.3000000000000007"/>
    <x v="4"/>
    <x v="0"/>
    <n v="28"/>
    <n v="58"/>
    <s v="No"/>
    <n v="0"/>
  </r>
  <r>
    <n v="1529"/>
    <d v="2023-09-29T00:00:00"/>
    <s v="Basic"/>
    <n v="199"/>
    <n v="22"/>
    <x v="2"/>
    <x v="2"/>
    <n v="18"/>
    <n v="56"/>
    <s v="Yes"/>
    <n v="1"/>
  </r>
  <r>
    <n v="1530"/>
    <d v="2023-10-10T00:00:00"/>
    <s v="Premium"/>
    <n v="699"/>
    <n v="22.3"/>
    <x v="1"/>
    <x v="5"/>
    <n v="23"/>
    <n v="26"/>
    <s v="No"/>
    <n v="0"/>
  </r>
  <r>
    <n v="1531"/>
    <d v="2023-05-06T00:00:00"/>
    <s v="Standard"/>
    <n v="399"/>
    <n v="1.5"/>
    <x v="2"/>
    <x v="4"/>
    <n v="13"/>
    <n v="21"/>
    <s v="Yes"/>
    <n v="1"/>
  </r>
  <r>
    <n v="1532"/>
    <d v="2024-05-25T00:00:00"/>
    <s v="Standard"/>
    <n v="399"/>
    <n v="14.4"/>
    <x v="3"/>
    <x v="3"/>
    <n v="30"/>
    <n v="7"/>
    <s v="No"/>
    <n v="0"/>
  </r>
  <r>
    <n v="1533"/>
    <d v="2024-11-11T00:00:00"/>
    <s v="Premium"/>
    <n v="699"/>
    <n v="11.9"/>
    <x v="6"/>
    <x v="5"/>
    <n v="10"/>
    <n v="18"/>
    <s v="No"/>
    <n v="0"/>
  </r>
  <r>
    <n v="1534"/>
    <d v="2023-08-11T00:00:00"/>
    <s v="Basic"/>
    <n v="199"/>
    <n v="12.4"/>
    <x v="4"/>
    <x v="3"/>
    <n v="20"/>
    <n v="0"/>
    <s v="No"/>
    <n v="0"/>
  </r>
  <r>
    <n v="1535"/>
    <d v="2023-01-01T00:00:00"/>
    <s v="Standard"/>
    <n v="399"/>
    <n v="1.8"/>
    <x v="0"/>
    <x v="1"/>
    <n v="8"/>
    <n v="27"/>
    <s v="Yes"/>
    <n v="1"/>
  </r>
  <r>
    <n v="1536"/>
    <d v="2024-07-28T00:00:00"/>
    <s v="Basic"/>
    <n v="199"/>
    <n v="3.9"/>
    <x v="0"/>
    <x v="5"/>
    <n v="17"/>
    <n v="42"/>
    <s v="Yes"/>
    <n v="1"/>
  </r>
  <r>
    <n v="1537"/>
    <d v="2023-03-24T00:00:00"/>
    <s v="Basic"/>
    <n v="199"/>
    <n v="18"/>
    <x v="6"/>
    <x v="4"/>
    <n v="6"/>
    <n v="12"/>
    <s v="No"/>
    <n v="0"/>
  </r>
  <r>
    <n v="1538"/>
    <d v="2024-01-31T00:00:00"/>
    <s v="Standard"/>
    <n v="399"/>
    <n v="1.3"/>
    <x v="3"/>
    <x v="0"/>
    <n v="15"/>
    <n v="51"/>
    <s v="Yes"/>
    <n v="1"/>
  </r>
  <r>
    <n v="1539"/>
    <d v="2023-11-15T00:00:00"/>
    <s v="Standard"/>
    <n v="399"/>
    <n v="24.2"/>
    <x v="4"/>
    <x v="3"/>
    <n v="26"/>
    <n v="58"/>
    <s v="Yes"/>
    <n v="1"/>
  </r>
  <r>
    <n v="1540"/>
    <d v="2023-07-24T00:00:00"/>
    <s v="Basic"/>
    <n v="199"/>
    <n v="17.100000000000001"/>
    <x v="3"/>
    <x v="5"/>
    <n v="28"/>
    <n v="8"/>
    <s v="No"/>
    <n v="0"/>
  </r>
  <r>
    <n v="1541"/>
    <d v="2024-08-03T00:00:00"/>
    <s v="Standard"/>
    <n v="399"/>
    <n v="10.7"/>
    <x v="5"/>
    <x v="3"/>
    <n v="9"/>
    <n v="19"/>
    <s v="Yes"/>
    <n v="1"/>
  </r>
  <r>
    <n v="1542"/>
    <d v="2024-03-28T00:00:00"/>
    <s v="Premium"/>
    <n v="699"/>
    <n v="13.9"/>
    <x v="1"/>
    <x v="2"/>
    <n v="30"/>
    <n v="6"/>
    <s v="Yes"/>
    <n v="1"/>
  </r>
  <r>
    <n v="1543"/>
    <d v="2024-03-06T00:00:00"/>
    <s v="Premium"/>
    <n v="699"/>
    <n v="12.8"/>
    <x v="3"/>
    <x v="2"/>
    <n v="21"/>
    <n v="22"/>
    <s v="Yes"/>
    <n v="1"/>
  </r>
  <r>
    <n v="1544"/>
    <d v="2023-05-24T00:00:00"/>
    <s v="Standard"/>
    <n v="399"/>
    <n v="1.2"/>
    <x v="2"/>
    <x v="1"/>
    <n v="30"/>
    <n v="49"/>
    <s v="Yes"/>
    <n v="1"/>
  </r>
  <r>
    <n v="1545"/>
    <d v="2024-08-02T00:00:00"/>
    <s v="Premium"/>
    <n v="699"/>
    <n v="19.8"/>
    <x v="2"/>
    <x v="3"/>
    <n v="20"/>
    <n v="8"/>
    <s v="No"/>
    <n v="0"/>
  </r>
  <r>
    <n v="1546"/>
    <d v="2024-04-18T00:00:00"/>
    <s v="Standard"/>
    <n v="399"/>
    <n v="19"/>
    <x v="1"/>
    <x v="0"/>
    <n v="4"/>
    <n v="25"/>
    <s v="No"/>
    <n v="0"/>
  </r>
  <r>
    <n v="1547"/>
    <d v="2024-10-27T00:00:00"/>
    <s v="Premium"/>
    <n v="699"/>
    <n v="21.1"/>
    <x v="4"/>
    <x v="1"/>
    <n v="30"/>
    <n v="17"/>
    <s v="No"/>
    <n v="0"/>
  </r>
  <r>
    <n v="1548"/>
    <d v="2023-03-04T00:00:00"/>
    <s v="Basic"/>
    <n v="199"/>
    <n v="15.1"/>
    <x v="0"/>
    <x v="5"/>
    <n v="22"/>
    <n v="30"/>
    <s v="Yes"/>
    <n v="1"/>
  </r>
  <r>
    <n v="1549"/>
    <d v="2024-07-29T00:00:00"/>
    <s v="Basic"/>
    <n v="199"/>
    <n v="18.600000000000001"/>
    <x v="8"/>
    <x v="4"/>
    <n v="33"/>
    <n v="13"/>
    <s v="No"/>
    <n v="0"/>
  </r>
  <r>
    <n v="1550"/>
    <d v="2023-01-07T00:00:00"/>
    <s v="Premium"/>
    <n v="699"/>
    <n v="3.8"/>
    <x v="6"/>
    <x v="3"/>
    <n v="32"/>
    <n v="40"/>
    <s v="Yes"/>
    <n v="1"/>
  </r>
  <r>
    <n v="1551"/>
    <d v="2024-06-16T00:00:00"/>
    <s v="Standard"/>
    <n v="399"/>
    <n v="3.3"/>
    <x v="8"/>
    <x v="0"/>
    <n v="13"/>
    <n v="38"/>
    <s v="No"/>
    <n v="0"/>
  </r>
  <r>
    <n v="1552"/>
    <d v="2024-02-05T00:00:00"/>
    <s v="Basic"/>
    <n v="199"/>
    <n v="5.5"/>
    <x v="7"/>
    <x v="1"/>
    <n v="16"/>
    <n v="53"/>
    <s v="No"/>
    <n v="0"/>
  </r>
  <r>
    <n v="1553"/>
    <d v="2024-07-13T00:00:00"/>
    <s v="Basic"/>
    <n v="199"/>
    <n v="7.8"/>
    <x v="7"/>
    <x v="0"/>
    <n v="8"/>
    <n v="52"/>
    <s v="Yes"/>
    <n v="1"/>
  </r>
  <r>
    <n v="1554"/>
    <d v="2023-07-09T00:00:00"/>
    <s v="Standard"/>
    <n v="399"/>
    <n v="21.6"/>
    <x v="4"/>
    <x v="2"/>
    <n v="29"/>
    <n v="9"/>
    <s v="No"/>
    <n v="0"/>
  </r>
  <r>
    <n v="1555"/>
    <d v="2023-10-24T00:00:00"/>
    <s v="Basic"/>
    <n v="199"/>
    <n v="4.7"/>
    <x v="2"/>
    <x v="0"/>
    <n v="16"/>
    <n v="30"/>
    <s v="Yes"/>
    <n v="1"/>
  </r>
  <r>
    <n v="1556"/>
    <d v="2024-01-31T00:00:00"/>
    <s v="Premium"/>
    <n v="699"/>
    <n v="24"/>
    <x v="7"/>
    <x v="3"/>
    <n v="7"/>
    <n v="42"/>
    <s v="Yes"/>
    <n v="1"/>
  </r>
  <r>
    <n v="1557"/>
    <d v="2023-05-04T00:00:00"/>
    <s v="Premium"/>
    <n v="699"/>
    <n v="11.9"/>
    <x v="1"/>
    <x v="0"/>
    <n v="7"/>
    <n v="1"/>
    <s v="No"/>
    <n v="0"/>
  </r>
  <r>
    <n v="1558"/>
    <d v="2024-11-03T00:00:00"/>
    <s v="Premium"/>
    <n v="699"/>
    <n v="0.8"/>
    <x v="0"/>
    <x v="1"/>
    <n v="25"/>
    <n v="41"/>
    <s v="Yes"/>
    <n v="1"/>
  </r>
  <r>
    <n v="1559"/>
    <d v="2024-04-14T00:00:00"/>
    <s v="Premium"/>
    <n v="699"/>
    <n v="1.5"/>
    <x v="3"/>
    <x v="0"/>
    <n v="29"/>
    <n v="29"/>
    <s v="No"/>
    <n v="0"/>
  </r>
  <r>
    <n v="1560"/>
    <d v="2023-08-04T00:00:00"/>
    <s v="Standard"/>
    <n v="399"/>
    <n v="24.6"/>
    <x v="3"/>
    <x v="5"/>
    <n v="1"/>
    <n v="54"/>
    <s v="No"/>
    <n v="0"/>
  </r>
  <r>
    <n v="1561"/>
    <d v="2024-11-02T00:00:00"/>
    <s v="Standard"/>
    <n v="399"/>
    <n v="10.1"/>
    <x v="4"/>
    <x v="0"/>
    <n v="34"/>
    <n v="41"/>
    <s v="Yes"/>
    <n v="1"/>
  </r>
  <r>
    <n v="1562"/>
    <d v="2023-11-07T00:00:00"/>
    <s v="Premium"/>
    <n v="699"/>
    <n v="11.8"/>
    <x v="6"/>
    <x v="3"/>
    <n v="22"/>
    <n v="50"/>
    <s v="No"/>
    <n v="0"/>
  </r>
  <r>
    <n v="1563"/>
    <d v="2023-07-04T00:00:00"/>
    <s v="Standard"/>
    <n v="399"/>
    <n v="22.9"/>
    <x v="7"/>
    <x v="2"/>
    <n v="5"/>
    <n v="30"/>
    <s v="Yes"/>
    <n v="1"/>
  </r>
  <r>
    <n v="1564"/>
    <d v="2024-08-25T00:00:00"/>
    <s v="Premium"/>
    <n v="699"/>
    <n v="19.5"/>
    <x v="2"/>
    <x v="3"/>
    <n v="33"/>
    <n v="8"/>
    <s v="No"/>
    <n v="0"/>
  </r>
  <r>
    <n v="1565"/>
    <d v="2023-06-12T00:00:00"/>
    <s v="Premium"/>
    <n v="699"/>
    <n v="14.8"/>
    <x v="1"/>
    <x v="1"/>
    <n v="23"/>
    <n v="2"/>
    <s v="Yes"/>
    <n v="1"/>
  </r>
  <r>
    <n v="1566"/>
    <d v="2023-08-26T00:00:00"/>
    <s v="Basic"/>
    <n v="199"/>
    <n v="16.8"/>
    <x v="7"/>
    <x v="4"/>
    <n v="7"/>
    <n v="30"/>
    <s v="Yes"/>
    <n v="1"/>
  </r>
  <r>
    <n v="1567"/>
    <d v="2024-03-06T00:00:00"/>
    <s v="Premium"/>
    <n v="699"/>
    <n v="3.1"/>
    <x v="6"/>
    <x v="4"/>
    <n v="16"/>
    <n v="57"/>
    <s v="Yes"/>
    <n v="1"/>
  </r>
  <r>
    <n v="1568"/>
    <d v="2024-03-28T00:00:00"/>
    <s v="Basic"/>
    <n v="199"/>
    <n v="15.5"/>
    <x v="4"/>
    <x v="1"/>
    <n v="4"/>
    <n v="54"/>
    <s v="No"/>
    <n v="0"/>
  </r>
  <r>
    <n v="1569"/>
    <d v="2023-05-17T00:00:00"/>
    <s v="Standard"/>
    <n v="399"/>
    <n v="23.1"/>
    <x v="3"/>
    <x v="1"/>
    <n v="2"/>
    <n v="44"/>
    <s v="Yes"/>
    <n v="1"/>
  </r>
  <r>
    <n v="1570"/>
    <d v="2023-08-19T00:00:00"/>
    <s v="Premium"/>
    <n v="699"/>
    <n v="5.4"/>
    <x v="0"/>
    <x v="2"/>
    <n v="36"/>
    <n v="28"/>
    <s v="Yes"/>
    <n v="1"/>
  </r>
  <r>
    <n v="1571"/>
    <d v="2024-10-06T00:00:00"/>
    <s v="Basic"/>
    <n v="199"/>
    <n v="11.1"/>
    <x v="2"/>
    <x v="0"/>
    <n v="11"/>
    <n v="5"/>
    <s v="No"/>
    <n v="0"/>
  </r>
  <r>
    <n v="1572"/>
    <d v="2024-08-04T00:00:00"/>
    <s v="Premium"/>
    <n v="699"/>
    <n v="5.5"/>
    <x v="6"/>
    <x v="1"/>
    <n v="7"/>
    <n v="23"/>
    <s v="No"/>
    <n v="0"/>
  </r>
  <r>
    <n v="1573"/>
    <d v="2024-08-07T00:00:00"/>
    <s v="Premium"/>
    <n v="699"/>
    <n v="8.8000000000000007"/>
    <x v="2"/>
    <x v="2"/>
    <n v="5"/>
    <n v="12"/>
    <s v="No"/>
    <n v="0"/>
  </r>
  <r>
    <n v="1574"/>
    <d v="2024-03-13T00:00:00"/>
    <s v="Standard"/>
    <n v="399"/>
    <n v="9.1"/>
    <x v="2"/>
    <x v="0"/>
    <n v="33"/>
    <n v="51"/>
    <s v="Yes"/>
    <n v="1"/>
  </r>
  <r>
    <n v="1575"/>
    <d v="2023-04-14T00:00:00"/>
    <s v="Premium"/>
    <n v="699"/>
    <n v="21.9"/>
    <x v="4"/>
    <x v="0"/>
    <n v="25"/>
    <n v="50"/>
    <s v="No"/>
    <n v="0"/>
  </r>
  <r>
    <n v="1576"/>
    <d v="2023-10-24T00:00:00"/>
    <s v="Basic"/>
    <n v="199"/>
    <n v="6.1"/>
    <x v="2"/>
    <x v="3"/>
    <n v="32"/>
    <n v="1"/>
    <s v="Yes"/>
    <n v="1"/>
  </r>
  <r>
    <n v="1577"/>
    <d v="2024-08-12T00:00:00"/>
    <s v="Standard"/>
    <n v="399"/>
    <n v="17.7"/>
    <x v="4"/>
    <x v="0"/>
    <n v="25"/>
    <n v="18"/>
    <s v="Yes"/>
    <n v="1"/>
  </r>
  <r>
    <n v="1578"/>
    <d v="2024-07-13T00:00:00"/>
    <s v="Basic"/>
    <n v="199"/>
    <n v="23.3"/>
    <x v="2"/>
    <x v="3"/>
    <n v="34"/>
    <n v="25"/>
    <s v="Yes"/>
    <n v="1"/>
  </r>
  <r>
    <n v="1579"/>
    <d v="2024-03-07T00:00:00"/>
    <s v="Premium"/>
    <n v="699"/>
    <n v="14.8"/>
    <x v="0"/>
    <x v="4"/>
    <n v="8"/>
    <n v="1"/>
    <s v="Yes"/>
    <n v="1"/>
  </r>
  <r>
    <n v="1580"/>
    <d v="2023-12-04T00:00:00"/>
    <s v="Standard"/>
    <n v="399"/>
    <n v="8.6999999999999993"/>
    <x v="8"/>
    <x v="0"/>
    <n v="13"/>
    <n v="13"/>
    <s v="No"/>
    <n v="0"/>
  </r>
  <r>
    <n v="1581"/>
    <d v="2023-02-06T00:00:00"/>
    <s v="Premium"/>
    <n v="699"/>
    <n v="6.3"/>
    <x v="4"/>
    <x v="5"/>
    <n v="4"/>
    <n v="57"/>
    <s v="No"/>
    <n v="0"/>
  </r>
  <r>
    <n v="1582"/>
    <d v="2023-10-05T00:00:00"/>
    <s v="Standard"/>
    <n v="399"/>
    <n v="23.8"/>
    <x v="4"/>
    <x v="5"/>
    <n v="5"/>
    <n v="30"/>
    <s v="No"/>
    <n v="0"/>
  </r>
  <r>
    <n v="1583"/>
    <d v="2024-03-17T00:00:00"/>
    <s v="Premium"/>
    <n v="699"/>
    <n v="3"/>
    <x v="7"/>
    <x v="5"/>
    <n v="3"/>
    <n v="14"/>
    <s v="Yes"/>
    <n v="1"/>
  </r>
  <r>
    <n v="1584"/>
    <d v="2023-07-20T00:00:00"/>
    <s v="Standard"/>
    <n v="399"/>
    <n v="19.600000000000001"/>
    <x v="5"/>
    <x v="1"/>
    <n v="20"/>
    <n v="59"/>
    <s v="Yes"/>
    <n v="1"/>
  </r>
  <r>
    <n v="1585"/>
    <d v="2024-01-22T00:00:00"/>
    <s v="Premium"/>
    <n v="699"/>
    <n v="17.2"/>
    <x v="8"/>
    <x v="5"/>
    <n v="25"/>
    <n v="30"/>
    <s v="Yes"/>
    <n v="1"/>
  </r>
  <r>
    <n v="1586"/>
    <d v="2023-05-01T00:00:00"/>
    <s v="Premium"/>
    <n v="699"/>
    <n v="11"/>
    <x v="1"/>
    <x v="5"/>
    <n v="9"/>
    <n v="8"/>
    <s v="Yes"/>
    <n v="1"/>
  </r>
  <r>
    <n v="1587"/>
    <d v="2023-08-26T00:00:00"/>
    <s v="Premium"/>
    <n v="699"/>
    <n v="9.1"/>
    <x v="3"/>
    <x v="2"/>
    <n v="24"/>
    <n v="58"/>
    <s v="Yes"/>
    <n v="1"/>
  </r>
  <r>
    <n v="1588"/>
    <d v="2023-01-16T00:00:00"/>
    <s v="Basic"/>
    <n v="199"/>
    <n v="6.1"/>
    <x v="2"/>
    <x v="5"/>
    <n v="1"/>
    <n v="2"/>
    <s v="No"/>
    <n v="0"/>
  </r>
  <r>
    <n v="1589"/>
    <d v="2023-10-17T00:00:00"/>
    <s v="Premium"/>
    <n v="699"/>
    <n v="20.399999999999999"/>
    <x v="4"/>
    <x v="1"/>
    <n v="16"/>
    <n v="8"/>
    <s v="No"/>
    <n v="0"/>
  </r>
  <r>
    <n v="1590"/>
    <d v="2024-05-05T00:00:00"/>
    <s v="Basic"/>
    <n v="199"/>
    <n v="9.1"/>
    <x v="5"/>
    <x v="3"/>
    <n v="21"/>
    <n v="8"/>
    <s v="No"/>
    <n v="0"/>
  </r>
  <r>
    <n v="1591"/>
    <d v="2024-05-21T00:00:00"/>
    <s v="Premium"/>
    <n v="699"/>
    <n v="16.600000000000001"/>
    <x v="4"/>
    <x v="3"/>
    <n v="8"/>
    <n v="60"/>
    <s v="Yes"/>
    <n v="1"/>
  </r>
  <r>
    <n v="1592"/>
    <d v="2024-01-11T00:00:00"/>
    <s v="Premium"/>
    <n v="699"/>
    <n v="22.5"/>
    <x v="5"/>
    <x v="2"/>
    <n v="23"/>
    <n v="45"/>
    <s v="Yes"/>
    <n v="1"/>
  </r>
  <r>
    <n v="1593"/>
    <d v="2024-12-15T00:00:00"/>
    <s v="Premium"/>
    <n v="699"/>
    <n v="21.8"/>
    <x v="5"/>
    <x v="5"/>
    <n v="19"/>
    <n v="57"/>
    <s v="Yes"/>
    <n v="1"/>
  </r>
  <r>
    <n v="1594"/>
    <d v="2024-05-12T00:00:00"/>
    <s v="Premium"/>
    <n v="699"/>
    <n v="3.1"/>
    <x v="3"/>
    <x v="2"/>
    <n v="33"/>
    <n v="45"/>
    <s v="Yes"/>
    <n v="1"/>
  </r>
  <r>
    <n v="1595"/>
    <d v="2024-07-20T00:00:00"/>
    <s v="Standard"/>
    <n v="399"/>
    <n v="5.5"/>
    <x v="6"/>
    <x v="5"/>
    <n v="6"/>
    <n v="14"/>
    <s v="Yes"/>
    <n v="1"/>
  </r>
  <r>
    <n v="1596"/>
    <d v="2024-10-27T00:00:00"/>
    <s v="Basic"/>
    <n v="199"/>
    <n v="9.6"/>
    <x v="6"/>
    <x v="1"/>
    <n v="8"/>
    <n v="15"/>
    <s v="No"/>
    <n v="0"/>
  </r>
  <r>
    <n v="1597"/>
    <d v="2023-11-04T00:00:00"/>
    <s v="Standard"/>
    <n v="399"/>
    <n v="1"/>
    <x v="8"/>
    <x v="3"/>
    <n v="8"/>
    <n v="17"/>
    <s v="Yes"/>
    <n v="1"/>
  </r>
  <r>
    <n v="1598"/>
    <d v="2024-01-29T00:00:00"/>
    <s v="Basic"/>
    <n v="199"/>
    <n v="7.3"/>
    <x v="1"/>
    <x v="2"/>
    <n v="4"/>
    <n v="1"/>
    <s v="No"/>
    <n v="0"/>
  </r>
  <r>
    <n v="1599"/>
    <d v="2023-02-23T00:00:00"/>
    <s v="Standard"/>
    <n v="399"/>
    <n v="6"/>
    <x v="1"/>
    <x v="0"/>
    <n v="3"/>
    <n v="42"/>
    <s v="Yes"/>
    <n v="1"/>
  </r>
  <r>
    <n v="1600"/>
    <d v="2023-12-11T00:00:00"/>
    <s v="Premium"/>
    <n v="699"/>
    <n v="1.3"/>
    <x v="3"/>
    <x v="1"/>
    <n v="20"/>
    <n v="58"/>
    <s v="Yes"/>
    <n v="1"/>
  </r>
  <r>
    <n v="1601"/>
    <d v="2024-03-13T00:00:00"/>
    <s v="Standard"/>
    <n v="399"/>
    <n v="19.100000000000001"/>
    <x v="3"/>
    <x v="4"/>
    <n v="14"/>
    <n v="53"/>
    <s v="Yes"/>
    <n v="1"/>
  </r>
  <r>
    <n v="1602"/>
    <d v="2024-11-25T00:00:00"/>
    <s v="Premium"/>
    <n v="699"/>
    <n v="20.3"/>
    <x v="2"/>
    <x v="2"/>
    <n v="4"/>
    <n v="60"/>
    <s v="Yes"/>
    <n v="1"/>
  </r>
  <r>
    <n v="1603"/>
    <d v="2024-04-23T00:00:00"/>
    <s v="Standard"/>
    <n v="399"/>
    <n v="11.9"/>
    <x v="2"/>
    <x v="3"/>
    <n v="35"/>
    <n v="10"/>
    <s v="No"/>
    <n v="0"/>
  </r>
  <r>
    <n v="1604"/>
    <d v="2023-10-08T00:00:00"/>
    <s v="Premium"/>
    <n v="699"/>
    <n v="3.7"/>
    <x v="8"/>
    <x v="3"/>
    <n v="16"/>
    <n v="51"/>
    <s v="Yes"/>
    <n v="1"/>
  </r>
  <r>
    <n v="1605"/>
    <d v="2024-09-22T00:00:00"/>
    <s v="Basic"/>
    <n v="199"/>
    <n v="19.399999999999999"/>
    <x v="0"/>
    <x v="3"/>
    <n v="16"/>
    <n v="36"/>
    <s v="Yes"/>
    <n v="1"/>
  </r>
  <r>
    <n v="1606"/>
    <d v="2023-01-13T00:00:00"/>
    <s v="Standard"/>
    <n v="399"/>
    <n v="7.1"/>
    <x v="0"/>
    <x v="4"/>
    <n v="24"/>
    <n v="51"/>
    <s v="No"/>
    <n v="0"/>
  </r>
  <r>
    <n v="1607"/>
    <d v="2024-04-18T00:00:00"/>
    <s v="Basic"/>
    <n v="199"/>
    <n v="14.4"/>
    <x v="3"/>
    <x v="3"/>
    <n v="20"/>
    <n v="54"/>
    <s v="Yes"/>
    <n v="1"/>
  </r>
  <r>
    <n v="1608"/>
    <d v="2024-07-23T00:00:00"/>
    <s v="Basic"/>
    <n v="199"/>
    <n v="0.7"/>
    <x v="8"/>
    <x v="3"/>
    <n v="29"/>
    <n v="30"/>
    <s v="Yes"/>
    <n v="1"/>
  </r>
  <r>
    <n v="1609"/>
    <d v="2023-11-18T00:00:00"/>
    <s v="Basic"/>
    <n v="199"/>
    <n v="1.9"/>
    <x v="4"/>
    <x v="3"/>
    <n v="27"/>
    <n v="57"/>
    <s v="Yes"/>
    <n v="1"/>
  </r>
  <r>
    <n v="1610"/>
    <d v="2023-08-21T00:00:00"/>
    <s v="Basic"/>
    <n v="199"/>
    <n v="4.9000000000000004"/>
    <x v="0"/>
    <x v="3"/>
    <n v="29"/>
    <n v="55"/>
    <s v="Yes"/>
    <n v="1"/>
  </r>
  <r>
    <n v="1611"/>
    <d v="2023-07-08T00:00:00"/>
    <s v="Premium"/>
    <n v="699"/>
    <n v="4.0999999999999996"/>
    <x v="8"/>
    <x v="0"/>
    <n v="12"/>
    <n v="7"/>
    <s v="No"/>
    <n v="0"/>
  </r>
  <r>
    <n v="1612"/>
    <d v="2023-03-04T00:00:00"/>
    <s v="Premium"/>
    <n v="699"/>
    <n v="21.6"/>
    <x v="3"/>
    <x v="1"/>
    <n v="33"/>
    <n v="35"/>
    <s v="No"/>
    <n v="0"/>
  </r>
  <r>
    <n v="1613"/>
    <d v="2023-12-28T00:00:00"/>
    <s v="Premium"/>
    <n v="699"/>
    <n v="24.4"/>
    <x v="8"/>
    <x v="4"/>
    <n v="17"/>
    <n v="54"/>
    <s v="No"/>
    <n v="0"/>
  </r>
  <r>
    <n v="1614"/>
    <d v="2023-04-26T00:00:00"/>
    <s v="Premium"/>
    <n v="699"/>
    <n v="15.2"/>
    <x v="3"/>
    <x v="1"/>
    <n v="3"/>
    <n v="4"/>
    <s v="No"/>
    <n v="0"/>
  </r>
  <r>
    <n v="1615"/>
    <d v="2024-11-28T00:00:00"/>
    <s v="Premium"/>
    <n v="699"/>
    <n v="6.3"/>
    <x v="3"/>
    <x v="5"/>
    <n v="5"/>
    <n v="23"/>
    <s v="No"/>
    <n v="0"/>
  </r>
  <r>
    <n v="1616"/>
    <d v="2024-01-04T00:00:00"/>
    <s v="Standard"/>
    <n v="399"/>
    <n v="16.2"/>
    <x v="0"/>
    <x v="0"/>
    <n v="5"/>
    <n v="1"/>
    <s v="No"/>
    <n v="0"/>
  </r>
  <r>
    <n v="1617"/>
    <d v="2024-09-28T00:00:00"/>
    <s v="Standard"/>
    <n v="399"/>
    <n v="22.5"/>
    <x v="3"/>
    <x v="2"/>
    <n v="27"/>
    <n v="60"/>
    <s v="No"/>
    <n v="0"/>
  </r>
  <r>
    <n v="1618"/>
    <d v="2023-04-19T00:00:00"/>
    <s v="Basic"/>
    <n v="199"/>
    <n v="9.5"/>
    <x v="0"/>
    <x v="0"/>
    <n v="11"/>
    <n v="58"/>
    <s v="No"/>
    <n v="0"/>
  </r>
  <r>
    <n v="1619"/>
    <d v="2024-08-18T00:00:00"/>
    <s v="Premium"/>
    <n v="699"/>
    <n v="20.3"/>
    <x v="2"/>
    <x v="4"/>
    <n v="14"/>
    <n v="49"/>
    <s v="Yes"/>
    <n v="1"/>
  </r>
  <r>
    <n v="1620"/>
    <d v="2023-06-03T00:00:00"/>
    <s v="Premium"/>
    <n v="699"/>
    <n v="23.5"/>
    <x v="1"/>
    <x v="5"/>
    <n v="23"/>
    <n v="2"/>
    <s v="No"/>
    <n v="0"/>
  </r>
  <r>
    <n v="1621"/>
    <d v="2024-10-07T00:00:00"/>
    <s v="Standard"/>
    <n v="399"/>
    <n v="23.9"/>
    <x v="5"/>
    <x v="5"/>
    <n v="6"/>
    <n v="32"/>
    <s v="No"/>
    <n v="0"/>
  </r>
  <r>
    <n v="1622"/>
    <d v="2024-04-28T00:00:00"/>
    <s v="Premium"/>
    <n v="699"/>
    <n v="13.7"/>
    <x v="4"/>
    <x v="5"/>
    <n v="27"/>
    <n v="51"/>
    <s v="Yes"/>
    <n v="1"/>
  </r>
  <r>
    <n v="1623"/>
    <d v="2023-10-28T00:00:00"/>
    <s v="Premium"/>
    <n v="699"/>
    <n v="13.2"/>
    <x v="3"/>
    <x v="3"/>
    <n v="34"/>
    <n v="12"/>
    <s v="No"/>
    <n v="0"/>
  </r>
  <r>
    <n v="1624"/>
    <d v="2023-04-29T00:00:00"/>
    <s v="Basic"/>
    <n v="199"/>
    <n v="6.5"/>
    <x v="3"/>
    <x v="0"/>
    <n v="22"/>
    <n v="29"/>
    <s v="Yes"/>
    <n v="1"/>
  </r>
  <r>
    <n v="1625"/>
    <d v="2024-06-01T00:00:00"/>
    <s v="Premium"/>
    <n v="699"/>
    <n v="11.4"/>
    <x v="1"/>
    <x v="3"/>
    <n v="16"/>
    <n v="5"/>
    <s v="Yes"/>
    <n v="1"/>
  </r>
  <r>
    <n v="1626"/>
    <d v="2024-08-06T00:00:00"/>
    <s v="Basic"/>
    <n v="199"/>
    <n v="16.5"/>
    <x v="5"/>
    <x v="2"/>
    <n v="24"/>
    <n v="50"/>
    <s v="Yes"/>
    <n v="1"/>
  </r>
  <r>
    <n v="1627"/>
    <d v="2024-09-12T00:00:00"/>
    <s v="Basic"/>
    <n v="199"/>
    <n v="6.5"/>
    <x v="1"/>
    <x v="4"/>
    <n v="35"/>
    <n v="37"/>
    <s v="Yes"/>
    <n v="1"/>
  </r>
  <r>
    <n v="1628"/>
    <d v="2023-06-01T00:00:00"/>
    <s v="Standard"/>
    <n v="399"/>
    <n v="8.9"/>
    <x v="4"/>
    <x v="1"/>
    <n v="19"/>
    <n v="26"/>
    <s v="No"/>
    <n v="0"/>
  </r>
  <r>
    <n v="1629"/>
    <d v="2023-06-20T00:00:00"/>
    <s v="Premium"/>
    <n v="699"/>
    <n v="16"/>
    <x v="5"/>
    <x v="0"/>
    <n v="32"/>
    <n v="56"/>
    <s v="No"/>
    <n v="0"/>
  </r>
  <r>
    <n v="1630"/>
    <d v="2023-04-14T00:00:00"/>
    <s v="Basic"/>
    <n v="199"/>
    <n v="7"/>
    <x v="2"/>
    <x v="4"/>
    <n v="27"/>
    <n v="59"/>
    <s v="Yes"/>
    <n v="1"/>
  </r>
  <r>
    <n v="1631"/>
    <d v="2023-05-16T00:00:00"/>
    <s v="Basic"/>
    <n v="199"/>
    <n v="20.9"/>
    <x v="8"/>
    <x v="4"/>
    <n v="3"/>
    <n v="10"/>
    <s v="No"/>
    <n v="0"/>
  </r>
  <r>
    <n v="1632"/>
    <d v="2024-07-24T00:00:00"/>
    <s v="Premium"/>
    <n v="699"/>
    <n v="23"/>
    <x v="1"/>
    <x v="3"/>
    <n v="34"/>
    <n v="8"/>
    <s v="Yes"/>
    <n v="1"/>
  </r>
  <r>
    <n v="1633"/>
    <d v="2023-02-16T00:00:00"/>
    <s v="Basic"/>
    <n v="199"/>
    <n v="3.4"/>
    <x v="3"/>
    <x v="5"/>
    <n v="19"/>
    <n v="38"/>
    <s v="Yes"/>
    <n v="1"/>
  </r>
  <r>
    <n v="1634"/>
    <d v="2024-03-22T00:00:00"/>
    <s v="Basic"/>
    <n v="199"/>
    <n v="23.8"/>
    <x v="1"/>
    <x v="4"/>
    <n v="23"/>
    <n v="28"/>
    <s v="Yes"/>
    <n v="1"/>
  </r>
  <r>
    <n v="1635"/>
    <d v="2024-06-05T00:00:00"/>
    <s v="Standard"/>
    <n v="399"/>
    <n v="17.7"/>
    <x v="6"/>
    <x v="4"/>
    <n v="31"/>
    <n v="49"/>
    <s v="Yes"/>
    <n v="1"/>
  </r>
  <r>
    <n v="1636"/>
    <d v="2023-11-25T00:00:00"/>
    <s v="Basic"/>
    <n v="199"/>
    <n v="22.4"/>
    <x v="3"/>
    <x v="4"/>
    <n v="10"/>
    <n v="41"/>
    <s v="Yes"/>
    <n v="1"/>
  </r>
  <r>
    <n v="1637"/>
    <d v="2023-12-16T00:00:00"/>
    <s v="Standard"/>
    <n v="399"/>
    <n v="13"/>
    <x v="0"/>
    <x v="1"/>
    <n v="12"/>
    <n v="14"/>
    <s v="No"/>
    <n v="0"/>
  </r>
  <r>
    <n v="1638"/>
    <d v="2023-11-23T00:00:00"/>
    <s v="Basic"/>
    <n v="199"/>
    <n v="22.5"/>
    <x v="2"/>
    <x v="2"/>
    <n v="34"/>
    <n v="18"/>
    <s v="Yes"/>
    <n v="1"/>
  </r>
  <r>
    <n v="1639"/>
    <d v="2024-09-22T00:00:00"/>
    <s v="Basic"/>
    <n v="199"/>
    <n v="1.5"/>
    <x v="5"/>
    <x v="2"/>
    <n v="10"/>
    <n v="33"/>
    <s v="Yes"/>
    <n v="1"/>
  </r>
  <r>
    <n v="1640"/>
    <d v="2024-03-25T00:00:00"/>
    <s v="Standard"/>
    <n v="399"/>
    <n v="9"/>
    <x v="6"/>
    <x v="1"/>
    <n v="7"/>
    <n v="18"/>
    <s v="No"/>
    <n v="0"/>
  </r>
  <r>
    <n v="1641"/>
    <d v="2023-08-26T00:00:00"/>
    <s v="Basic"/>
    <n v="199"/>
    <n v="7.6"/>
    <x v="0"/>
    <x v="5"/>
    <n v="11"/>
    <n v="48"/>
    <s v="Yes"/>
    <n v="1"/>
  </r>
  <r>
    <n v="1642"/>
    <d v="2023-06-22T00:00:00"/>
    <s v="Premium"/>
    <n v="699"/>
    <n v="4"/>
    <x v="5"/>
    <x v="5"/>
    <n v="18"/>
    <n v="53"/>
    <s v="Yes"/>
    <n v="1"/>
  </r>
  <r>
    <n v="1643"/>
    <d v="2024-05-15T00:00:00"/>
    <s v="Basic"/>
    <n v="199"/>
    <n v="24"/>
    <x v="2"/>
    <x v="5"/>
    <n v="3"/>
    <n v="51"/>
    <s v="Yes"/>
    <n v="1"/>
  </r>
  <r>
    <n v="1644"/>
    <d v="2024-04-09T00:00:00"/>
    <s v="Basic"/>
    <n v="199"/>
    <n v="5.5"/>
    <x v="1"/>
    <x v="4"/>
    <n v="24"/>
    <n v="28"/>
    <s v="Yes"/>
    <n v="1"/>
  </r>
  <r>
    <n v="1645"/>
    <d v="2023-09-27T00:00:00"/>
    <s v="Standard"/>
    <n v="399"/>
    <n v="18"/>
    <x v="4"/>
    <x v="2"/>
    <n v="8"/>
    <n v="56"/>
    <s v="Yes"/>
    <n v="1"/>
  </r>
  <r>
    <n v="1646"/>
    <d v="2023-08-16T00:00:00"/>
    <s v="Basic"/>
    <n v="199"/>
    <n v="24.8"/>
    <x v="4"/>
    <x v="3"/>
    <n v="9"/>
    <n v="51"/>
    <s v="Yes"/>
    <n v="1"/>
  </r>
  <r>
    <n v="1647"/>
    <d v="2024-06-09T00:00:00"/>
    <s v="Premium"/>
    <n v="699"/>
    <n v="8.5"/>
    <x v="2"/>
    <x v="3"/>
    <n v="5"/>
    <n v="17"/>
    <s v="Yes"/>
    <n v="1"/>
  </r>
  <r>
    <n v="1648"/>
    <d v="2024-12-23T00:00:00"/>
    <s v="Premium"/>
    <n v="699"/>
    <n v="17.8"/>
    <x v="3"/>
    <x v="1"/>
    <n v="5"/>
    <n v="27"/>
    <s v="Yes"/>
    <n v="1"/>
  </r>
  <r>
    <n v="1649"/>
    <d v="2023-02-06T00:00:00"/>
    <s v="Premium"/>
    <n v="699"/>
    <n v="5.2"/>
    <x v="2"/>
    <x v="4"/>
    <n v="21"/>
    <n v="53"/>
    <s v="No"/>
    <n v="0"/>
  </r>
  <r>
    <n v="1650"/>
    <d v="2024-04-26T00:00:00"/>
    <s v="Premium"/>
    <n v="699"/>
    <n v="6.5"/>
    <x v="1"/>
    <x v="0"/>
    <n v="1"/>
    <n v="43"/>
    <s v="Yes"/>
    <n v="1"/>
  </r>
  <r>
    <n v="1651"/>
    <d v="2023-04-01T00:00:00"/>
    <s v="Basic"/>
    <n v="199"/>
    <n v="20.399999999999999"/>
    <x v="7"/>
    <x v="3"/>
    <n v="32"/>
    <n v="8"/>
    <s v="Yes"/>
    <n v="1"/>
  </r>
  <r>
    <n v="1652"/>
    <d v="2024-12-28T00:00:00"/>
    <s v="Premium"/>
    <n v="699"/>
    <n v="0.6"/>
    <x v="4"/>
    <x v="2"/>
    <n v="14"/>
    <n v="35"/>
    <s v="Yes"/>
    <n v="1"/>
  </r>
  <r>
    <n v="1653"/>
    <d v="2023-08-29T00:00:00"/>
    <s v="Basic"/>
    <n v="199"/>
    <n v="10.7"/>
    <x v="0"/>
    <x v="5"/>
    <n v="3"/>
    <n v="24"/>
    <s v="Yes"/>
    <n v="1"/>
  </r>
  <r>
    <n v="1654"/>
    <d v="2023-10-27T00:00:00"/>
    <s v="Premium"/>
    <n v="699"/>
    <n v="12.4"/>
    <x v="6"/>
    <x v="3"/>
    <n v="23"/>
    <n v="53"/>
    <s v="Yes"/>
    <n v="1"/>
  </r>
  <r>
    <n v="1655"/>
    <d v="2023-10-30T00:00:00"/>
    <s v="Premium"/>
    <n v="699"/>
    <n v="12.5"/>
    <x v="1"/>
    <x v="5"/>
    <n v="32"/>
    <n v="22"/>
    <s v="Yes"/>
    <n v="1"/>
  </r>
  <r>
    <n v="1656"/>
    <d v="2024-11-09T00:00:00"/>
    <s v="Basic"/>
    <n v="199"/>
    <n v="3.3"/>
    <x v="0"/>
    <x v="2"/>
    <n v="15"/>
    <n v="28"/>
    <s v="Yes"/>
    <n v="1"/>
  </r>
  <r>
    <n v="1657"/>
    <d v="2024-02-12T00:00:00"/>
    <s v="Standard"/>
    <n v="399"/>
    <n v="4.8"/>
    <x v="3"/>
    <x v="4"/>
    <n v="8"/>
    <n v="7"/>
    <s v="Yes"/>
    <n v="1"/>
  </r>
  <r>
    <n v="1658"/>
    <d v="2023-08-29T00:00:00"/>
    <s v="Premium"/>
    <n v="699"/>
    <n v="19.5"/>
    <x v="7"/>
    <x v="2"/>
    <n v="9"/>
    <n v="38"/>
    <s v="Yes"/>
    <n v="1"/>
  </r>
  <r>
    <n v="1659"/>
    <d v="2023-11-27T00:00:00"/>
    <s v="Basic"/>
    <n v="199"/>
    <n v="7.1"/>
    <x v="5"/>
    <x v="2"/>
    <n v="19"/>
    <n v="3"/>
    <s v="No"/>
    <n v="0"/>
  </r>
  <r>
    <n v="1660"/>
    <d v="2023-02-25T00:00:00"/>
    <s v="Standard"/>
    <n v="399"/>
    <n v="10.6"/>
    <x v="7"/>
    <x v="2"/>
    <n v="21"/>
    <n v="25"/>
    <s v="Yes"/>
    <n v="1"/>
  </r>
  <r>
    <n v="1661"/>
    <d v="2024-04-03T00:00:00"/>
    <s v="Standard"/>
    <n v="399"/>
    <n v="18.3"/>
    <x v="3"/>
    <x v="4"/>
    <n v="32"/>
    <n v="52"/>
    <s v="Yes"/>
    <n v="1"/>
  </r>
  <r>
    <n v="1662"/>
    <d v="2023-04-23T00:00:00"/>
    <s v="Standard"/>
    <n v="399"/>
    <n v="14.5"/>
    <x v="6"/>
    <x v="5"/>
    <n v="15"/>
    <n v="13"/>
    <s v="No"/>
    <n v="0"/>
  </r>
  <r>
    <n v="1663"/>
    <d v="2024-01-24T00:00:00"/>
    <s v="Premium"/>
    <n v="699"/>
    <n v="3.7"/>
    <x v="2"/>
    <x v="1"/>
    <n v="22"/>
    <n v="60"/>
    <s v="Yes"/>
    <n v="1"/>
  </r>
  <r>
    <n v="1664"/>
    <d v="2023-08-04T00:00:00"/>
    <s v="Basic"/>
    <n v="199"/>
    <n v="22.8"/>
    <x v="2"/>
    <x v="1"/>
    <n v="22"/>
    <n v="41"/>
    <s v="Yes"/>
    <n v="1"/>
  </r>
  <r>
    <n v="1665"/>
    <d v="2023-08-23T00:00:00"/>
    <s v="Standard"/>
    <n v="399"/>
    <n v="5.4"/>
    <x v="6"/>
    <x v="5"/>
    <n v="35"/>
    <n v="25"/>
    <s v="No"/>
    <n v="0"/>
  </r>
  <r>
    <n v="1666"/>
    <d v="2023-09-12T00:00:00"/>
    <s v="Standard"/>
    <n v="399"/>
    <n v="22.8"/>
    <x v="3"/>
    <x v="2"/>
    <n v="11"/>
    <n v="13"/>
    <s v="No"/>
    <n v="0"/>
  </r>
  <r>
    <n v="1667"/>
    <d v="2024-05-11T00:00:00"/>
    <s v="Basic"/>
    <n v="199"/>
    <n v="21.2"/>
    <x v="2"/>
    <x v="1"/>
    <n v="3"/>
    <n v="32"/>
    <s v="Yes"/>
    <n v="1"/>
  </r>
  <r>
    <n v="1668"/>
    <d v="2023-09-11T00:00:00"/>
    <s v="Basic"/>
    <n v="199"/>
    <n v="7.4"/>
    <x v="8"/>
    <x v="0"/>
    <n v="11"/>
    <n v="40"/>
    <s v="No"/>
    <n v="0"/>
  </r>
  <r>
    <n v="1669"/>
    <d v="2023-10-04T00:00:00"/>
    <s v="Basic"/>
    <n v="199"/>
    <n v="18.899999999999999"/>
    <x v="1"/>
    <x v="4"/>
    <n v="18"/>
    <n v="25"/>
    <s v="Yes"/>
    <n v="1"/>
  </r>
  <r>
    <n v="1670"/>
    <d v="2024-07-08T00:00:00"/>
    <s v="Basic"/>
    <n v="199"/>
    <n v="2.2999999999999998"/>
    <x v="1"/>
    <x v="1"/>
    <n v="5"/>
    <n v="0"/>
    <s v="No"/>
    <n v="0"/>
  </r>
  <r>
    <n v="1671"/>
    <d v="2023-11-16T00:00:00"/>
    <s v="Premium"/>
    <n v="699"/>
    <n v="2.8"/>
    <x v="1"/>
    <x v="0"/>
    <n v="10"/>
    <n v="53"/>
    <s v="Yes"/>
    <n v="1"/>
  </r>
  <r>
    <n v="1672"/>
    <d v="2023-04-13T00:00:00"/>
    <s v="Standard"/>
    <n v="399"/>
    <n v="13.1"/>
    <x v="8"/>
    <x v="3"/>
    <n v="28"/>
    <n v="17"/>
    <s v="No"/>
    <n v="0"/>
  </r>
  <r>
    <n v="1673"/>
    <d v="2024-07-28T00:00:00"/>
    <s v="Standard"/>
    <n v="399"/>
    <n v="9.6999999999999993"/>
    <x v="1"/>
    <x v="1"/>
    <n v="31"/>
    <n v="14"/>
    <s v="No"/>
    <n v="0"/>
  </r>
  <r>
    <n v="1674"/>
    <d v="2024-05-23T00:00:00"/>
    <s v="Standard"/>
    <n v="399"/>
    <n v="7.5"/>
    <x v="2"/>
    <x v="5"/>
    <n v="31"/>
    <n v="15"/>
    <s v="Yes"/>
    <n v="1"/>
  </r>
  <r>
    <n v="1675"/>
    <d v="2024-08-14T00:00:00"/>
    <s v="Premium"/>
    <n v="699"/>
    <n v="23.8"/>
    <x v="2"/>
    <x v="4"/>
    <n v="26"/>
    <n v="6"/>
    <s v="Yes"/>
    <n v="1"/>
  </r>
  <r>
    <n v="1676"/>
    <d v="2024-10-20T00:00:00"/>
    <s v="Basic"/>
    <n v="199"/>
    <n v="19.399999999999999"/>
    <x v="7"/>
    <x v="3"/>
    <n v="26"/>
    <n v="30"/>
    <s v="Yes"/>
    <n v="1"/>
  </r>
  <r>
    <n v="1677"/>
    <d v="2024-05-16T00:00:00"/>
    <s v="Standard"/>
    <n v="399"/>
    <n v="4"/>
    <x v="4"/>
    <x v="1"/>
    <n v="22"/>
    <n v="35"/>
    <s v="Yes"/>
    <n v="1"/>
  </r>
  <r>
    <n v="1678"/>
    <d v="2024-08-03T00:00:00"/>
    <s v="Premium"/>
    <n v="699"/>
    <n v="2.6"/>
    <x v="1"/>
    <x v="5"/>
    <n v="16"/>
    <n v="53"/>
    <s v="Yes"/>
    <n v="1"/>
  </r>
  <r>
    <n v="1679"/>
    <d v="2023-06-04T00:00:00"/>
    <s v="Basic"/>
    <n v="199"/>
    <n v="19.3"/>
    <x v="0"/>
    <x v="2"/>
    <n v="4"/>
    <n v="19"/>
    <s v="No"/>
    <n v="0"/>
  </r>
  <r>
    <n v="1680"/>
    <d v="2024-07-29T00:00:00"/>
    <s v="Basic"/>
    <n v="199"/>
    <n v="17.399999999999999"/>
    <x v="1"/>
    <x v="1"/>
    <n v="21"/>
    <n v="17"/>
    <s v="No"/>
    <n v="0"/>
  </r>
  <r>
    <n v="1681"/>
    <d v="2024-06-10T00:00:00"/>
    <s v="Standard"/>
    <n v="399"/>
    <n v="12.7"/>
    <x v="5"/>
    <x v="3"/>
    <n v="35"/>
    <n v="29"/>
    <s v="No"/>
    <n v="0"/>
  </r>
  <r>
    <n v="1682"/>
    <d v="2023-01-14T00:00:00"/>
    <s v="Premium"/>
    <n v="699"/>
    <n v="23.1"/>
    <x v="1"/>
    <x v="4"/>
    <n v="6"/>
    <n v="4"/>
    <s v="Yes"/>
    <n v="1"/>
  </r>
  <r>
    <n v="1683"/>
    <d v="2023-04-27T00:00:00"/>
    <s v="Basic"/>
    <n v="199"/>
    <n v="18.8"/>
    <x v="6"/>
    <x v="0"/>
    <n v="34"/>
    <n v="28"/>
    <s v="No"/>
    <n v="0"/>
  </r>
  <r>
    <n v="1684"/>
    <d v="2024-07-14T00:00:00"/>
    <s v="Basic"/>
    <n v="199"/>
    <n v="12.6"/>
    <x v="2"/>
    <x v="2"/>
    <n v="28"/>
    <n v="8"/>
    <s v="No"/>
    <n v="0"/>
  </r>
  <r>
    <n v="1685"/>
    <d v="2024-11-23T00:00:00"/>
    <s v="Standard"/>
    <n v="399"/>
    <n v="0.7"/>
    <x v="4"/>
    <x v="2"/>
    <n v="26"/>
    <n v="18"/>
    <s v="No"/>
    <n v="0"/>
  </r>
  <r>
    <n v="1686"/>
    <d v="2023-10-25T00:00:00"/>
    <s v="Standard"/>
    <n v="399"/>
    <n v="8.4"/>
    <x v="3"/>
    <x v="5"/>
    <n v="34"/>
    <n v="41"/>
    <s v="Yes"/>
    <n v="1"/>
  </r>
  <r>
    <n v="1687"/>
    <d v="2024-04-18T00:00:00"/>
    <s v="Premium"/>
    <n v="699"/>
    <n v="20.2"/>
    <x v="3"/>
    <x v="5"/>
    <n v="14"/>
    <n v="38"/>
    <s v="Yes"/>
    <n v="1"/>
  </r>
  <r>
    <n v="1688"/>
    <d v="2024-04-30T00:00:00"/>
    <s v="Basic"/>
    <n v="199"/>
    <n v="23.2"/>
    <x v="6"/>
    <x v="0"/>
    <n v="22"/>
    <n v="33"/>
    <s v="No"/>
    <n v="0"/>
  </r>
  <r>
    <n v="1689"/>
    <d v="2023-01-06T00:00:00"/>
    <s v="Basic"/>
    <n v="199"/>
    <n v="10.7"/>
    <x v="6"/>
    <x v="2"/>
    <n v="21"/>
    <n v="4"/>
    <s v="No"/>
    <n v="0"/>
  </r>
  <r>
    <n v="1690"/>
    <d v="2023-03-04T00:00:00"/>
    <s v="Standard"/>
    <n v="399"/>
    <n v="5.4"/>
    <x v="4"/>
    <x v="5"/>
    <n v="13"/>
    <n v="29"/>
    <s v="Yes"/>
    <n v="1"/>
  </r>
  <r>
    <n v="1691"/>
    <d v="2023-08-20T00:00:00"/>
    <s v="Premium"/>
    <n v="699"/>
    <n v="15.1"/>
    <x v="4"/>
    <x v="3"/>
    <n v="30"/>
    <n v="40"/>
    <s v="Yes"/>
    <n v="1"/>
  </r>
  <r>
    <n v="1692"/>
    <d v="2024-03-12T00:00:00"/>
    <s v="Standard"/>
    <n v="399"/>
    <n v="23.2"/>
    <x v="0"/>
    <x v="3"/>
    <n v="1"/>
    <n v="52"/>
    <s v="No"/>
    <n v="0"/>
  </r>
  <r>
    <n v="1693"/>
    <d v="2024-11-06T00:00:00"/>
    <s v="Premium"/>
    <n v="699"/>
    <n v="9.5"/>
    <x v="1"/>
    <x v="3"/>
    <n v="20"/>
    <n v="35"/>
    <s v="Yes"/>
    <n v="1"/>
  </r>
  <r>
    <n v="1694"/>
    <d v="2023-09-27T00:00:00"/>
    <s v="Basic"/>
    <n v="199"/>
    <n v="15"/>
    <x v="4"/>
    <x v="4"/>
    <n v="5"/>
    <n v="13"/>
    <s v="Yes"/>
    <n v="1"/>
  </r>
  <r>
    <n v="1695"/>
    <d v="2023-12-05T00:00:00"/>
    <s v="Premium"/>
    <n v="699"/>
    <n v="3.6"/>
    <x v="2"/>
    <x v="5"/>
    <n v="7"/>
    <n v="41"/>
    <s v="Yes"/>
    <n v="1"/>
  </r>
  <r>
    <n v="1696"/>
    <d v="2023-08-26T00:00:00"/>
    <s v="Premium"/>
    <n v="699"/>
    <n v="24.2"/>
    <x v="7"/>
    <x v="0"/>
    <n v="18"/>
    <n v="10"/>
    <s v="Yes"/>
    <n v="1"/>
  </r>
  <r>
    <n v="1697"/>
    <d v="2023-01-01T00:00:00"/>
    <s v="Basic"/>
    <n v="199"/>
    <n v="23.3"/>
    <x v="6"/>
    <x v="0"/>
    <n v="6"/>
    <n v="10"/>
    <s v="No"/>
    <n v="0"/>
  </r>
  <r>
    <n v="1698"/>
    <d v="2024-03-11T00:00:00"/>
    <s v="Standard"/>
    <n v="399"/>
    <n v="22.5"/>
    <x v="8"/>
    <x v="0"/>
    <n v="5"/>
    <n v="32"/>
    <s v="No"/>
    <n v="0"/>
  </r>
  <r>
    <n v="1699"/>
    <d v="2024-01-22T00:00:00"/>
    <s v="Premium"/>
    <n v="699"/>
    <n v="8.5"/>
    <x v="2"/>
    <x v="1"/>
    <n v="31"/>
    <n v="15"/>
    <s v="No"/>
    <n v="0"/>
  </r>
  <r>
    <n v="1700"/>
    <d v="2024-09-11T00:00:00"/>
    <s v="Standard"/>
    <n v="399"/>
    <n v="9.1999999999999993"/>
    <x v="2"/>
    <x v="3"/>
    <n v="31"/>
    <n v="33"/>
    <s v="Yes"/>
    <n v="1"/>
  </r>
  <r>
    <n v="1701"/>
    <d v="2024-07-27T00:00:00"/>
    <s v="Basic"/>
    <n v="199"/>
    <n v="23.7"/>
    <x v="0"/>
    <x v="4"/>
    <n v="11"/>
    <n v="9"/>
    <s v="No"/>
    <n v="0"/>
  </r>
  <r>
    <n v="1702"/>
    <d v="2024-03-21T00:00:00"/>
    <s v="Standard"/>
    <n v="399"/>
    <n v="17.5"/>
    <x v="0"/>
    <x v="4"/>
    <n v="32"/>
    <n v="7"/>
    <s v="No"/>
    <n v="0"/>
  </r>
  <r>
    <n v="1703"/>
    <d v="2024-03-10T00:00:00"/>
    <s v="Premium"/>
    <n v="699"/>
    <n v="4.9000000000000004"/>
    <x v="3"/>
    <x v="2"/>
    <n v="23"/>
    <n v="49"/>
    <s v="Yes"/>
    <n v="1"/>
  </r>
  <r>
    <n v="1704"/>
    <d v="2023-01-11T00:00:00"/>
    <s v="Basic"/>
    <n v="199"/>
    <n v="22"/>
    <x v="5"/>
    <x v="2"/>
    <n v="36"/>
    <n v="23"/>
    <s v="Yes"/>
    <n v="1"/>
  </r>
  <r>
    <n v="1705"/>
    <d v="2023-04-07T00:00:00"/>
    <s v="Basic"/>
    <n v="199"/>
    <n v="9.3000000000000007"/>
    <x v="5"/>
    <x v="1"/>
    <n v="29"/>
    <n v="37"/>
    <s v="Yes"/>
    <n v="1"/>
  </r>
  <r>
    <n v="1706"/>
    <d v="2023-10-09T00:00:00"/>
    <s v="Standard"/>
    <n v="399"/>
    <n v="12.8"/>
    <x v="8"/>
    <x v="5"/>
    <n v="17"/>
    <n v="17"/>
    <s v="Yes"/>
    <n v="1"/>
  </r>
  <r>
    <n v="1707"/>
    <d v="2024-08-08T00:00:00"/>
    <s v="Premium"/>
    <n v="699"/>
    <n v="10.3"/>
    <x v="0"/>
    <x v="3"/>
    <n v="31"/>
    <n v="40"/>
    <s v="Yes"/>
    <n v="1"/>
  </r>
  <r>
    <n v="1708"/>
    <d v="2024-10-25T00:00:00"/>
    <s v="Basic"/>
    <n v="199"/>
    <n v="24.9"/>
    <x v="7"/>
    <x v="2"/>
    <n v="31"/>
    <n v="11"/>
    <s v="Yes"/>
    <n v="1"/>
  </r>
  <r>
    <n v="1709"/>
    <d v="2024-12-23T00:00:00"/>
    <s v="Premium"/>
    <n v="699"/>
    <n v="1.4"/>
    <x v="8"/>
    <x v="5"/>
    <n v="7"/>
    <n v="57"/>
    <s v="Yes"/>
    <n v="1"/>
  </r>
  <r>
    <n v="1710"/>
    <d v="2023-05-03T00:00:00"/>
    <s v="Premium"/>
    <n v="699"/>
    <n v="21.8"/>
    <x v="6"/>
    <x v="1"/>
    <n v="12"/>
    <n v="26"/>
    <s v="No"/>
    <n v="0"/>
  </r>
  <r>
    <n v="1711"/>
    <d v="2023-10-12T00:00:00"/>
    <s v="Basic"/>
    <n v="199"/>
    <n v="16.100000000000001"/>
    <x v="8"/>
    <x v="3"/>
    <n v="29"/>
    <n v="6"/>
    <s v="No"/>
    <n v="0"/>
  </r>
  <r>
    <n v="1712"/>
    <d v="2024-08-23T00:00:00"/>
    <s v="Basic"/>
    <n v="199"/>
    <n v="8.6999999999999993"/>
    <x v="3"/>
    <x v="4"/>
    <n v="2"/>
    <n v="10"/>
    <s v="No"/>
    <n v="0"/>
  </r>
  <r>
    <n v="1713"/>
    <d v="2023-03-04T00:00:00"/>
    <s v="Premium"/>
    <n v="699"/>
    <n v="13.2"/>
    <x v="1"/>
    <x v="2"/>
    <n v="24"/>
    <n v="53"/>
    <s v="Yes"/>
    <n v="1"/>
  </r>
  <r>
    <n v="1714"/>
    <d v="2023-06-26T00:00:00"/>
    <s v="Basic"/>
    <n v="199"/>
    <n v="20.7"/>
    <x v="2"/>
    <x v="0"/>
    <n v="13"/>
    <n v="46"/>
    <s v="Yes"/>
    <n v="1"/>
  </r>
  <r>
    <n v="1715"/>
    <d v="2024-10-12T00:00:00"/>
    <s v="Standard"/>
    <n v="399"/>
    <n v="7.3"/>
    <x v="5"/>
    <x v="4"/>
    <n v="3"/>
    <n v="32"/>
    <s v="Yes"/>
    <n v="1"/>
  </r>
  <r>
    <n v="1716"/>
    <d v="2024-08-04T00:00:00"/>
    <s v="Premium"/>
    <n v="699"/>
    <n v="8.1"/>
    <x v="2"/>
    <x v="3"/>
    <n v="1"/>
    <n v="7"/>
    <s v="Yes"/>
    <n v="1"/>
  </r>
  <r>
    <n v="1717"/>
    <d v="2023-07-06T00:00:00"/>
    <s v="Premium"/>
    <n v="699"/>
    <n v="14.4"/>
    <x v="7"/>
    <x v="1"/>
    <n v="6"/>
    <n v="7"/>
    <s v="No"/>
    <n v="0"/>
  </r>
  <r>
    <n v="1718"/>
    <d v="2024-10-15T00:00:00"/>
    <s v="Premium"/>
    <n v="699"/>
    <n v="5"/>
    <x v="8"/>
    <x v="0"/>
    <n v="6"/>
    <n v="50"/>
    <s v="Yes"/>
    <n v="1"/>
  </r>
  <r>
    <n v="1719"/>
    <d v="2023-07-15T00:00:00"/>
    <s v="Standard"/>
    <n v="399"/>
    <n v="2.5"/>
    <x v="5"/>
    <x v="3"/>
    <n v="30"/>
    <n v="53"/>
    <s v="Yes"/>
    <n v="1"/>
  </r>
  <r>
    <n v="1720"/>
    <d v="2023-05-24T00:00:00"/>
    <s v="Premium"/>
    <n v="699"/>
    <n v="8.1"/>
    <x v="1"/>
    <x v="4"/>
    <n v="9"/>
    <n v="18"/>
    <s v="Yes"/>
    <n v="1"/>
  </r>
  <r>
    <n v="1721"/>
    <d v="2023-10-30T00:00:00"/>
    <s v="Premium"/>
    <n v="699"/>
    <n v="10.6"/>
    <x v="5"/>
    <x v="3"/>
    <n v="21"/>
    <n v="56"/>
    <s v="Yes"/>
    <n v="1"/>
  </r>
  <r>
    <n v="1722"/>
    <d v="2024-10-19T00:00:00"/>
    <s v="Standard"/>
    <n v="399"/>
    <n v="7"/>
    <x v="7"/>
    <x v="3"/>
    <n v="29"/>
    <n v="37"/>
    <s v="Yes"/>
    <n v="1"/>
  </r>
  <r>
    <n v="1723"/>
    <d v="2024-01-30T00:00:00"/>
    <s v="Premium"/>
    <n v="699"/>
    <n v="20.8"/>
    <x v="6"/>
    <x v="1"/>
    <n v="29"/>
    <n v="60"/>
    <s v="No"/>
    <n v="0"/>
  </r>
  <r>
    <n v="1724"/>
    <d v="2023-10-23T00:00:00"/>
    <s v="Basic"/>
    <n v="199"/>
    <n v="14.4"/>
    <x v="1"/>
    <x v="3"/>
    <n v="35"/>
    <n v="41"/>
    <s v="No"/>
    <n v="0"/>
  </r>
  <r>
    <n v="1725"/>
    <d v="2023-10-03T00:00:00"/>
    <s v="Basic"/>
    <n v="199"/>
    <n v="17.600000000000001"/>
    <x v="2"/>
    <x v="5"/>
    <n v="22"/>
    <n v="53"/>
    <s v="Yes"/>
    <n v="1"/>
  </r>
  <r>
    <n v="1726"/>
    <d v="2023-04-29T00:00:00"/>
    <s v="Basic"/>
    <n v="199"/>
    <n v="19.399999999999999"/>
    <x v="0"/>
    <x v="0"/>
    <n v="33"/>
    <n v="29"/>
    <s v="Yes"/>
    <n v="1"/>
  </r>
  <r>
    <n v="1727"/>
    <d v="2024-01-22T00:00:00"/>
    <s v="Premium"/>
    <n v="699"/>
    <n v="12.1"/>
    <x v="7"/>
    <x v="5"/>
    <n v="12"/>
    <n v="20"/>
    <s v="Yes"/>
    <n v="1"/>
  </r>
  <r>
    <n v="1728"/>
    <d v="2023-01-09T00:00:00"/>
    <s v="Premium"/>
    <n v="699"/>
    <n v="8.4"/>
    <x v="4"/>
    <x v="4"/>
    <n v="3"/>
    <n v="22"/>
    <s v="No"/>
    <n v="0"/>
  </r>
  <r>
    <n v="1729"/>
    <d v="2024-01-02T00:00:00"/>
    <s v="Basic"/>
    <n v="199"/>
    <n v="12.1"/>
    <x v="3"/>
    <x v="4"/>
    <n v="27"/>
    <n v="57"/>
    <s v="Yes"/>
    <n v="1"/>
  </r>
  <r>
    <n v="1730"/>
    <d v="2024-04-12T00:00:00"/>
    <s v="Standard"/>
    <n v="399"/>
    <n v="11.9"/>
    <x v="6"/>
    <x v="1"/>
    <n v="11"/>
    <n v="28"/>
    <s v="No"/>
    <n v="0"/>
  </r>
  <r>
    <n v="1731"/>
    <d v="2024-09-07T00:00:00"/>
    <s v="Premium"/>
    <n v="699"/>
    <n v="18.399999999999999"/>
    <x v="7"/>
    <x v="0"/>
    <n v="28"/>
    <n v="16"/>
    <s v="No"/>
    <n v="0"/>
  </r>
  <r>
    <n v="1732"/>
    <d v="2024-06-03T00:00:00"/>
    <s v="Standard"/>
    <n v="399"/>
    <n v="17.100000000000001"/>
    <x v="0"/>
    <x v="1"/>
    <n v="31"/>
    <n v="59"/>
    <s v="No"/>
    <n v="0"/>
  </r>
  <r>
    <n v="1733"/>
    <d v="2023-06-17T00:00:00"/>
    <s v="Basic"/>
    <n v="199"/>
    <n v="10.9"/>
    <x v="0"/>
    <x v="5"/>
    <n v="27"/>
    <n v="25"/>
    <s v="Yes"/>
    <n v="1"/>
  </r>
  <r>
    <n v="1734"/>
    <d v="2023-05-23T00:00:00"/>
    <s v="Premium"/>
    <n v="699"/>
    <n v="23.1"/>
    <x v="2"/>
    <x v="0"/>
    <n v="11"/>
    <n v="60"/>
    <s v="No"/>
    <n v="0"/>
  </r>
  <r>
    <n v="1735"/>
    <d v="2023-05-25T00:00:00"/>
    <s v="Basic"/>
    <n v="199"/>
    <n v="19.8"/>
    <x v="8"/>
    <x v="1"/>
    <n v="22"/>
    <n v="19"/>
    <s v="No"/>
    <n v="0"/>
  </r>
  <r>
    <n v="1736"/>
    <d v="2023-06-26T00:00:00"/>
    <s v="Standard"/>
    <n v="399"/>
    <n v="10.199999999999999"/>
    <x v="7"/>
    <x v="1"/>
    <n v="30"/>
    <n v="42"/>
    <s v="Yes"/>
    <n v="1"/>
  </r>
  <r>
    <n v="1737"/>
    <d v="2023-09-08T00:00:00"/>
    <s v="Standard"/>
    <n v="399"/>
    <n v="2.5"/>
    <x v="5"/>
    <x v="0"/>
    <n v="20"/>
    <n v="27"/>
    <s v="Yes"/>
    <n v="1"/>
  </r>
  <r>
    <n v="1738"/>
    <d v="2023-04-13T00:00:00"/>
    <s v="Basic"/>
    <n v="199"/>
    <n v="21.2"/>
    <x v="3"/>
    <x v="1"/>
    <n v="36"/>
    <n v="30"/>
    <s v="Yes"/>
    <n v="1"/>
  </r>
  <r>
    <n v="1739"/>
    <d v="2024-04-19T00:00:00"/>
    <s v="Standard"/>
    <n v="399"/>
    <n v="17.3"/>
    <x v="5"/>
    <x v="2"/>
    <n v="36"/>
    <n v="42"/>
    <s v="Yes"/>
    <n v="1"/>
  </r>
  <r>
    <n v="1740"/>
    <d v="2023-05-17T00:00:00"/>
    <s v="Premium"/>
    <n v="699"/>
    <n v="19.2"/>
    <x v="4"/>
    <x v="2"/>
    <n v="16"/>
    <n v="8"/>
    <s v="Yes"/>
    <n v="1"/>
  </r>
  <r>
    <n v="1741"/>
    <d v="2023-12-22T00:00:00"/>
    <s v="Standard"/>
    <n v="399"/>
    <n v="22.5"/>
    <x v="1"/>
    <x v="5"/>
    <n v="21"/>
    <n v="25"/>
    <s v="Yes"/>
    <n v="1"/>
  </r>
  <r>
    <n v="1742"/>
    <d v="2024-05-28T00:00:00"/>
    <s v="Standard"/>
    <n v="399"/>
    <n v="5.9"/>
    <x v="6"/>
    <x v="0"/>
    <n v="2"/>
    <n v="23"/>
    <s v="No"/>
    <n v="0"/>
  </r>
  <r>
    <n v="1743"/>
    <d v="2023-08-05T00:00:00"/>
    <s v="Basic"/>
    <n v="199"/>
    <n v="22.9"/>
    <x v="5"/>
    <x v="0"/>
    <n v="26"/>
    <n v="31"/>
    <s v="Yes"/>
    <n v="1"/>
  </r>
  <r>
    <n v="1744"/>
    <d v="2023-10-19T00:00:00"/>
    <s v="Standard"/>
    <n v="399"/>
    <n v="2.8"/>
    <x v="1"/>
    <x v="4"/>
    <n v="28"/>
    <n v="11"/>
    <s v="Yes"/>
    <n v="1"/>
  </r>
  <r>
    <n v="1745"/>
    <d v="2024-03-07T00:00:00"/>
    <s v="Standard"/>
    <n v="399"/>
    <n v="17"/>
    <x v="7"/>
    <x v="1"/>
    <n v="25"/>
    <n v="16"/>
    <s v="No"/>
    <n v="0"/>
  </r>
  <r>
    <n v="1746"/>
    <d v="2023-12-21T00:00:00"/>
    <s v="Basic"/>
    <n v="199"/>
    <n v="10.3"/>
    <x v="2"/>
    <x v="1"/>
    <n v="11"/>
    <n v="29"/>
    <s v="No"/>
    <n v="0"/>
  </r>
  <r>
    <n v="1747"/>
    <d v="2024-08-11T00:00:00"/>
    <s v="Premium"/>
    <n v="699"/>
    <n v="16.600000000000001"/>
    <x v="1"/>
    <x v="1"/>
    <n v="7"/>
    <n v="10"/>
    <s v="No"/>
    <n v="0"/>
  </r>
  <r>
    <n v="1748"/>
    <d v="2024-02-16T00:00:00"/>
    <s v="Premium"/>
    <n v="699"/>
    <n v="17.3"/>
    <x v="8"/>
    <x v="2"/>
    <n v="25"/>
    <n v="41"/>
    <s v="No"/>
    <n v="0"/>
  </r>
  <r>
    <n v="1749"/>
    <d v="2024-04-06T00:00:00"/>
    <s v="Standard"/>
    <n v="399"/>
    <n v="7.9"/>
    <x v="0"/>
    <x v="4"/>
    <n v="4"/>
    <n v="40"/>
    <s v="Yes"/>
    <n v="1"/>
  </r>
  <r>
    <n v="1750"/>
    <d v="2023-07-03T00:00:00"/>
    <s v="Premium"/>
    <n v="699"/>
    <n v="19.600000000000001"/>
    <x v="3"/>
    <x v="5"/>
    <n v="24"/>
    <n v="23"/>
    <s v="Yes"/>
    <n v="1"/>
  </r>
  <r>
    <n v="1751"/>
    <d v="2024-12-25T00:00:00"/>
    <s v="Standard"/>
    <n v="399"/>
    <n v="19.100000000000001"/>
    <x v="4"/>
    <x v="0"/>
    <n v="35"/>
    <n v="0"/>
    <s v="No"/>
    <n v="0"/>
  </r>
  <r>
    <n v="1752"/>
    <d v="2023-02-10T00:00:00"/>
    <s v="Premium"/>
    <n v="699"/>
    <n v="5.3"/>
    <x v="7"/>
    <x v="2"/>
    <n v="17"/>
    <n v="3"/>
    <s v="Yes"/>
    <n v="1"/>
  </r>
  <r>
    <n v="1753"/>
    <d v="2024-03-11T00:00:00"/>
    <s v="Basic"/>
    <n v="199"/>
    <n v="11.8"/>
    <x v="8"/>
    <x v="5"/>
    <n v="32"/>
    <n v="43"/>
    <s v="Yes"/>
    <n v="1"/>
  </r>
  <r>
    <n v="1754"/>
    <d v="2024-01-01T00:00:00"/>
    <s v="Standard"/>
    <n v="399"/>
    <n v="19.3"/>
    <x v="8"/>
    <x v="5"/>
    <n v="19"/>
    <n v="17"/>
    <s v="Yes"/>
    <n v="1"/>
  </r>
  <r>
    <n v="1755"/>
    <d v="2024-01-01T00:00:00"/>
    <s v="Standard"/>
    <n v="399"/>
    <n v="11.4"/>
    <x v="0"/>
    <x v="4"/>
    <n v="2"/>
    <n v="2"/>
    <s v="No"/>
    <n v="0"/>
  </r>
  <r>
    <n v="1756"/>
    <d v="2023-04-07T00:00:00"/>
    <s v="Premium"/>
    <n v="699"/>
    <n v="13.5"/>
    <x v="1"/>
    <x v="0"/>
    <n v="3"/>
    <n v="11"/>
    <s v="Yes"/>
    <n v="1"/>
  </r>
  <r>
    <n v="1757"/>
    <d v="2024-12-06T00:00:00"/>
    <s v="Basic"/>
    <n v="199"/>
    <n v="16"/>
    <x v="1"/>
    <x v="3"/>
    <n v="10"/>
    <n v="22"/>
    <s v="No"/>
    <n v="0"/>
  </r>
  <r>
    <n v="1758"/>
    <d v="2023-12-01T00:00:00"/>
    <s v="Premium"/>
    <n v="699"/>
    <n v="23"/>
    <x v="2"/>
    <x v="5"/>
    <n v="16"/>
    <n v="29"/>
    <s v="Yes"/>
    <n v="1"/>
  </r>
  <r>
    <n v="1759"/>
    <d v="2023-03-22T00:00:00"/>
    <s v="Standard"/>
    <n v="399"/>
    <n v="4.0999999999999996"/>
    <x v="4"/>
    <x v="2"/>
    <n v="3"/>
    <n v="32"/>
    <s v="No"/>
    <n v="0"/>
  </r>
  <r>
    <n v="1760"/>
    <d v="2024-10-30T00:00:00"/>
    <s v="Standard"/>
    <n v="399"/>
    <n v="10.9"/>
    <x v="8"/>
    <x v="0"/>
    <n v="20"/>
    <n v="60"/>
    <s v="No"/>
    <n v="0"/>
  </r>
  <r>
    <n v="1761"/>
    <d v="2023-09-25T00:00:00"/>
    <s v="Premium"/>
    <n v="699"/>
    <n v="21"/>
    <x v="1"/>
    <x v="1"/>
    <n v="6"/>
    <n v="50"/>
    <s v="Yes"/>
    <n v="1"/>
  </r>
  <r>
    <n v="1762"/>
    <d v="2024-08-10T00:00:00"/>
    <s v="Standard"/>
    <n v="399"/>
    <n v="13.7"/>
    <x v="5"/>
    <x v="4"/>
    <n v="33"/>
    <n v="51"/>
    <s v="Yes"/>
    <n v="1"/>
  </r>
  <r>
    <n v="1763"/>
    <d v="2023-07-10T00:00:00"/>
    <s v="Standard"/>
    <n v="399"/>
    <n v="19.100000000000001"/>
    <x v="1"/>
    <x v="3"/>
    <n v="14"/>
    <n v="47"/>
    <s v="Yes"/>
    <n v="1"/>
  </r>
  <r>
    <n v="1764"/>
    <d v="2023-01-06T00:00:00"/>
    <s v="Standard"/>
    <n v="399"/>
    <n v="17"/>
    <x v="1"/>
    <x v="0"/>
    <n v="33"/>
    <n v="43"/>
    <s v="Yes"/>
    <n v="1"/>
  </r>
  <r>
    <n v="1765"/>
    <d v="2024-04-18T00:00:00"/>
    <s v="Standard"/>
    <n v="399"/>
    <n v="1"/>
    <x v="1"/>
    <x v="4"/>
    <n v="14"/>
    <n v="8"/>
    <s v="Yes"/>
    <n v="1"/>
  </r>
  <r>
    <n v="1766"/>
    <d v="2023-03-07T00:00:00"/>
    <s v="Premium"/>
    <n v="699"/>
    <n v="2.9"/>
    <x v="5"/>
    <x v="1"/>
    <n v="21"/>
    <n v="45"/>
    <s v="Yes"/>
    <n v="1"/>
  </r>
  <r>
    <n v="1767"/>
    <d v="2023-12-03T00:00:00"/>
    <s v="Premium"/>
    <n v="699"/>
    <n v="18.3"/>
    <x v="7"/>
    <x v="5"/>
    <n v="19"/>
    <n v="26"/>
    <s v="Yes"/>
    <n v="1"/>
  </r>
  <r>
    <n v="1768"/>
    <d v="2023-12-21T00:00:00"/>
    <s v="Premium"/>
    <n v="699"/>
    <n v="12.2"/>
    <x v="2"/>
    <x v="1"/>
    <n v="25"/>
    <n v="21"/>
    <s v="Yes"/>
    <n v="1"/>
  </r>
  <r>
    <n v="1769"/>
    <d v="2024-11-20T00:00:00"/>
    <s v="Standard"/>
    <n v="399"/>
    <n v="11.8"/>
    <x v="7"/>
    <x v="0"/>
    <n v="10"/>
    <n v="34"/>
    <s v="No"/>
    <n v="0"/>
  </r>
  <r>
    <n v="1770"/>
    <d v="2023-12-20T00:00:00"/>
    <s v="Standard"/>
    <n v="399"/>
    <n v="10.4"/>
    <x v="4"/>
    <x v="4"/>
    <n v="17"/>
    <n v="31"/>
    <s v="Yes"/>
    <n v="1"/>
  </r>
  <r>
    <n v="1771"/>
    <d v="2023-11-19T00:00:00"/>
    <s v="Basic"/>
    <n v="199"/>
    <n v="18.8"/>
    <x v="2"/>
    <x v="3"/>
    <n v="14"/>
    <n v="19"/>
    <s v="Yes"/>
    <n v="1"/>
  </r>
  <r>
    <n v="1772"/>
    <d v="2024-03-01T00:00:00"/>
    <s v="Standard"/>
    <n v="399"/>
    <n v="1.2"/>
    <x v="6"/>
    <x v="5"/>
    <n v="30"/>
    <n v="22"/>
    <s v="Yes"/>
    <n v="1"/>
  </r>
  <r>
    <n v="1773"/>
    <d v="2023-05-15T00:00:00"/>
    <s v="Basic"/>
    <n v="199"/>
    <n v="14.1"/>
    <x v="7"/>
    <x v="0"/>
    <n v="19"/>
    <n v="24"/>
    <s v="No"/>
    <n v="0"/>
  </r>
  <r>
    <n v="1774"/>
    <d v="2023-07-02T00:00:00"/>
    <s v="Standard"/>
    <n v="399"/>
    <n v="2.9"/>
    <x v="5"/>
    <x v="0"/>
    <n v="8"/>
    <n v="7"/>
    <s v="No"/>
    <n v="0"/>
  </r>
  <r>
    <n v="1775"/>
    <d v="2023-10-13T00:00:00"/>
    <s v="Basic"/>
    <n v="199"/>
    <n v="14"/>
    <x v="3"/>
    <x v="0"/>
    <n v="26"/>
    <n v="26"/>
    <s v="No"/>
    <n v="0"/>
  </r>
  <r>
    <n v="1776"/>
    <d v="2023-08-19T00:00:00"/>
    <s v="Standard"/>
    <n v="399"/>
    <n v="15.9"/>
    <x v="3"/>
    <x v="5"/>
    <n v="24"/>
    <n v="34"/>
    <s v="Yes"/>
    <n v="1"/>
  </r>
  <r>
    <n v="1777"/>
    <d v="2023-07-01T00:00:00"/>
    <s v="Standard"/>
    <n v="399"/>
    <n v="19"/>
    <x v="0"/>
    <x v="2"/>
    <n v="32"/>
    <n v="10"/>
    <s v="No"/>
    <n v="0"/>
  </r>
  <r>
    <n v="1778"/>
    <d v="2023-04-11T00:00:00"/>
    <s v="Standard"/>
    <n v="399"/>
    <n v="0.6"/>
    <x v="3"/>
    <x v="2"/>
    <n v="19"/>
    <n v="41"/>
    <s v="Yes"/>
    <n v="1"/>
  </r>
  <r>
    <n v="1779"/>
    <d v="2023-08-18T00:00:00"/>
    <s v="Standard"/>
    <n v="399"/>
    <n v="24.4"/>
    <x v="1"/>
    <x v="0"/>
    <n v="27"/>
    <n v="40"/>
    <s v="Yes"/>
    <n v="1"/>
  </r>
  <r>
    <n v="1780"/>
    <d v="2023-06-20T00:00:00"/>
    <s v="Basic"/>
    <n v="199"/>
    <n v="25"/>
    <x v="1"/>
    <x v="1"/>
    <n v="33"/>
    <n v="20"/>
    <s v="No"/>
    <n v="0"/>
  </r>
  <r>
    <n v="1781"/>
    <d v="2024-10-31T00:00:00"/>
    <s v="Premium"/>
    <n v="699"/>
    <n v="17.3"/>
    <x v="3"/>
    <x v="1"/>
    <n v="31"/>
    <n v="47"/>
    <s v="No"/>
    <n v="0"/>
  </r>
  <r>
    <n v="1782"/>
    <d v="2023-09-03T00:00:00"/>
    <s v="Standard"/>
    <n v="399"/>
    <n v="13"/>
    <x v="5"/>
    <x v="0"/>
    <n v="36"/>
    <n v="29"/>
    <s v="No"/>
    <n v="0"/>
  </r>
  <r>
    <n v="1783"/>
    <d v="2023-02-01T00:00:00"/>
    <s v="Basic"/>
    <n v="199"/>
    <n v="23.5"/>
    <x v="5"/>
    <x v="3"/>
    <n v="31"/>
    <n v="8"/>
    <s v="Yes"/>
    <n v="1"/>
  </r>
  <r>
    <n v="1784"/>
    <d v="2024-04-17T00:00:00"/>
    <s v="Basic"/>
    <n v="199"/>
    <n v="11.8"/>
    <x v="7"/>
    <x v="0"/>
    <n v="30"/>
    <n v="50"/>
    <s v="Yes"/>
    <n v="1"/>
  </r>
  <r>
    <n v="1785"/>
    <d v="2023-03-13T00:00:00"/>
    <s v="Premium"/>
    <n v="699"/>
    <n v="20.2"/>
    <x v="3"/>
    <x v="0"/>
    <n v="8"/>
    <n v="15"/>
    <s v="No"/>
    <n v="0"/>
  </r>
  <r>
    <n v="1786"/>
    <d v="2023-03-14T00:00:00"/>
    <s v="Basic"/>
    <n v="199"/>
    <n v="17.2"/>
    <x v="1"/>
    <x v="5"/>
    <n v="3"/>
    <n v="30"/>
    <s v="No"/>
    <n v="0"/>
  </r>
  <r>
    <n v="1787"/>
    <d v="2024-10-24T00:00:00"/>
    <s v="Standard"/>
    <n v="399"/>
    <n v="22.1"/>
    <x v="2"/>
    <x v="1"/>
    <n v="17"/>
    <n v="45"/>
    <s v="No"/>
    <n v="0"/>
  </r>
  <r>
    <n v="1788"/>
    <d v="2023-02-10T00:00:00"/>
    <s v="Premium"/>
    <n v="699"/>
    <n v="11.2"/>
    <x v="8"/>
    <x v="3"/>
    <n v="2"/>
    <n v="51"/>
    <s v="Yes"/>
    <n v="1"/>
  </r>
  <r>
    <n v="1789"/>
    <d v="2023-05-08T00:00:00"/>
    <s v="Standard"/>
    <n v="399"/>
    <n v="18.100000000000001"/>
    <x v="2"/>
    <x v="4"/>
    <n v="26"/>
    <n v="41"/>
    <s v="Yes"/>
    <n v="1"/>
  </r>
  <r>
    <n v="1790"/>
    <d v="2024-11-03T00:00:00"/>
    <s v="Basic"/>
    <n v="199"/>
    <n v="21.3"/>
    <x v="4"/>
    <x v="4"/>
    <n v="10"/>
    <n v="10"/>
    <s v="No"/>
    <n v="0"/>
  </r>
  <r>
    <n v="1791"/>
    <d v="2024-10-19T00:00:00"/>
    <s v="Standard"/>
    <n v="399"/>
    <n v="22.9"/>
    <x v="7"/>
    <x v="0"/>
    <n v="10"/>
    <n v="16"/>
    <s v="Yes"/>
    <n v="1"/>
  </r>
  <r>
    <n v="1792"/>
    <d v="2023-10-30T00:00:00"/>
    <s v="Premium"/>
    <n v="699"/>
    <n v="11.7"/>
    <x v="7"/>
    <x v="0"/>
    <n v="5"/>
    <n v="48"/>
    <s v="Yes"/>
    <n v="1"/>
  </r>
  <r>
    <n v="1793"/>
    <d v="2024-08-31T00:00:00"/>
    <s v="Premium"/>
    <n v="699"/>
    <n v="8.6"/>
    <x v="7"/>
    <x v="4"/>
    <n v="29"/>
    <n v="16"/>
    <s v="No"/>
    <n v="0"/>
  </r>
  <r>
    <n v="1794"/>
    <d v="2024-07-31T00:00:00"/>
    <s v="Basic"/>
    <n v="199"/>
    <n v="4.0999999999999996"/>
    <x v="0"/>
    <x v="1"/>
    <n v="9"/>
    <n v="14"/>
    <s v="No"/>
    <n v="0"/>
  </r>
  <r>
    <n v="1795"/>
    <d v="2024-12-31T00:00:00"/>
    <s v="Standard"/>
    <n v="399"/>
    <n v="8"/>
    <x v="6"/>
    <x v="5"/>
    <n v="19"/>
    <n v="40"/>
    <s v="Yes"/>
    <n v="1"/>
  </r>
  <r>
    <n v="1796"/>
    <d v="2024-01-29T00:00:00"/>
    <s v="Standard"/>
    <n v="399"/>
    <n v="4.3"/>
    <x v="6"/>
    <x v="0"/>
    <n v="19"/>
    <n v="38"/>
    <s v="Yes"/>
    <n v="1"/>
  </r>
  <r>
    <n v="1797"/>
    <d v="2023-01-13T00:00:00"/>
    <s v="Standard"/>
    <n v="399"/>
    <n v="1.2"/>
    <x v="5"/>
    <x v="5"/>
    <n v="15"/>
    <n v="19"/>
    <s v="Yes"/>
    <n v="1"/>
  </r>
  <r>
    <n v="1798"/>
    <d v="2023-06-24T00:00:00"/>
    <s v="Standard"/>
    <n v="399"/>
    <n v="18.2"/>
    <x v="2"/>
    <x v="2"/>
    <n v="24"/>
    <n v="30"/>
    <s v="Yes"/>
    <n v="1"/>
  </r>
  <r>
    <n v="1799"/>
    <d v="2024-05-11T00:00:00"/>
    <s v="Standard"/>
    <n v="399"/>
    <n v="14.9"/>
    <x v="2"/>
    <x v="3"/>
    <n v="10"/>
    <n v="33"/>
    <s v="Yes"/>
    <n v="1"/>
  </r>
  <r>
    <n v="1800"/>
    <d v="2023-01-15T00:00:00"/>
    <s v="Premium"/>
    <n v="699"/>
    <n v="21.8"/>
    <x v="7"/>
    <x v="0"/>
    <n v="11"/>
    <n v="30"/>
    <s v="No"/>
    <n v="0"/>
  </r>
  <r>
    <n v="1801"/>
    <d v="2024-09-15T00:00:00"/>
    <s v="Premium"/>
    <n v="699"/>
    <n v="8.9"/>
    <x v="0"/>
    <x v="0"/>
    <n v="5"/>
    <n v="14"/>
    <s v="Yes"/>
    <n v="1"/>
  </r>
  <r>
    <n v="1802"/>
    <d v="2024-10-15T00:00:00"/>
    <s v="Premium"/>
    <n v="699"/>
    <n v="16.399999999999999"/>
    <x v="3"/>
    <x v="2"/>
    <n v="8"/>
    <n v="29"/>
    <s v="Yes"/>
    <n v="1"/>
  </r>
  <r>
    <n v="1803"/>
    <d v="2024-10-03T00:00:00"/>
    <s v="Basic"/>
    <n v="199"/>
    <n v="22.5"/>
    <x v="5"/>
    <x v="3"/>
    <n v="34"/>
    <n v="42"/>
    <s v="Yes"/>
    <n v="1"/>
  </r>
  <r>
    <n v="1804"/>
    <d v="2024-07-04T00:00:00"/>
    <s v="Basic"/>
    <n v="199"/>
    <n v="12.9"/>
    <x v="0"/>
    <x v="5"/>
    <n v="22"/>
    <n v="34"/>
    <s v="No"/>
    <n v="0"/>
  </r>
  <r>
    <n v="1805"/>
    <d v="2023-07-07T00:00:00"/>
    <s v="Basic"/>
    <n v="199"/>
    <n v="11.4"/>
    <x v="2"/>
    <x v="0"/>
    <n v="4"/>
    <n v="15"/>
    <s v="No"/>
    <n v="0"/>
  </r>
  <r>
    <n v="1806"/>
    <d v="2023-09-30T00:00:00"/>
    <s v="Premium"/>
    <n v="699"/>
    <n v="6.1"/>
    <x v="7"/>
    <x v="0"/>
    <n v="16"/>
    <n v="2"/>
    <s v="No"/>
    <n v="0"/>
  </r>
  <r>
    <n v="1807"/>
    <d v="2023-05-16T00:00:00"/>
    <s v="Premium"/>
    <n v="699"/>
    <n v="2.7"/>
    <x v="5"/>
    <x v="4"/>
    <n v="18"/>
    <n v="53"/>
    <s v="No"/>
    <n v="0"/>
  </r>
  <r>
    <n v="1808"/>
    <d v="2024-05-03T00:00:00"/>
    <s v="Premium"/>
    <n v="699"/>
    <n v="2"/>
    <x v="5"/>
    <x v="0"/>
    <n v="20"/>
    <n v="37"/>
    <s v="No"/>
    <n v="0"/>
  </r>
  <r>
    <n v="1809"/>
    <d v="2023-07-21T00:00:00"/>
    <s v="Standard"/>
    <n v="399"/>
    <n v="13.7"/>
    <x v="8"/>
    <x v="3"/>
    <n v="7"/>
    <n v="50"/>
    <s v="No"/>
    <n v="0"/>
  </r>
  <r>
    <n v="1810"/>
    <d v="2023-08-09T00:00:00"/>
    <s v="Standard"/>
    <n v="399"/>
    <n v="11.3"/>
    <x v="7"/>
    <x v="0"/>
    <n v="8"/>
    <n v="6"/>
    <s v="No"/>
    <n v="0"/>
  </r>
  <r>
    <n v="1811"/>
    <d v="2023-04-25T00:00:00"/>
    <s v="Premium"/>
    <n v="699"/>
    <n v="7.8"/>
    <x v="8"/>
    <x v="5"/>
    <n v="32"/>
    <n v="27"/>
    <s v="No"/>
    <n v="0"/>
  </r>
  <r>
    <n v="1812"/>
    <d v="2024-04-12T00:00:00"/>
    <s v="Premium"/>
    <n v="699"/>
    <n v="19.5"/>
    <x v="5"/>
    <x v="5"/>
    <n v="29"/>
    <n v="51"/>
    <s v="No"/>
    <n v="0"/>
  </r>
  <r>
    <n v="1813"/>
    <d v="2024-06-03T00:00:00"/>
    <s v="Basic"/>
    <n v="199"/>
    <n v="19"/>
    <x v="0"/>
    <x v="2"/>
    <n v="17"/>
    <n v="40"/>
    <s v="Yes"/>
    <n v="1"/>
  </r>
  <r>
    <n v="1814"/>
    <d v="2023-12-16T00:00:00"/>
    <s v="Standard"/>
    <n v="399"/>
    <n v="7.5"/>
    <x v="0"/>
    <x v="3"/>
    <n v="33"/>
    <n v="55"/>
    <s v="Yes"/>
    <n v="1"/>
  </r>
  <r>
    <n v="1815"/>
    <d v="2024-05-14T00:00:00"/>
    <s v="Standard"/>
    <n v="399"/>
    <n v="12.8"/>
    <x v="7"/>
    <x v="1"/>
    <n v="36"/>
    <n v="48"/>
    <s v="No"/>
    <n v="0"/>
  </r>
  <r>
    <n v="1816"/>
    <d v="2023-03-09T00:00:00"/>
    <s v="Basic"/>
    <n v="199"/>
    <n v="22.4"/>
    <x v="2"/>
    <x v="2"/>
    <n v="21"/>
    <n v="31"/>
    <s v="Yes"/>
    <n v="1"/>
  </r>
  <r>
    <n v="1817"/>
    <d v="2023-07-07T00:00:00"/>
    <s v="Standard"/>
    <n v="399"/>
    <n v="2.8"/>
    <x v="7"/>
    <x v="3"/>
    <n v="20"/>
    <n v="40"/>
    <s v="Yes"/>
    <n v="1"/>
  </r>
  <r>
    <n v="1818"/>
    <d v="2024-06-27T00:00:00"/>
    <s v="Basic"/>
    <n v="199"/>
    <n v="19.2"/>
    <x v="5"/>
    <x v="3"/>
    <n v="7"/>
    <n v="32"/>
    <s v="Yes"/>
    <n v="1"/>
  </r>
  <r>
    <n v="1819"/>
    <d v="2023-06-10T00:00:00"/>
    <s v="Standard"/>
    <n v="399"/>
    <n v="17.3"/>
    <x v="5"/>
    <x v="5"/>
    <n v="7"/>
    <n v="43"/>
    <s v="Yes"/>
    <n v="1"/>
  </r>
  <r>
    <n v="1820"/>
    <d v="2024-06-12T00:00:00"/>
    <s v="Basic"/>
    <n v="199"/>
    <n v="19.8"/>
    <x v="6"/>
    <x v="5"/>
    <n v="26"/>
    <n v="42"/>
    <s v="Yes"/>
    <n v="1"/>
  </r>
  <r>
    <n v="1821"/>
    <d v="2023-11-07T00:00:00"/>
    <s v="Standard"/>
    <n v="399"/>
    <n v="19.600000000000001"/>
    <x v="0"/>
    <x v="0"/>
    <n v="27"/>
    <n v="59"/>
    <s v="Yes"/>
    <n v="1"/>
  </r>
  <r>
    <n v="1822"/>
    <d v="2024-03-11T00:00:00"/>
    <s v="Standard"/>
    <n v="399"/>
    <n v="8"/>
    <x v="3"/>
    <x v="4"/>
    <n v="10"/>
    <n v="20"/>
    <s v="Yes"/>
    <n v="1"/>
  </r>
  <r>
    <n v="1823"/>
    <d v="2023-12-29T00:00:00"/>
    <s v="Premium"/>
    <n v="699"/>
    <n v="19.2"/>
    <x v="8"/>
    <x v="2"/>
    <n v="26"/>
    <n v="3"/>
    <s v="No"/>
    <n v="0"/>
  </r>
  <r>
    <n v="1824"/>
    <d v="2023-08-02T00:00:00"/>
    <s v="Premium"/>
    <n v="699"/>
    <n v="24.4"/>
    <x v="0"/>
    <x v="1"/>
    <n v="9"/>
    <n v="52"/>
    <s v="No"/>
    <n v="0"/>
  </r>
  <r>
    <n v="1825"/>
    <d v="2024-01-27T00:00:00"/>
    <s v="Premium"/>
    <n v="699"/>
    <n v="7.7"/>
    <x v="3"/>
    <x v="1"/>
    <n v="17"/>
    <n v="20"/>
    <s v="No"/>
    <n v="0"/>
  </r>
  <r>
    <n v="1826"/>
    <d v="2023-10-08T00:00:00"/>
    <s v="Standard"/>
    <n v="399"/>
    <n v="14.2"/>
    <x v="5"/>
    <x v="0"/>
    <n v="36"/>
    <n v="39"/>
    <s v="No"/>
    <n v="0"/>
  </r>
  <r>
    <n v="1827"/>
    <d v="2024-08-30T00:00:00"/>
    <s v="Basic"/>
    <n v="199"/>
    <n v="6.5"/>
    <x v="3"/>
    <x v="4"/>
    <n v="5"/>
    <n v="30"/>
    <s v="No"/>
    <n v="0"/>
  </r>
  <r>
    <n v="1828"/>
    <d v="2023-09-13T00:00:00"/>
    <s v="Standard"/>
    <n v="399"/>
    <n v="19.600000000000001"/>
    <x v="1"/>
    <x v="4"/>
    <n v="3"/>
    <n v="58"/>
    <s v="Yes"/>
    <n v="1"/>
  </r>
  <r>
    <n v="1829"/>
    <d v="2024-01-14T00:00:00"/>
    <s v="Standard"/>
    <n v="399"/>
    <n v="2"/>
    <x v="8"/>
    <x v="4"/>
    <n v="25"/>
    <n v="21"/>
    <s v="Yes"/>
    <n v="1"/>
  </r>
  <r>
    <n v="1830"/>
    <d v="2024-02-28T00:00:00"/>
    <s v="Standard"/>
    <n v="399"/>
    <n v="3.2"/>
    <x v="6"/>
    <x v="4"/>
    <n v="19"/>
    <n v="4"/>
    <s v="Yes"/>
    <n v="1"/>
  </r>
  <r>
    <n v="1831"/>
    <d v="2023-12-02T00:00:00"/>
    <s v="Basic"/>
    <n v="199"/>
    <n v="15"/>
    <x v="5"/>
    <x v="5"/>
    <n v="10"/>
    <n v="5"/>
    <s v="No"/>
    <n v="0"/>
  </r>
  <r>
    <n v="1832"/>
    <d v="2024-12-07T00:00:00"/>
    <s v="Premium"/>
    <n v="699"/>
    <n v="19.2"/>
    <x v="0"/>
    <x v="5"/>
    <n v="35"/>
    <n v="33"/>
    <s v="No"/>
    <n v="0"/>
  </r>
  <r>
    <n v="1833"/>
    <d v="2024-01-05T00:00:00"/>
    <s v="Basic"/>
    <n v="199"/>
    <n v="19.399999999999999"/>
    <x v="4"/>
    <x v="4"/>
    <n v="9"/>
    <n v="45"/>
    <s v="No"/>
    <n v="0"/>
  </r>
  <r>
    <n v="1834"/>
    <d v="2023-07-23T00:00:00"/>
    <s v="Standard"/>
    <n v="399"/>
    <n v="5"/>
    <x v="7"/>
    <x v="0"/>
    <n v="14"/>
    <n v="29"/>
    <s v="Yes"/>
    <n v="1"/>
  </r>
  <r>
    <n v="1835"/>
    <d v="2024-03-13T00:00:00"/>
    <s v="Premium"/>
    <n v="699"/>
    <n v="6.8"/>
    <x v="8"/>
    <x v="0"/>
    <n v="17"/>
    <n v="7"/>
    <s v="No"/>
    <n v="0"/>
  </r>
  <r>
    <n v="1836"/>
    <d v="2024-01-18T00:00:00"/>
    <s v="Standard"/>
    <n v="399"/>
    <n v="20.100000000000001"/>
    <x v="2"/>
    <x v="1"/>
    <n v="32"/>
    <n v="58"/>
    <s v="No"/>
    <n v="0"/>
  </r>
  <r>
    <n v="1837"/>
    <d v="2023-10-17T00:00:00"/>
    <s v="Basic"/>
    <n v="199"/>
    <n v="24.9"/>
    <x v="2"/>
    <x v="3"/>
    <n v="28"/>
    <n v="50"/>
    <s v="Yes"/>
    <n v="1"/>
  </r>
  <r>
    <n v="1838"/>
    <d v="2023-04-26T00:00:00"/>
    <s v="Premium"/>
    <n v="699"/>
    <n v="16"/>
    <x v="4"/>
    <x v="5"/>
    <n v="22"/>
    <n v="5"/>
    <s v="No"/>
    <n v="0"/>
  </r>
  <r>
    <n v="1839"/>
    <d v="2024-10-27T00:00:00"/>
    <s v="Premium"/>
    <n v="699"/>
    <n v="20.100000000000001"/>
    <x v="4"/>
    <x v="5"/>
    <n v="11"/>
    <n v="59"/>
    <s v="Yes"/>
    <n v="1"/>
  </r>
  <r>
    <n v="1840"/>
    <d v="2023-06-05T00:00:00"/>
    <s v="Basic"/>
    <n v="199"/>
    <n v="19.3"/>
    <x v="1"/>
    <x v="3"/>
    <n v="5"/>
    <n v="29"/>
    <s v="Yes"/>
    <n v="1"/>
  </r>
  <r>
    <n v="1841"/>
    <d v="2024-03-18T00:00:00"/>
    <s v="Premium"/>
    <n v="699"/>
    <n v="2.2999999999999998"/>
    <x v="3"/>
    <x v="2"/>
    <n v="22"/>
    <n v="33"/>
    <s v="Yes"/>
    <n v="1"/>
  </r>
  <r>
    <n v="1842"/>
    <d v="2023-01-09T00:00:00"/>
    <s v="Basic"/>
    <n v="199"/>
    <n v="14.6"/>
    <x v="8"/>
    <x v="5"/>
    <n v="26"/>
    <n v="53"/>
    <s v="Yes"/>
    <n v="1"/>
  </r>
  <r>
    <n v="1843"/>
    <d v="2023-12-01T00:00:00"/>
    <s v="Basic"/>
    <n v="199"/>
    <n v="11"/>
    <x v="0"/>
    <x v="0"/>
    <n v="21"/>
    <n v="37"/>
    <s v="No"/>
    <n v="0"/>
  </r>
  <r>
    <n v="1844"/>
    <d v="2024-08-13T00:00:00"/>
    <s v="Premium"/>
    <n v="699"/>
    <n v="16.5"/>
    <x v="5"/>
    <x v="5"/>
    <n v="30"/>
    <n v="59"/>
    <s v="Yes"/>
    <n v="1"/>
  </r>
  <r>
    <n v="1845"/>
    <d v="2024-06-30T00:00:00"/>
    <s v="Basic"/>
    <n v="199"/>
    <n v="19.399999999999999"/>
    <x v="5"/>
    <x v="3"/>
    <n v="13"/>
    <n v="11"/>
    <s v="Yes"/>
    <n v="1"/>
  </r>
  <r>
    <n v="1846"/>
    <d v="2023-11-19T00:00:00"/>
    <s v="Premium"/>
    <n v="699"/>
    <n v="19.600000000000001"/>
    <x v="2"/>
    <x v="3"/>
    <n v="3"/>
    <n v="4"/>
    <s v="Yes"/>
    <n v="1"/>
  </r>
  <r>
    <n v="1847"/>
    <d v="2023-08-11T00:00:00"/>
    <s v="Basic"/>
    <n v="199"/>
    <n v="5.4"/>
    <x v="6"/>
    <x v="2"/>
    <n v="14"/>
    <n v="17"/>
    <s v="Yes"/>
    <n v="1"/>
  </r>
  <r>
    <n v="1848"/>
    <d v="2023-01-27T00:00:00"/>
    <s v="Standard"/>
    <n v="399"/>
    <n v="3.9"/>
    <x v="7"/>
    <x v="1"/>
    <n v="2"/>
    <n v="53"/>
    <s v="No"/>
    <n v="0"/>
  </r>
  <r>
    <n v="1849"/>
    <d v="2024-01-25T00:00:00"/>
    <s v="Standard"/>
    <n v="399"/>
    <n v="9.8000000000000007"/>
    <x v="7"/>
    <x v="2"/>
    <n v="14"/>
    <n v="25"/>
    <s v="Yes"/>
    <n v="1"/>
  </r>
  <r>
    <n v="1850"/>
    <d v="2024-06-12T00:00:00"/>
    <s v="Premium"/>
    <n v="699"/>
    <n v="2.8"/>
    <x v="6"/>
    <x v="5"/>
    <n v="8"/>
    <n v="58"/>
    <s v="Yes"/>
    <n v="1"/>
  </r>
  <r>
    <n v="1851"/>
    <d v="2023-11-21T00:00:00"/>
    <s v="Basic"/>
    <n v="199"/>
    <n v="19"/>
    <x v="4"/>
    <x v="2"/>
    <n v="11"/>
    <n v="47"/>
    <s v="No"/>
    <n v="0"/>
  </r>
  <r>
    <n v="1852"/>
    <d v="2024-06-04T00:00:00"/>
    <s v="Standard"/>
    <n v="399"/>
    <n v="5.7"/>
    <x v="4"/>
    <x v="5"/>
    <n v="13"/>
    <n v="23"/>
    <s v="Yes"/>
    <n v="1"/>
  </r>
  <r>
    <n v="1853"/>
    <d v="2023-04-13T00:00:00"/>
    <s v="Basic"/>
    <n v="199"/>
    <n v="0.9"/>
    <x v="1"/>
    <x v="2"/>
    <n v="30"/>
    <n v="25"/>
    <s v="Yes"/>
    <n v="1"/>
  </r>
  <r>
    <n v="1854"/>
    <d v="2023-11-04T00:00:00"/>
    <s v="Standard"/>
    <n v="399"/>
    <n v="23.7"/>
    <x v="4"/>
    <x v="2"/>
    <n v="24"/>
    <n v="60"/>
    <s v="No"/>
    <n v="0"/>
  </r>
  <r>
    <n v="1855"/>
    <d v="2023-10-09T00:00:00"/>
    <s v="Basic"/>
    <n v="199"/>
    <n v="16.399999999999999"/>
    <x v="1"/>
    <x v="2"/>
    <n v="6"/>
    <n v="1"/>
    <s v="No"/>
    <n v="0"/>
  </r>
  <r>
    <n v="1856"/>
    <d v="2024-06-15T00:00:00"/>
    <s v="Premium"/>
    <n v="699"/>
    <n v="1.6"/>
    <x v="5"/>
    <x v="0"/>
    <n v="21"/>
    <n v="36"/>
    <s v="Yes"/>
    <n v="1"/>
  </r>
  <r>
    <n v="1857"/>
    <d v="2024-11-07T00:00:00"/>
    <s v="Basic"/>
    <n v="199"/>
    <n v="17.5"/>
    <x v="8"/>
    <x v="1"/>
    <n v="9"/>
    <n v="38"/>
    <s v="No"/>
    <n v="0"/>
  </r>
  <r>
    <n v="1858"/>
    <d v="2024-06-15T00:00:00"/>
    <s v="Standard"/>
    <n v="399"/>
    <n v="15.6"/>
    <x v="6"/>
    <x v="2"/>
    <n v="24"/>
    <n v="11"/>
    <s v="Yes"/>
    <n v="1"/>
  </r>
  <r>
    <n v="1859"/>
    <d v="2023-11-10T00:00:00"/>
    <s v="Basic"/>
    <n v="199"/>
    <n v="9.4"/>
    <x v="4"/>
    <x v="0"/>
    <n v="12"/>
    <n v="1"/>
    <s v="No"/>
    <n v="0"/>
  </r>
  <r>
    <n v="1860"/>
    <d v="2023-01-27T00:00:00"/>
    <s v="Standard"/>
    <n v="399"/>
    <n v="22.8"/>
    <x v="0"/>
    <x v="5"/>
    <n v="24"/>
    <n v="20"/>
    <s v="Yes"/>
    <n v="1"/>
  </r>
  <r>
    <n v="1861"/>
    <d v="2024-02-22T00:00:00"/>
    <s v="Standard"/>
    <n v="399"/>
    <n v="22.3"/>
    <x v="8"/>
    <x v="4"/>
    <n v="2"/>
    <n v="55"/>
    <s v="Yes"/>
    <n v="1"/>
  </r>
  <r>
    <n v="1862"/>
    <d v="2023-12-24T00:00:00"/>
    <s v="Basic"/>
    <n v="199"/>
    <n v="9.6999999999999993"/>
    <x v="2"/>
    <x v="0"/>
    <n v="35"/>
    <n v="10"/>
    <s v="Yes"/>
    <n v="1"/>
  </r>
  <r>
    <n v="1863"/>
    <d v="2024-03-01T00:00:00"/>
    <s v="Basic"/>
    <n v="199"/>
    <n v="10.8"/>
    <x v="4"/>
    <x v="1"/>
    <n v="6"/>
    <n v="30"/>
    <s v="No"/>
    <n v="0"/>
  </r>
  <r>
    <n v="1864"/>
    <d v="2023-09-21T00:00:00"/>
    <s v="Premium"/>
    <n v="699"/>
    <n v="3.8"/>
    <x v="8"/>
    <x v="3"/>
    <n v="29"/>
    <n v="30"/>
    <s v="Yes"/>
    <n v="1"/>
  </r>
  <r>
    <n v="1865"/>
    <d v="2024-05-04T00:00:00"/>
    <s v="Basic"/>
    <n v="199"/>
    <n v="16.600000000000001"/>
    <x v="3"/>
    <x v="5"/>
    <n v="21"/>
    <n v="42"/>
    <s v="Yes"/>
    <n v="1"/>
  </r>
  <r>
    <n v="1866"/>
    <d v="2023-08-19T00:00:00"/>
    <s v="Standard"/>
    <n v="399"/>
    <n v="3.6"/>
    <x v="2"/>
    <x v="0"/>
    <n v="13"/>
    <n v="51"/>
    <s v="No"/>
    <n v="0"/>
  </r>
  <r>
    <n v="1867"/>
    <d v="2023-09-13T00:00:00"/>
    <s v="Premium"/>
    <n v="699"/>
    <n v="18.7"/>
    <x v="1"/>
    <x v="3"/>
    <n v="6"/>
    <n v="56"/>
    <s v="Yes"/>
    <n v="1"/>
  </r>
  <r>
    <n v="1868"/>
    <d v="2024-11-15T00:00:00"/>
    <s v="Basic"/>
    <n v="199"/>
    <n v="5"/>
    <x v="0"/>
    <x v="3"/>
    <n v="17"/>
    <n v="45"/>
    <s v="No"/>
    <n v="0"/>
  </r>
  <r>
    <n v="1869"/>
    <d v="2024-11-08T00:00:00"/>
    <s v="Premium"/>
    <n v="699"/>
    <n v="13.2"/>
    <x v="0"/>
    <x v="0"/>
    <n v="34"/>
    <n v="20"/>
    <s v="No"/>
    <n v="0"/>
  </r>
  <r>
    <n v="1870"/>
    <d v="2023-07-06T00:00:00"/>
    <s v="Basic"/>
    <n v="199"/>
    <n v="18.8"/>
    <x v="1"/>
    <x v="4"/>
    <n v="3"/>
    <n v="3"/>
    <s v="No"/>
    <n v="0"/>
  </r>
  <r>
    <n v="1871"/>
    <d v="2024-08-08T00:00:00"/>
    <s v="Basic"/>
    <n v="199"/>
    <n v="16"/>
    <x v="5"/>
    <x v="0"/>
    <n v="10"/>
    <n v="25"/>
    <s v="Yes"/>
    <n v="1"/>
  </r>
  <r>
    <n v="1872"/>
    <d v="2024-08-14T00:00:00"/>
    <s v="Standard"/>
    <n v="399"/>
    <n v="21.5"/>
    <x v="5"/>
    <x v="4"/>
    <n v="31"/>
    <n v="55"/>
    <s v="No"/>
    <n v="0"/>
  </r>
  <r>
    <n v="1873"/>
    <d v="2023-05-01T00:00:00"/>
    <s v="Standard"/>
    <n v="399"/>
    <n v="24.8"/>
    <x v="7"/>
    <x v="5"/>
    <n v="29"/>
    <n v="16"/>
    <s v="No"/>
    <n v="0"/>
  </r>
  <r>
    <n v="1874"/>
    <d v="2023-07-10T00:00:00"/>
    <s v="Premium"/>
    <n v="699"/>
    <n v="16.600000000000001"/>
    <x v="2"/>
    <x v="3"/>
    <n v="18"/>
    <n v="21"/>
    <s v="No"/>
    <n v="0"/>
  </r>
  <r>
    <n v="1875"/>
    <d v="2024-11-15T00:00:00"/>
    <s v="Standard"/>
    <n v="399"/>
    <n v="20.3"/>
    <x v="7"/>
    <x v="5"/>
    <n v="22"/>
    <n v="29"/>
    <s v="Yes"/>
    <n v="1"/>
  </r>
  <r>
    <n v="1876"/>
    <d v="2024-07-10T00:00:00"/>
    <s v="Standard"/>
    <n v="399"/>
    <n v="6.9"/>
    <x v="3"/>
    <x v="2"/>
    <n v="34"/>
    <n v="41"/>
    <s v="Yes"/>
    <n v="1"/>
  </r>
  <r>
    <n v="1877"/>
    <d v="2023-10-30T00:00:00"/>
    <s v="Basic"/>
    <n v="199"/>
    <n v="6.1"/>
    <x v="7"/>
    <x v="1"/>
    <n v="7"/>
    <n v="7"/>
    <s v="No"/>
    <n v="0"/>
  </r>
  <r>
    <n v="1878"/>
    <d v="2024-05-31T00:00:00"/>
    <s v="Basic"/>
    <n v="199"/>
    <n v="8"/>
    <x v="1"/>
    <x v="5"/>
    <n v="23"/>
    <n v="60"/>
    <s v="Yes"/>
    <n v="1"/>
  </r>
  <r>
    <n v="1879"/>
    <d v="2023-08-16T00:00:00"/>
    <s v="Basic"/>
    <n v="199"/>
    <n v="20.6"/>
    <x v="2"/>
    <x v="0"/>
    <n v="26"/>
    <n v="9"/>
    <s v="No"/>
    <n v="0"/>
  </r>
  <r>
    <n v="1880"/>
    <d v="2024-07-30T00:00:00"/>
    <s v="Basic"/>
    <n v="199"/>
    <n v="18.5"/>
    <x v="3"/>
    <x v="5"/>
    <n v="13"/>
    <n v="38"/>
    <s v="No"/>
    <n v="0"/>
  </r>
  <r>
    <n v="1881"/>
    <d v="2024-06-27T00:00:00"/>
    <s v="Premium"/>
    <n v="699"/>
    <n v="1.7"/>
    <x v="2"/>
    <x v="3"/>
    <n v="34"/>
    <n v="34"/>
    <s v="Yes"/>
    <n v="1"/>
  </r>
  <r>
    <n v="1882"/>
    <d v="2023-08-20T00:00:00"/>
    <s v="Basic"/>
    <n v="199"/>
    <n v="4.4000000000000004"/>
    <x v="6"/>
    <x v="4"/>
    <n v="24"/>
    <n v="40"/>
    <s v="No"/>
    <n v="0"/>
  </r>
  <r>
    <n v="1883"/>
    <d v="2024-02-15T00:00:00"/>
    <s v="Premium"/>
    <n v="699"/>
    <n v="13.8"/>
    <x v="1"/>
    <x v="0"/>
    <n v="10"/>
    <n v="17"/>
    <s v="Yes"/>
    <n v="1"/>
  </r>
  <r>
    <n v="1884"/>
    <d v="2023-11-04T00:00:00"/>
    <s v="Standard"/>
    <n v="399"/>
    <n v="22.6"/>
    <x v="1"/>
    <x v="2"/>
    <n v="25"/>
    <n v="29"/>
    <s v="Yes"/>
    <n v="1"/>
  </r>
  <r>
    <n v="1885"/>
    <d v="2024-09-19T00:00:00"/>
    <s v="Basic"/>
    <n v="199"/>
    <n v="6.7"/>
    <x v="2"/>
    <x v="4"/>
    <n v="5"/>
    <n v="19"/>
    <s v="Yes"/>
    <n v="1"/>
  </r>
  <r>
    <n v="1886"/>
    <d v="2023-06-14T00:00:00"/>
    <s v="Premium"/>
    <n v="699"/>
    <n v="2"/>
    <x v="1"/>
    <x v="0"/>
    <n v="5"/>
    <n v="9"/>
    <s v="Yes"/>
    <n v="1"/>
  </r>
  <r>
    <n v="1887"/>
    <d v="2023-12-25T00:00:00"/>
    <s v="Basic"/>
    <n v="199"/>
    <n v="19.8"/>
    <x v="1"/>
    <x v="2"/>
    <n v="26"/>
    <n v="37"/>
    <s v="Yes"/>
    <n v="1"/>
  </r>
  <r>
    <n v="1888"/>
    <d v="2024-08-22T00:00:00"/>
    <s v="Basic"/>
    <n v="199"/>
    <n v="24.1"/>
    <x v="0"/>
    <x v="0"/>
    <n v="15"/>
    <n v="57"/>
    <s v="Yes"/>
    <n v="1"/>
  </r>
  <r>
    <n v="1889"/>
    <d v="2023-01-12T00:00:00"/>
    <s v="Premium"/>
    <n v="699"/>
    <n v="5.5"/>
    <x v="6"/>
    <x v="4"/>
    <n v="10"/>
    <n v="17"/>
    <s v="No"/>
    <n v="0"/>
  </r>
  <r>
    <n v="1890"/>
    <d v="2024-04-27T00:00:00"/>
    <s v="Premium"/>
    <n v="699"/>
    <n v="13.3"/>
    <x v="2"/>
    <x v="1"/>
    <n v="8"/>
    <n v="49"/>
    <s v="No"/>
    <n v="0"/>
  </r>
  <r>
    <n v="1891"/>
    <d v="2023-06-07T00:00:00"/>
    <s v="Basic"/>
    <n v="199"/>
    <n v="7.8"/>
    <x v="4"/>
    <x v="5"/>
    <n v="29"/>
    <n v="47"/>
    <s v="No"/>
    <n v="0"/>
  </r>
  <r>
    <n v="1892"/>
    <d v="2023-04-26T00:00:00"/>
    <s v="Basic"/>
    <n v="199"/>
    <n v="21.9"/>
    <x v="8"/>
    <x v="2"/>
    <n v="22"/>
    <n v="53"/>
    <s v="No"/>
    <n v="0"/>
  </r>
  <r>
    <n v="1893"/>
    <d v="2024-05-13T00:00:00"/>
    <s v="Premium"/>
    <n v="699"/>
    <n v="10.9"/>
    <x v="6"/>
    <x v="4"/>
    <n v="30"/>
    <n v="44"/>
    <s v="No"/>
    <n v="0"/>
  </r>
  <r>
    <n v="1894"/>
    <d v="2024-01-07T00:00:00"/>
    <s v="Standard"/>
    <n v="399"/>
    <n v="13.3"/>
    <x v="4"/>
    <x v="4"/>
    <n v="15"/>
    <n v="38"/>
    <s v="No"/>
    <n v="0"/>
  </r>
  <r>
    <n v="1895"/>
    <d v="2023-10-14T00:00:00"/>
    <s v="Basic"/>
    <n v="199"/>
    <n v="21"/>
    <x v="1"/>
    <x v="2"/>
    <n v="32"/>
    <n v="3"/>
    <s v="No"/>
    <n v="0"/>
  </r>
  <r>
    <n v="1896"/>
    <d v="2023-09-15T00:00:00"/>
    <s v="Premium"/>
    <n v="699"/>
    <n v="22.7"/>
    <x v="2"/>
    <x v="3"/>
    <n v="18"/>
    <n v="26"/>
    <s v="Yes"/>
    <n v="1"/>
  </r>
  <r>
    <n v="1897"/>
    <d v="2024-08-28T00:00:00"/>
    <s v="Standard"/>
    <n v="399"/>
    <n v="0.8"/>
    <x v="7"/>
    <x v="0"/>
    <n v="6"/>
    <n v="37"/>
    <s v="Yes"/>
    <n v="1"/>
  </r>
  <r>
    <n v="1898"/>
    <d v="2024-01-20T00:00:00"/>
    <s v="Standard"/>
    <n v="399"/>
    <n v="3"/>
    <x v="7"/>
    <x v="5"/>
    <n v="18"/>
    <n v="38"/>
    <s v="Yes"/>
    <n v="1"/>
  </r>
  <r>
    <n v="1899"/>
    <d v="2024-10-20T00:00:00"/>
    <s v="Premium"/>
    <n v="699"/>
    <n v="21.8"/>
    <x v="1"/>
    <x v="1"/>
    <n v="34"/>
    <n v="38"/>
    <s v="Yes"/>
    <n v="1"/>
  </r>
  <r>
    <n v="1900"/>
    <d v="2024-09-10T00:00:00"/>
    <s v="Basic"/>
    <n v="199"/>
    <n v="3.4"/>
    <x v="5"/>
    <x v="3"/>
    <n v="7"/>
    <n v="37"/>
    <s v="Yes"/>
    <n v="1"/>
  </r>
  <r>
    <n v="1901"/>
    <d v="2024-04-16T00:00:00"/>
    <s v="Standard"/>
    <n v="399"/>
    <n v="18.100000000000001"/>
    <x v="8"/>
    <x v="3"/>
    <n v="26"/>
    <n v="41"/>
    <s v="No"/>
    <n v="0"/>
  </r>
  <r>
    <n v="1902"/>
    <d v="2024-11-16T00:00:00"/>
    <s v="Premium"/>
    <n v="699"/>
    <n v="1.4"/>
    <x v="1"/>
    <x v="4"/>
    <n v="34"/>
    <n v="47"/>
    <s v="Yes"/>
    <n v="1"/>
  </r>
  <r>
    <n v="1903"/>
    <d v="2023-10-27T00:00:00"/>
    <s v="Basic"/>
    <n v="199"/>
    <n v="14.4"/>
    <x v="8"/>
    <x v="4"/>
    <n v="14"/>
    <n v="60"/>
    <s v="Yes"/>
    <n v="1"/>
  </r>
  <r>
    <n v="1904"/>
    <d v="2023-12-27T00:00:00"/>
    <s v="Standard"/>
    <n v="399"/>
    <n v="18.399999999999999"/>
    <x v="0"/>
    <x v="3"/>
    <n v="2"/>
    <n v="52"/>
    <s v="Yes"/>
    <n v="1"/>
  </r>
  <r>
    <n v="1905"/>
    <d v="2024-10-12T00:00:00"/>
    <s v="Basic"/>
    <n v="199"/>
    <n v="11.4"/>
    <x v="8"/>
    <x v="3"/>
    <n v="18"/>
    <n v="29"/>
    <s v="No"/>
    <n v="0"/>
  </r>
  <r>
    <n v="1906"/>
    <d v="2023-12-23T00:00:00"/>
    <s v="Standard"/>
    <n v="399"/>
    <n v="5.6"/>
    <x v="2"/>
    <x v="4"/>
    <n v="11"/>
    <n v="20"/>
    <s v="No"/>
    <n v="0"/>
  </r>
  <r>
    <n v="1907"/>
    <d v="2023-08-22T00:00:00"/>
    <s v="Basic"/>
    <n v="199"/>
    <n v="21.5"/>
    <x v="3"/>
    <x v="3"/>
    <n v="32"/>
    <n v="39"/>
    <s v="Yes"/>
    <n v="1"/>
  </r>
  <r>
    <n v="1908"/>
    <d v="2024-05-24T00:00:00"/>
    <s v="Standard"/>
    <n v="399"/>
    <n v="3"/>
    <x v="4"/>
    <x v="4"/>
    <n v="20"/>
    <n v="25"/>
    <s v="Yes"/>
    <n v="1"/>
  </r>
  <r>
    <n v="1909"/>
    <d v="2023-12-26T00:00:00"/>
    <s v="Premium"/>
    <n v="699"/>
    <n v="19"/>
    <x v="5"/>
    <x v="3"/>
    <n v="12"/>
    <n v="54"/>
    <s v="No"/>
    <n v="0"/>
  </r>
  <r>
    <n v="1910"/>
    <d v="2023-07-14T00:00:00"/>
    <s v="Standard"/>
    <n v="399"/>
    <n v="22.4"/>
    <x v="6"/>
    <x v="0"/>
    <n v="29"/>
    <n v="20"/>
    <s v="Yes"/>
    <n v="1"/>
  </r>
  <r>
    <n v="1911"/>
    <d v="2023-07-02T00:00:00"/>
    <s v="Premium"/>
    <n v="699"/>
    <n v="22.8"/>
    <x v="2"/>
    <x v="3"/>
    <n v="20"/>
    <n v="48"/>
    <s v="Yes"/>
    <n v="1"/>
  </r>
  <r>
    <n v="1912"/>
    <d v="2024-11-10T00:00:00"/>
    <s v="Standard"/>
    <n v="399"/>
    <n v="5.4"/>
    <x v="4"/>
    <x v="4"/>
    <n v="5"/>
    <n v="38"/>
    <s v="No"/>
    <n v="0"/>
  </r>
  <r>
    <n v="1913"/>
    <d v="2024-01-30T00:00:00"/>
    <s v="Standard"/>
    <n v="399"/>
    <n v="4.0999999999999996"/>
    <x v="3"/>
    <x v="5"/>
    <n v="17"/>
    <n v="22"/>
    <s v="Yes"/>
    <n v="1"/>
  </r>
  <r>
    <n v="1914"/>
    <d v="2023-02-11T00:00:00"/>
    <s v="Basic"/>
    <n v="199"/>
    <n v="15.5"/>
    <x v="4"/>
    <x v="3"/>
    <n v="19"/>
    <n v="14"/>
    <s v="No"/>
    <n v="0"/>
  </r>
  <r>
    <n v="1915"/>
    <d v="2024-12-12T00:00:00"/>
    <s v="Basic"/>
    <n v="199"/>
    <n v="4.3"/>
    <x v="0"/>
    <x v="1"/>
    <n v="36"/>
    <n v="31"/>
    <s v="Yes"/>
    <n v="1"/>
  </r>
  <r>
    <n v="1916"/>
    <d v="2023-01-13T00:00:00"/>
    <s v="Basic"/>
    <n v="199"/>
    <n v="21.9"/>
    <x v="7"/>
    <x v="4"/>
    <n v="16"/>
    <n v="51"/>
    <s v="Yes"/>
    <n v="1"/>
  </r>
  <r>
    <n v="1917"/>
    <d v="2024-08-04T00:00:00"/>
    <s v="Standard"/>
    <n v="399"/>
    <n v="24.1"/>
    <x v="7"/>
    <x v="2"/>
    <n v="16"/>
    <n v="26"/>
    <s v="Yes"/>
    <n v="1"/>
  </r>
  <r>
    <n v="1918"/>
    <d v="2024-02-01T00:00:00"/>
    <s v="Basic"/>
    <n v="199"/>
    <n v="5.0999999999999996"/>
    <x v="2"/>
    <x v="5"/>
    <n v="27"/>
    <n v="25"/>
    <s v="Yes"/>
    <n v="1"/>
  </r>
  <r>
    <n v="1919"/>
    <d v="2023-08-29T00:00:00"/>
    <s v="Premium"/>
    <n v="699"/>
    <n v="17.8"/>
    <x v="3"/>
    <x v="3"/>
    <n v="17"/>
    <n v="27"/>
    <s v="Yes"/>
    <n v="1"/>
  </r>
  <r>
    <n v="1920"/>
    <d v="2024-12-20T00:00:00"/>
    <s v="Standard"/>
    <n v="399"/>
    <n v="9.1999999999999993"/>
    <x v="6"/>
    <x v="3"/>
    <n v="35"/>
    <n v="55"/>
    <s v="No"/>
    <n v="0"/>
  </r>
  <r>
    <n v="1921"/>
    <d v="2023-11-18T00:00:00"/>
    <s v="Basic"/>
    <n v="199"/>
    <n v="14.7"/>
    <x v="4"/>
    <x v="5"/>
    <n v="35"/>
    <n v="45"/>
    <s v="Yes"/>
    <n v="1"/>
  </r>
  <r>
    <n v="1922"/>
    <d v="2023-02-24T00:00:00"/>
    <s v="Basic"/>
    <n v="199"/>
    <n v="18.100000000000001"/>
    <x v="2"/>
    <x v="0"/>
    <n v="15"/>
    <n v="29"/>
    <s v="Yes"/>
    <n v="1"/>
  </r>
  <r>
    <n v="1923"/>
    <d v="2024-04-04T00:00:00"/>
    <s v="Standard"/>
    <n v="399"/>
    <n v="12.7"/>
    <x v="1"/>
    <x v="1"/>
    <n v="29"/>
    <n v="10"/>
    <s v="Yes"/>
    <n v="1"/>
  </r>
  <r>
    <n v="1924"/>
    <d v="2023-12-29T00:00:00"/>
    <s v="Premium"/>
    <n v="699"/>
    <n v="22.4"/>
    <x v="7"/>
    <x v="4"/>
    <n v="4"/>
    <n v="9"/>
    <s v="Yes"/>
    <n v="1"/>
  </r>
  <r>
    <n v="1925"/>
    <d v="2024-12-22T00:00:00"/>
    <s v="Basic"/>
    <n v="199"/>
    <n v="14.5"/>
    <x v="8"/>
    <x v="4"/>
    <n v="18"/>
    <n v="38"/>
    <s v="Yes"/>
    <n v="1"/>
  </r>
  <r>
    <n v="1926"/>
    <d v="2023-11-08T00:00:00"/>
    <s v="Basic"/>
    <n v="199"/>
    <n v="5.8"/>
    <x v="7"/>
    <x v="3"/>
    <n v="26"/>
    <n v="34"/>
    <s v="Yes"/>
    <n v="1"/>
  </r>
  <r>
    <n v="1927"/>
    <d v="2024-11-28T00:00:00"/>
    <s v="Standard"/>
    <n v="399"/>
    <n v="14.5"/>
    <x v="2"/>
    <x v="2"/>
    <n v="15"/>
    <n v="9"/>
    <s v="No"/>
    <n v="0"/>
  </r>
  <r>
    <n v="1928"/>
    <d v="2023-05-03T00:00:00"/>
    <s v="Premium"/>
    <n v="699"/>
    <n v="21.6"/>
    <x v="8"/>
    <x v="4"/>
    <n v="21"/>
    <n v="48"/>
    <s v="Yes"/>
    <n v="1"/>
  </r>
  <r>
    <n v="1929"/>
    <d v="2024-09-07T00:00:00"/>
    <s v="Basic"/>
    <n v="199"/>
    <n v="13.5"/>
    <x v="6"/>
    <x v="4"/>
    <n v="5"/>
    <n v="12"/>
    <s v="Yes"/>
    <n v="1"/>
  </r>
  <r>
    <n v="1930"/>
    <d v="2023-04-07T00:00:00"/>
    <s v="Basic"/>
    <n v="199"/>
    <n v="1.2"/>
    <x v="7"/>
    <x v="4"/>
    <n v="12"/>
    <n v="7"/>
    <s v="Yes"/>
    <n v="1"/>
  </r>
  <r>
    <n v="1931"/>
    <d v="2023-12-18T00:00:00"/>
    <s v="Standard"/>
    <n v="399"/>
    <n v="20.2"/>
    <x v="1"/>
    <x v="4"/>
    <n v="25"/>
    <n v="30"/>
    <s v="Yes"/>
    <n v="1"/>
  </r>
  <r>
    <n v="1932"/>
    <d v="2024-05-26T00:00:00"/>
    <s v="Basic"/>
    <n v="199"/>
    <n v="8.1"/>
    <x v="6"/>
    <x v="4"/>
    <n v="7"/>
    <n v="27"/>
    <s v="No"/>
    <n v="0"/>
  </r>
  <r>
    <n v="1933"/>
    <d v="2024-10-10T00:00:00"/>
    <s v="Basic"/>
    <n v="199"/>
    <n v="6.9"/>
    <x v="5"/>
    <x v="0"/>
    <n v="12"/>
    <n v="22"/>
    <s v="No"/>
    <n v="0"/>
  </r>
  <r>
    <n v="1934"/>
    <d v="2024-09-12T00:00:00"/>
    <s v="Basic"/>
    <n v="199"/>
    <n v="11.6"/>
    <x v="4"/>
    <x v="5"/>
    <n v="22"/>
    <n v="16"/>
    <s v="Yes"/>
    <n v="1"/>
  </r>
  <r>
    <n v="1935"/>
    <d v="2024-06-25T00:00:00"/>
    <s v="Basic"/>
    <n v="199"/>
    <n v="1.9"/>
    <x v="3"/>
    <x v="1"/>
    <n v="36"/>
    <n v="10"/>
    <s v="Yes"/>
    <n v="1"/>
  </r>
  <r>
    <n v="1936"/>
    <d v="2024-07-30T00:00:00"/>
    <s v="Basic"/>
    <n v="199"/>
    <n v="8.5"/>
    <x v="0"/>
    <x v="1"/>
    <n v="1"/>
    <n v="51"/>
    <s v="No"/>
    <n v="0"/>
  </r>
  <r>
    <n v="1937"/>
    <d v="2024-07-02T00:00:00"/>
    <s v="Standard"/>
    <n v="399"/>
    <n v="23.9"/>
    <x v="5"/>
    <x v="4"/>
    <n v="5"/>
    <n v="39"/>
    <s v="Yes"/>
    <n v="1"/>
  </r>
  <r>
    <n v="1938"/>
    <d v="2024-03-27T00:00:00"/>
    <s v="Basic"/>
    <n v="199"/>
    <n v="2.9"/>
    <x v="6"/>
    <x v="5"/>
    <n v="23"/>
    <n v="23"/>
    <s v="Yes"/>
    <n v="1"/>
  </r>
  <r>
    <n v="1939"/>
    <d v="2024-07-04T00:00:00"/>
    <s v="Premium"/>
    <n v="699"/>
    <n v="12.9"/>
    <x v="7"/>
    <x v="1"/>
    <n v="12"/>
    <n v="39"/>
    <s v="Yes"/>
    <n v="1"/>
  </r>
  <r>
    <n v="1940"/>
    <d v="2024-06-14T00:00:00"/>
    <s v="Basic"/>
    <n v="199"/>
    <n v="23.4"/>
    <x v="4"/>
    <x v="3"/>
    <n v="20"/>
    <n v="43"/>
    <s v="Yes"/>
    <n v="1"/>
  </r>
  <r>
    <n v="1941"/>
    <d v="2024-04-10T00:00:00"/>
    <s v="Basic"/>
    <n v="199"/>
    <n v="12.7"/>
    <x v="6"/>
    <x v="5"/>
    <n v="7"/>
    <n v="58"/>
    <s v="Yes"/>
    <n v="1"/>
  </r>
  <r>
    <n v="1942"/>
    <d v="2023-12-13T00:00:00"/>
    <s v="Premium"/>
    <n v="699"/>
    <n v="20.9"/>
    <x v="7"/>
    <x v="1"/>
    <n v="36"/>
    <n v="42"/>
    <s v="No"/>
    <n v="0"/>
  </r>
  <r>
    <n v="1943"/>
    <d v="2024-01-02T00:00:00"/>
    <s v="Basic"/>
    <n v="199"/>
    <n v="4"/>
    <x v="7"/>
    <x v="0"/>
    <n v="24"/>
    <n v="50"/>
    <s v="Yes"/>
    <n v="1"/>
  </r>
  <r>
    <n v="1944"/>
    <d v="2023-11-25T00:00:00"/>
    <s v="Basic"/>
    <n v="199"/>
    <n v="20.399999999999999"/>
    <x v="4"/>
    <x v="5"/>
    <n v="31"/>
    <n v="5"/>
    <s v="No"/>
    <n v="0"/>
  </r>
  <r>
    <n v="1945"/>
    <d v="2023-05-19T00:00:00"/>
    <s v="Premium"/>
    <n v="699"/>
    <n v="13.3"/>
    <x v="2"/>
    <x v="4"/>
    <n v="35"/>
    <n v="12"/>
    <s v="Yes"/>
    <n v="1"/>
  </r>
  <r>
    <n v="1946"/>
    <d v="2024-05-17T00:00:00"/>
    <s v="Standard"/>
    <n v="399"/>
    <n v="7.7"/>
    <x v="1"/>
    <x v="2"/>
    <n v="13"/>
    <n v="27"/>
    <s v="Yes"/>
    <n v="1"/>
  </r>
  <r>
    <n v="1947"/>
    <d v="2024-05-24T00:00:00"/>
    <s v="Basic"/>
    <n v="199"/>
    <n v="3.1"/>
    <x v="2"/>
    <x v="2"/>
    <n v="32"/>
    <n v="39"/>
    <s v="Yes"/>
    <n v="1"/>
  </r>
  <r>
    <n v="1948"/>
    <d v="2024-08-24T00:00:00"/>
    <s v="Standard"/>
    <n v="399"/>
    <n v="13.4"/>
    <x v="8"/>
    <x v="0"/>
    <n v="4"/>
    <n v="60"/>
    <s v="Yes"/>
    <n v="1"/>
  </r>
  <r>
    <n v="1949"/>
    <d v="2023-02-18T00:00:00"/>
    <s v="Premium"/>
    <n v="699"/>
    <n v="4.7"/>
    <x v="3"/>
    <x v="4"/>
    <n v="35"/>
    <n v="3"/>
    <s v="Yes"/>
    <n v="1"/>
  </r>
  <r>
    <n v="1950"/>
    <d v="2024-03-20T00:00:00"/>
    <s v="Standard"/>
    <n v="399"/>
    <n v="5.0999999999999996"/>
    <x v="2"/>
    <x v="1"/>
    <n v="25"/>
    <n v="52"/>
    <s v="No"/>
    <n v="0"/>
  </r>
  <r>
    <n v="1951"/>
    <d v="2023-02-15T00:00:00"/>
    <s v="Premium"/>
    <n v="699"/>
    <n v="13.3"/>
    <x v="6"/>
    <x v="5"/>
    <n v="33"/>
    <n v="23"/>
    <s v="No"/>
    <n v="0"/>
  </r>
  <r>
    <n v="1952"/>
    <d v="2023-07-28T00:00:00"/>
    <s v="Basic"/>
    <n v="199"/>
    <n v="11.7"/>
    <x v="6"/>
    <x v="0"/>
    <n v="7"/>
    <n v="45"/>
    <s v="Yes"/>
    <n v="1"/>
  </r>
  <r>
    <n v="1953"/>
    <d v="2024-12-06T00:00:00"/>
    <s v="Standard"/>
    <n v="399"/>
    <n v="14.5"/>
    <x v="8"/>
    <x v="1"/>
    <n v="14"/>
    <n v="59"/>
    <s v="No"/>
    <n v="0"/>
  </r>
  <r>
    <n v="1954"/>
    <d v="2023-12-05T00:00:00"/>
    <s v="Basic"/>
    <n v="199"/>
    <n v="0.6"/>
    <x v="5"/>
    <x v="4"/>
    <n v="19"/>
    <n v="52"/>
    <s v="No"/>
    <n v="0"/>
  </r>
  <r>
    <n v="1955"/>
    <d v="2024-09-05T00:00:00"/>
    <s v="Basic"/>
    <n v="199"/>
    <n v="20.8"/>
    <x v="3"/>
    <x v="2"/>
    <n v="25"/>
    <n v="2"/>
    <s v="Yes"/>
    <n v="1"/>
  </r>
  <r>
    <n v="1956"/>
    <d v="2024-10-03T00:00:00"/>
    <s v="Basic"/>
    <n v="199"/>
    <n v="22.1"/>
    <x v="1"/>
    <x v="4"/>
    <n v="17"/>
    <n v="36"/>
    <s v="Yes"/>
    <n v="1"/>
  </r>
  <r>
    <n v="1957"/>
    <d v="2024-02-28T00:00:00"/>
    <s v="Standard"/>
    <n v="399"/>
    <n v="23.5"/>
    <x v="0"/>
    <x v="2"/>
    <n v="14"/>
    <n v="44"/>
    <s v="Yes"/>
    <n v="1"/>
  </r>
  <r>
    <n v="1958"/>
    <d v="2024-10-03T00:00:00"/>
    <s v="Standard"/>
    <n v="399"/>
    <n v="21.1"/>
    <x v="5"/>
    <x v="2"/>
    <n v="18"/>
    <n v="16"/>
    <s v="No"/>
    <n v="0"/>
  </r>
  <r>
    <n v="1959"/>
    <d v="2023-03-14T00:00:00"/>
    <s v="Premium"/>
    <n v="699"/>
    <n v="1.5"/>
    <x v="7"/>
    <x v="0"/>
    <n v="26"/>
    <n v="42"/>
    <s v="Yes"/>
    <n v="1"/>
  </r>
  <r>
    <n v="1960"/>
    <d v="2023-06-21T00:00:00"/>
    <s v="Premium"/>
    <n v="699"/>
    <n v="3.3"/>
    <x v="7"/>
    <x v="1"/>
    <n v="8"/>
    <n v="11"/>
    <s v="No"/>
    <n v="0"/>
  </r>
  <r>
    <n v="1961"/>
    <d v="2024-08-06T00:00:00"/>
    <s v="Premium"/>
    <n v="699"/>
    <n v="23.9"/>
    <x v="1"/>
    <x v="3"/>
    <n v="17"/>
    <n v="34"/>
    <s v="Yes"/>
    <n v="1"/>
  </r>
  <r>
    <n v="1962"/>
    <d v="2024-05-24T00:00:00"/>
    <s v="Standard"/>
    <n v="399"/>
    <n v="19.100000000000001"/>
    <x v="1"/>
    <x v="0"/>
    <n v="7"/>
    <n v="60"/>
    <s v="Yes"/>
    <n v="1"/>
  </r>
  <r>
    <n v="1963"/>
    <d v="2023-08-23T00:00:00"/>
    <s v="Basic"/>
    <n v="199"/>
    <n v="13.2"/>
    <x v="8"/>
    <x v="2"/>
    <n v="9"/>
    <n v="30"/>
    <s v="Yes"/>
    <n v="1"/>
  </r>
  <r>
    <n v="1964"/>
    <d v="2024-03-24T00:00:00"/>
    <s v="Basic"/>
    <n v="199"/>
    <n v="5"/>
    <x v="4"/>
    <x v="0"/>
    <n v="25"/>
    <n v="27"/>
    <s v="No"/>
    <n v="0"/>
  </r>
  <r>
    <n v="1965"/>
    <d v="2023-07-13T00:00:00"/>
    <s v="Premium"/>
    <n v="699"/>
    <n v="11.3"/>
    <x v="8"/>
    <x v="4"/>
    <n v="10"/>
    <n v="59"/>
    <s v="Yes"/>
    <n v="1"/>
  </r>
  <r>
    <n v="1966"/>
    <d v="2023-09-14T00:00:00"/>
    <s v="Basic"/>
    <n v="199"/>
    <n v="1.6"/>
    <x v="8"/>
    <x v="0"/>
    <n v="21"/>
    <n v="21"/>
    <s v="No"/>
    <n v="0"/>
  </r>
  <r>
    <n v="1967"/>
    <d v="2023-10-26T00:00:00"/>
    <s v="Basic"/>
    <n v="199"/>
    <n v="11.8"/>
    <x v="8"/>
    <x v="2"/>
    <n v="23"/>
    <n v="24"/>
    <s v="Yes"/>
    <n v="1"/>
  </r>
  <r>
    <n v="1968"/>
    <d v="2023-01-26T00:00:00"/>
    <s v="Premium"/>
    <n v="699"/>
    <n v="6"/>
    <x v="5"/>
    <x v="3"/>
    <n v="5"/>
    <n v="42"/>
    <s v="No"/>
    <n v="0"/>
  </r>
  <r>
    <n v="1969"/>
    <d v="2024-07-14T00:00:00"/>
    <s v="Standard"/>
    <n v="399"/>
    <n v="21.2"/>
    <x v="2"/>
    <x v="3"/>
    <n v="5"/>
    <n v="35"/>
    <s v="Yes"/>
    <n v="1"/>
  </r>
  <r>
    <n v="1970"/>
    <d v="2024-09-25T00:00:00"/>
    <s v="Standard"/>
    <n v="399"/>
    <n v="3.2"/>
    <x v="4"/>
    <x v="2"/>
    <n v="4"/>
    <n v="33"/>
    <s v="Yes"/>
    <n v="1"/>
  </r>
  <r>
    <n v="1971"/>
    <d v="2023-04-17T00:00:00"/>
    <s v="Premium"/>
    <n v="699"/>
    <n v="18.2"/>
    <x v="3"/>
    <x v="3"/>
    <n v="11"/>
    <n v="2"/>
    <s v="Yes"/>
    <n v="1"/>
  </r>
  <r>
    <n v="1972"/>
    <d v="2024-08-03T00:00:00"/>
    <s v="Premium"/>
    <n v="699"/>
    <n v="0.6"/>
    <x v="8"/>
    <x v="5"/>
    <n v="15"/>
    <n v="3"/>
    <s v="No"/>
    <n v="0"/>
  </r>
  <r>
    <n v="1973"/>
    <d v="2024-10-26T00:00:00"/>
    <s v="Basic"/>
    <n v="199"/>
    <n v="19.2"/>
    <x v="8"/>
    <x v="5"/>
    <n v="15"/>
    <n v="34"/>
    <s v="Yes"/>
    <n v="1"/>
  </r>
  <r>
    <n v="1974"/>
    <d v="2024-11-30T00:00:00"/>
    <s v="Standard"/>
    <n v="399"/>
    <n v="7.4"/>
    <x v="1"/>
    <x v="2"/>
    <n v="25"/>
    <n v="58"/>
    <s v="Yes"/>
    <n v="1"/>
  </r>
  <r>
    <n v="1975"/>
    <d v="2024-04-10T00:00:00"/>
    <s v="Standard"/>
    <n v="399"/>
    <n v="9"/>
    <x v="7"/>
    <x v="2"/>
    <n v="17"/>
    <n v="58"/>
    <s v="No"/>
    <n v="0"/>
  </r>
  <r>
    <n v="1976"/>
    <d v="2024-02-02T00:00:00"/>
    <s v="Premium"/>
    <n v="699"/>
    <n v="6"/>
    <x v="0"/>
    <x v="4"/>
    <n v="24"/>
    <n v="46"/>
    <s v="Yes"/>
    <n v="1"/>
  </r>
  <r>
    <n v="1977"/>
    <d v="2023-02-13T00:00:00"/>
    <s v="Standard"/>
    <n v="399"/>
    <n v="9.5"/>
    <x v="8"/>
    <x v="2"/>
    <n v="11"/>
    <n v="51"/>
    <s v="Yes"/>
    <n v="1"/>
  </r>
  <r>
    <n v="1978"/>
    <d v="2024-10-03T00:00:00"/>
    <s v="Standard"/>
    <n v="399"/>
    <n v="17.899999999999999"/>
    <x v="2"/>
    <x v="0"/>
    <n v="27"/>
    <n v="25"/>
    <s v="Yes"/>
    <n v="1"/>
  </r>
  <r>
    <n v="1979"/>
    <d v="2024-03-30T00:00:00"/>
    <s v="Standard"/>
    <n v="399"/>
    <n v="23.6"/>
    <x v="1"/>
    <x v="2"/>
    <n v="14"/>
    <n v="29"/>
    <s v="Yes"/>
    <n v="1"/>
  </r>
  <r>
    <n v="1980"/>
    <d v="2024-06-26T00:00:00"/>
    <s v="Standard"/>
    <n v="399"/>
    <n v="9.4"/>
    <x v="3"/>
    <x v="4"/>
    <n v="30"/>
    <n v="25"/>
    <s v="Yes"/>
    <n v="1"/>
  </r>
  <r>
    <n v="1981"/>
    <d v="2024-11-06T00:00:00"/>
    <s v="Basic"/>
    <n v="199"/>
    <n v="5.8"/>
    <x v="5"/>
    <x v="5"/>
    <n v="16"/>
    <n v="12"/>
    <s v="No"/>
    <n v="0"/>
  </r>
  <r>
    <n v="1982"/>
    <d v="2023-08-07T00:00:00"/>
    <s v="Premium"/>
    <n v="699"/>
    <n v="22.6"/>
    <x v="2"/>
    <x v="2"/>
    <n v="24"/>
    <n v="23"/>
    <s v="Yes"/>
    <n v="1"/>
  </r>
  <r>
    <n v="1983"/>
    <d v="2024-09-30T00:00:00"/>
    <s v="Standard"/>
    <n v="399"/>
    <n v="12"/>
    <x v="2"/>
    <x v="4"/>
    <n v="10"/>
    <n v="28"/>
    <s v="Yes"/>
    <n v="1"/>
  </r>
  <r>
    <n v="1984"/>
    <d v="2024-01-29T00:00:00"/>
    <s v="Standard"/>
    <n v="399"/>
    <n v="5.4"/>
    <x v="3"/>
    <x v="5"/>
    <n v="4"/>
    <n v="56"/>
    <s v="Yes"/>
    <n v="1"/>
  </r>
  <r>
    <n v="1985"/>
    <d v="2024-08-04T00:00:00"/>
    <s v="Premium"/>
    <n v="699"/>
    <n v="4.9000000000000004"/>
    <x v="7"/>
    <x v="1"/>
    <n v="28"/>
    <n v="44"/>
    <s v="Yes"/>
    <n v="1"/>
  </r>
  <r>
    <n v="1986"/>
    <d v="2023-07-22T00:00:00"/>
    <s v="Premium"/>
    <n v="699"/>
    <n v="7.2"/>
    <x v="6"/>
    <x v="4"/>
    <n v="12"/>
    <n v="25"/>
    <s v="Yes"/>
    <n v="1"/>
  </r>
  <r>
    <n v="1987"/>
    <d v="2024-05-13T00:00:00"/>
    <s v="Basic"/>
    <n v="199"/>
    <n v="8.3000000000000007"/>
    <x v="5"/>
    <x v="4"/>
    <n v="27"/>
    <n v="8"/>
    <s v="No"/>
    <n v="0"/>
  </r>
  <r>
    <n v="1988"/>
    <d v="2023-03-29T00:00:00"/>
    <s v="Standard"/>
    <n v="399"/>
    <n v="18.5"/>
    <x v="8"/>
    <x v="4"/>
    <n v="34"/>
    <n v="6"/>
    <s v="No"/>
    <n v="0"/>
  </r>
  <r>
    <n v="1989"/>
    <d v="2024-01-01T00:00:00"/>
    <s v="Basic"/>
    <n v="199"/>
    <n v="23"/>
    <x v="8"/>
    <x v="3"/>
    <n v="1"/>
    <n v="54"/>
    <s v="Yes"/>
    <n v="1"/>
  </r>
  <r>
    <n v="1990"/>
    <d v="2023-11-20T00:00:00"/>
    <s v="Basic"/>
    <n v="199"/>
    <n v="24"/>
    <x v="0"/>
    <x v="1"/>
    <n v="10"/>
    <n v="23"/>
    <s v="No"/>
    <n v="0"/>
  </r>
  <r>
    <n v="1991"/>
    <d v="2024-07-29T00:00:00"/>
    <s v="Premium"/>
    <n v="699"/>
    <n v="12.1"/>
    <x v="6"/>
    <x v="3"/>
    <n v="29"/>
    <n v="19"/>
    <s v="Yes"/>
    <n v="1"/>
  </r>
  <r>
    <n v="1992"/>
    <d v="2023-06-12T00:00:00"/>
    <s v="Basic"/>
    <n v="199"/>
    <n v="4.5"/>
    <x v="4"/>
    <x v="5"/>
    <n v="10"/>
    <n v="58"/>
    <s v="Yes"/>
    <n v="1"/>
  </r>
  <r>
    <n v="1993"/>
    <d v="2023-04-27T00:00:00"/>
    <s v="Premium"/>
    <n v="699"/>
    <n v="15.9"/>
    <x v="0"/>
    <x v="4"/>
    <n v="36"/>
    <n v="54"/>
    <s v="No"/>
    <n v="0"/>
  </r>
  <r>
    <n v="1994"/>
    <d v="2024-04-29T00:00:00"/>
    <s v="Premium"/>
    <n v="699"/>
    <n v="22.8"/>
    <x v="4"/>
    <x v="1"/>
    <n v="10"/>
    <n v="8"/>
    <s v="No"/>
    <n v="0"/>
  </r>
  <r>
    <n v="1995"/>
    <d v="2024-01-07T00:00:00"/>
    <s v="Standard"/>
    <n v="399"/>
    <n v="4.7"/>
    <x v="8"/>
    <x v="5"/>
    <n v="31"/>
    <n v="44"/>
    <s v="No"/>
    <n v="0"/>
  </r>
  <r>
    <n v="1996"/>
    <d v="2023-12-19T00:00:00"/>
    <s v="Standard"/>
    <n v="399"/>
    <n v="11.5"/>
    <x v="8"/>
    <x v="2"/>
    <n v="12"/>
    <n v="60"/>
    <s v="No"/>
    <n v="0"/>
  </r>
  <r>
    <n v="1997"/>
    <d v="2024-11-24T00:00:00"/>
    <s v="Standard"/>
    <n v="399"/>
    <n v="22.2"/>
    <x v="4"/>
    <x v="0"/>
    <n v="6"/>
    <n v="8"/>
    <s v="No"/>
    <n v="0"/>
  </r>
  <r>
    <n v="1998"/>
    <d v="2023-03-27T00:00:00"/>
    <s v="Standard"/>
    <n v="399"/>
    <n v="3.2"/>
    <x v="5"/>
    <x v="4"/>
    <n v="10"/>
    <n v="20"/>
    <s v="Yes"/>
    <n v="1"/>
  </r>
  <r>
    <n v="1999"/>
    <d v="2023-07-16T00:00:00"/>
    <s v="Standard"/>
    <n v="399"/>
    <n v="0.9"/>
    <x v="1"/>
    <x v="0"/>
    <n v="32"/>
    <n v="23"/>
    <s v="No"/>
    <n v="0"/>
  </r>
  <r>
    <n v="2000"/>
    <d v="2023-02-23T00:00:00"/>
    <s v="Premium"/>
    <n v="699"/>
    <n v="24.6"/>
    <x v="8"/>
    <x v="2"/>
    <n v="18"/>
    <n v="20"/>
    <s v="No"/>
    <n v="0"/>
  </r>
  <r>
    <n v="2001"/>
    <d v="2023-10-07T00:00:00"/>
    <s v="Premium"/>
    <n v="699"/>
    <n v="17.7"/>
    <x v="0"/>
    <x v="2"/>
    <n v="16"/>
    <n v="27"/>
    <s v="Yes"/>
    <n v="1"/>
  </r>
  <r>
    <n v="2002"/>
    <d v="2024-10-01T00:00:00"/>
    <s v="Premium"/>
    <n v="699"/>
    <n v="16.7"/>
    <x v="3"/>
    <x v="5"/>
    <n v="30"/>
    <n v="2"/>
    <s v="Yes"/>
    <n v="1"/>
  </r>
  <r>
    <n v="2003"/>
    <d v="2024-12-12T00:00:00"/>
    <s v="Basic"/>
    <n v="199"/>
    <n v="7.9"/>
    <x v="5"/>
    <x v="2"/>
    <n v="2"/>
    <n v="24"/>
    <s v="Yes"/>
    <n v="1"/>
  </r>
  <r>
    <n v="2004"/>
    <d v="2024-03-10T00:00:00"/>
    <s v="Premium"/>
    <n v="699"/>
    <n v="17.600000000000001"/>
    <x v="3"/>
    <x v="3"/>
    <n v="18"/>
    <n v="51"/>
    <s v="Yes"/>
    <n v="1"/>
  </r>
  <r>
    <n v="2005"/>
    <d v="2024-05-15T00:00:00"/>
    <s v="Standard"/>
    <n v="399"/>
    <n v="3.7"/>
    <x v="3"/>
    <x v="4"/>
    <n v="22"/>
    <n v="16"/>
    <s v="Yes"/>
    <n v="1"/>
  </r>
  <r>
    <n v="2006"/>
    <d v="2023-11-23T00:00:00"/>
    <s v="Standard"/>
    <n v="399"/>
    <n v="2.5"/>
    <x v="7"/>
    <x v="4"/>
    <n v="18"/>
    <n v="5"/>
    <s v="No"/>
    <n v="0"/>
  </r>
  <r>
    <n v="2007"/>
    <d v="2024-01-18T00:00:00"/>
    <s v="Premium"/>
    <n v="699"/>
    <n v="1.1000000000000001"/>
    <x v="6"/>
    <x v="1"/>
    <n v="8"/>
    <n v="15"/>
    <s v="Yes"/>
    <n v="1"/>
  </r>
  <r>
    <n v="2008"/>
    <d v="2023-01-14T00:00:00"/>
    <s v="Basic"/>
    <n v="199"/>
    <n v="14.5"/>
    <x v="5"/>
    <x v="1"/>
    <n v="10"/>
    <n v="55"/>
    <s v="Yes"/>
    <n v="1"/>
  </r>
  <r>
    <n v="2009"/>
    <d v="2024-04-16T00:00:00"/>
    <s v="Premium"/>
    <n v="699"/>
    <n v="21.8"/>
    <x v="4"/>
    <x v="0"/>
    <n v="22"/>
    <n v="37"/>
    <s v="No"/>
    <n v="0"/>
  </r>
  <r>
    <n v="2010"/>
    <d v="2023-05-23T00:00:00"/>
    <s v="Premium"/>
    <n v="699"/>
    <n v="19.8"/>
    <x v="4"/>
    <x v="5"/>
    <n v="22"/>
    <n v="7"/>
    <s v="Yes"/>
    <n v="1"/>
  </r>
  <r>
    <n v="2011"/>
    <d v="2023-08-27T00:00:00"/>
    <s v="Basic"/>
    <n v="199"/>
    <n v="5"/>
    <x v="4"/>
    <x v="1"/>
    <n v="6"/>
    <n v="27"/>
    <s v="No"/>
    <n v="0"/>
  </r>
  <r>
    <n v="2012"/>
    <d v="2024-05-02T00:00:00"/>
    <s v="Basic"/>
    <n v="199"/>
    <n v="18.100000000000001"/>
    <x v="1"/>
    <x v="3"/>
    <n v="4"/>
    <n v="40"/>
    <s v="Yes"/>
    <n v="1"/>
  </r>
  <r>
    <n v="2013"/>
    <d v="2024-08-29T00:00:00"/>
    <s v="Basic"/>
    <n v="199"/>
    <n v="15.3"/>
    <x v="6"/>
    <x v="2"/>
    <n v="32"/>
    <n v="18"/>
    <s v="No"/>
    <n v="0"/>
  </r>
  <r>
    <n v="2014"/>
    <d v="2023-09-27T00:00:00"/>
    <s v="Basic"/>
    <n v="199"/>
    <n v="5"/>
    <x v="8"/>
    <x v="1"/>
    <n v="29"/>
    <n v="11"/>
    <s v="No"/>
    <n v="0"/>
  </r>
  <r>
    <n v="2015"/>
    <d v="2023-03-19T00:00:00"/>
    <s v="Basic"/>
    <n v="199"/>
    <n v="14.6"/>
    <x v="5"/>
    <x v="4"/>
    <n v="35"/>
    <n v="7"/>
    <s v="No"/>
    <n v="0"/>
  </r>
  <r>
    <n v="2016"/>
    <d v="2024-08-29T00:00:00"/>
    <s v="Basic"/>
    <n v="199"/>
    <n v="21.3"/>
    <x v="5"/>
    <x v="0"/>
    <n v="12"/>
    <n v="25"/>
    <s v="No"/>
    <n v="0"/>
  </r>
  <r>
    <n v="2017"/>
    <d v="2023-12-20T00:00:00"/>
    <s v="Standard"/>
    <n v="399"/>
    <n v="12.9"/>
    <x v="0"/>
    <x v="0"/>
    <n v="27"/>
    <n v="27"/>
    <s v="Yes"/>
    <n v="1"/>
  </r>
  <r>
    <n v="2018"/>
    <d v="2023-03-05T00:00:00"/>
    <s v="Premium"/>
    <n v="699"/>
    <n v="13.5"/>
    <x v="0"/>
    <x v="3"/>
    <n v="16"/>
    <n v="48"/>
    <s v="Yes"/>
    <n v="1"/>
  </r>
  <r>
    <n v="2019"/>
    <d v="2023-03-23T00:00:00"/>
    <s v="Basic"/>
    <n v="199"/>
    <n v="8.9"/>
    <x v="8"/>
    <x v="5"/>
    <n v="32"/>
    <n v="48"/>
    <s v="No"/>
    <n v="0"/>
  </r>
  <r>
    <n v="2020"/>
    <d v="2024-01-06T00:00:00"/>
    <s v="Premium"/>
    <n v="699"/>
    <n v="0.8"/>
    <x v="4"/>
    <x v="3"/>
    <n v="29"/>
    <n v="37"/>
    <s v="Yes"/>
    <n v="1"/>
  </r>
  <r>
    <n v="2021"/>
    <d v="2024-05-06T00:00:00"/>
    <s v="Premium"/>
    <n v="699"/>
    <n v="14.4"/>
    <x v="3"/>
    <x v="2"/>
    <n v="5"/>
    <n v="22"/>
    <s v="Yes"/>
    <n v="1"/>
  </r>
  <r>
    <n v="2022"/>
    <d v="2023-07-14T00:00:00"/>
    <s v="Standard"/>
    <n v="399"/>
    <n v="7.9"/>
    <x v="7"/>
    <x v="3"/>
    <n v="32"/>
    <n v="34"/>
    <s v="No"/>
    <n v="0"/>
  </r>
  <r>
    <n v="2023"/>
    <d v="2023-11-29T00:00:00"/>
    <s v="Basic"/>
    <n v="199"/>
    <n v="1.5"/>
    <x v="3"/>
    <x v="2"/>
    <n v="11"/>
    <n v="29"/>
    <s v="Yes"/>
    <n v="1"/>
  </r>
  <r>
    <n v="2024"/>
    <d v="2024-01-30T00:00:00"/>
    <s v="Standard"/>
    <n v="399"/>
    <n v="21.8"/>
    <x v="7"/>
    <x v="2"/>
    <n v="30"/>
    <n v="9"/>
    <s v="Yes"/>
    <n v="1"/>
  </r>
  <r>
    <n v="2025"/>
    <d v="2024-02-14T00:00:00"/>
    <s v="Standard"/>
    <n v="399"/>
    <n v="21.9"/>
    <x v="3"/>
    <x v="2"/>
    <n v="2"/>
    <n v="55"/>
    <s v="Yes"/>
    <n v="1"/>
  </r>
  <r>
    <n v="2026"/>
    <d v="2023-08-11T00:00:00"/>
    <s v="Standard"/>
    <n v="399"/>
    <n v="11.1"/>
    <x v="6"/>
    <x v="0"/>
    <n v="1"/>
    <n v="37"/>
    <s v="No"/>
    <n v="0"/>
  </r>
  <r>
    <n v="2027"/>
    <d v="2024-05-24T00:00:00"/>
    <s v="Basic"/>
    <n v="199"/>
    <n v="10.1"/>
    <x v="6"/>
    <x v="3"/>
    <n v="2"/>
    <n v="21"/>
    <s v="Yes"/>
    <n v="1"/>
  </r>
  <r>
    <n v="2028"/>
    <d v="2024-09-13T00:00:00"/>
    <s v="Standard"/>
    <n v="399"/>
    <n v="7.9"/>
    <x v="2"/>
    <x v="3"/>
    <n v="11"/>
    <n v="14"/>
    <s v="Yes"/>
    <n v="1"/>
  </r>
  <r>
    <n v="2029"/>
    <d v="2023-04-19T00:00:00"/>
    <s v="Premium"/>
    <n v="699"/>
    <n v="11.1"/>
    <x v="6"/>
    <x v="2"/>
    <n v="32"/>
    <n v="42"/>
    <s v="Yes"/>
    <n v="1"/>
  </r>
  <r>
    <n v="2030"/>
    <d v="2024-05-21T00:00:00"/>
    <s v="Basic"/>
    <n v="199"/>
    <n v="17.8"/>
    <x v="0"/>
    <x v="0"/>
    <n v="21"/>
    <n v="15"/>
    <s v="No"/>
    <n v="0"/>
  </r>
  <r>
    <n v="2031"/>
    <d v="2023-11-15T00:00:00"/>
    <s v="Basic"/>
    <n v="199"/>
    <n v="12.5"/>
    <x v="0"/>
    <x v="4"/>
    <n v="27"/>
    <n v="10"/>
    <s v="Yes"/>
    <n v="1"/>
  </r>
  <r>
    <n v="2032"/>
    <d v="2024-01-18T00:00:00"/>
    <s v="Premium"/>
    <n v="699"/>
    <n v="15.5"/>
    <x v="6"/>
    <x v="5"/>
    <n v="28"/>
    <n v="18"/>
    <s v="Yes"/>
    <n v="1"/>
  </r>
  <r>
    <n v="2033"/>
    <d v="2024-03-03T00:00:00"/>
    <s v="Premium"/>
    <n v="699"/>
    <n v="9.6"/>
    <x v="7"/>
    <x v="1"/>
    <n v="9"/>
    <n v="1"/>
    <s v="No"/>
    <n v="0"/>
  </r>
  <r>
    <n v="2034"/>
    <d v="2024-05-02T00:00:00"/>
    <s v="Basic"/>
    <n v="199"/>
    <n v="23.6"/>
    <x v="5"/>
    <x v="3"/>
    <n v="14"/>
    <n v="40"/>
    <s v="No"/>
    <n v="0"/>
  </r>
  <r>
    <n v="2035"/>
    <d v="2023-11-26T00:00:00"/>
    <s v="Standard"/>
    <n v="399"/>
    <n v="8.8000000000000007"/>
    <x v="3"/>
    <x v="4"/>
    <n v="36"/>
    <n v="12"/>
    <s v="No"/>
    <n v="0"/>
  </r>
  <r>
    <n v="2036"/>
    <d v="2023-01-20T00:00:00"/>
    <s v="Premium"/>
    <n v="699"/>
    <n v="17.8"/>
    <x v="5"/>
    <x v="0"/>
    <n v="15"/>
    <n v="31"/>
    <s v="No"/>
    <n v="0"/>
  </r>
  <r>
    <n v="2037"/>
    <d v="2024-06-25T00:00:00"/>
    <s v="Standard"/>
    <n v="399"/>
    <n v="22.1"/>
    <x v="1"/>
    <x v="0"/>
    <n v="33"/>
    <n v="39"/>
    <s v="Yes"/>
    <n v="1"/>
  </r>
  <r>
    <n v="2038"/>
    <d v="2023-07-17T00:00:00"/>
    <s v="Standard"/>
    <n v="399"/>
    <n v="15.3"/>
    <x v="0"/>
    <x v="1"/>
    <n v="30"/>
    <n v="28"/>
    <s v="Yes"/>
    <n v="1"/>
  </r>
  <r>
    <n v="2039"/>
    <d v="2023-01-04T00:00:00"/>
    <s v="Standard"/>
    <n v="399"/>
    <n v="9.4"/>
    <x v="8"/>
    <x v="2"/>
    <n v="10"/>
    <n v="15"/>
    <s v="Yes"/>
    <n v="1"/>
  </r>
  <r>
    <n v="2040"/>
    <d v="2023-11-24T00:00:00"/>
    <s v="Standard"/>
    <n v="399"/>
    <n v="20.7"/>
    <x v="7"/>
    <x v="5"/>
    <n v="23"/>
    <n v="9"/>
    <s v="No"/>
    <n v="0"/>
  </r>
  <r>
    <n v="2041"/>
    <d v="2023-07-12T00:00:00"/>
    <s v="Standard"/>
    <n v="399"/>
    <n v="15.3"/>
    <x v="2"/>
    <x v="0"/>
    <n v="21"/>
    <n v="52"/>
    <s v="No"/>
    <n v="0"/>
  </r>
  <r>
    <n v="2042"/>
    <d v="2024-05-31T00:00:00"/>
    <s v="Premium"/>
    <n v="699"/>
    <n v="7.7"/>
    <x v="8"/>
    <x v="4"/>
    <n v="8"/>
    <n v="56"/>
    <s v="Yes"/>
    <n v="1"/>
  </r>
  <r>
    <n v="2043"/>
    <d v="2023-11-02T00:00:00"/>
    <s v="Standard"/>
    <n v="399"/>
    <n v="19.899999999999999"/>
    <x v="1"/>
    <x v="4"/>
    <n v="16"/>
    <n v="52"/>
    <s v="No"/>
    <n v="0"/>
  </r>
  <r>
    <n v="2044"/>
    <d v="2024-03-07T00:00:00"/>
    <s v="Standard"/>
    <n v="399"/>
    <n v="4"/>
    <x v="8"/>
    <x v="1"/>
    <n v="14"/>
    <n v="41"/>
    <s v="No"/>
    <n v="0"/>
  </r>
  <r>
    <n v="2045"/>
    <d v="2023-06-10T00:00:00"/>
    <s v="Basic"/>
    <n v="199"/>
    <n v="11.9"/>
    <x v="6"/>
    <x v="2"/>
    <n v="24"/>
    <n v="40"/>
    <s v="Yes"/>
    <n v="1"/>
  </r>
  <r>
    <n v="2046"/>
    <d v="2024-12-24T00:00:00"/>
    <s v="Premium"/>
    <n v="699"/>
    <n v="19.100000000000001"/>
    <x v="4"/>
    <x v="3"/>
    <n v="29"/>
    <n v="29"/>
    <s v="Yes"/>
    <n v="1"/>
  </r>
  <r>
    <n v="2047"/>
    <d v="2023-12-01T00:00:00"/>
    <s v="Premium"/>
    <n v="699"/>
    <n v="7.5"/>
    <x v="6"/>
    <x v="3"/>
    <n v="30"/>
    <n v="1"/>
    <s v="Yes"/>
    <n v="1"/>
  </r>
  <r>
    <n v="2048"/>
    <d v="2024-10-05T00:00:00"/>
    <s v="Premium"/>
    <n v="699"/>
    <n v="9.5"/>
    <x v="3"/>
    <x v="4"/>
    <n v="31"/>
    <n v="24"/>
    <s v="Yes"/>
    <n v="1"/>
  </r>
  <r>
    <n v="2049"/>
    <d v="2024-10-21T00:00:00"/>
    <s v="Standard"/>
    <n v="399"/>
    <n v="10.199999999999999"/>
    <x v="3"/>
    <x v="5"/>
    <n v="21"/>
    <n v="53"/>
    <s v="No"/>
    <n v="0"/>
  </r>
  <r>
    <n v="2050"/>
    <d v="2024-12-31T00:00:00"/>
    <s v="Standard"/>
    <n v="399"/>
    <n v="14.4"/>
    <x v="8"/>
    <x v="5"/>
    <n v="21"/>
    <n v="3"/>
    <s v="No"/>
    <n v="0"/>
  </r>
  <r>
    <n v="2051"/>
    <d v="2023-06-17T00:00:00"/>
    <s v="Basic"/>
    <n v="199"/>
    <n v="2.1"/>
    <x v="4"/>
    <x v="0"/>
    <n v="32"/>
    <n v="9"/>
    <s v="Yes"/>
    <n v="1"/>
  </r>
  <r>
    <n v="2052"/>
    <d v="2023-12-18T00:00:00"/>
    <s v="Premium"/>
    <n v="699"/>
    <n v="2.8"/>
    <x v="3"/>
    <x v="3"/>
    <n v="16"/>
    <n v="21"/>
    <s v="Yes"/>
    <n v="1"/>
  </r>
  <r>
    <n v="2053"/>
    <d v="2024-02-10T00:00:00"/>
    <s v="Basic"/>
    <n v="199"/>
    <n v="10.3"/>
    <x v="8"/>
    <x v="5"/>
    <n v="32"/>
    <n v="26"/>
    <s v="No"/>
    <n v="0"/>
  </r>
  <r>
    <n v="2054"/>
    <d v="2023-09-25T00:00:00"/>
    <s v="Premium"/>
    <n v="699"/>
    <n v="13.9"/>
    <x v="4"/>
    <x v="0"/>
    <n v="10"/>
    <n v="28"/>
    <s v="Yes"/>
    <n v="1"/>
  </r>
  <r>
    <n v="2055"/>
    <d v="2024-12-15T00:00:00"/>
    <s v="Basic"/>
    <n v="199"/>
    <n v="1.9"/>
    <x v="2"/>
    <x v="1"/>
    <n v="16"/>
    <n v="3"/>
    <s v="No"/>
    <n v="0"/>
  </r>
  <r>
    <n v="2056"/>
    <d v="2023-05-21T00:00:00"/>
    <s v="Basic"/>
    <n v="199"/>
    <n v="1.5"/>
    <x v="5"/>
    <x v="0"/>
    <n v="31"/>
    <n v="60"/>
    <s v="Yes"/>
    <n v="1"/>
  </r>
  <r>
    <n v="2057"/>
    <d v="2024-05-19T00:00:00"/>
    <s v="Premium"/>
    <n v="699"/>
    <n v="8.4"/>
    <x v="1"/>
    <x v="1"/>
    <n v="21"/>
    <n v="32"/>
    <s v="No"/>
    <n v="0"/>
  </r>
  <r>
    <n v="2058"/>
    <d v="2023-08-24T00:00:00"/>
    <s v="Basic"/>
    <n v="199"/>
    <n v="14"/>
    <x v="8"/>
    <x v="0"/>
    <n v="27"/>
    <n v="37"/>
    <s v="Yes"/>
    <n v="1"/>
  </r>
  <r>
    <n v="2059"/>
    <d v="2023-06-18T00:00:00"/>
    <s v="Premium"/>
    <n v="699"/>
    <n v="0.7"/>
    <x v="4"/>
    <x v="5"/>
    <n v="32"/>
    <n v="56"/>
    <s v="Yes"/>
    <n v="1"/>
  </r>
  <r>
    <n v="2060"/>
    <d v="2023-09-30T00:00:00"/>
    <s v="Standard"/>
    <n v="399"/>
    <n v="4.2"/>
    <x v="8"/>
    <x v="4"/>
    <n v="14"/>
    <n v="47"/>
    <s v="Yes"/>
    <n v="1"/>
  </r>
  <r>
    <n v="2061"/>
    <d v="2023-12-09T00:00:00"/>
    <s v="Premium"/>
    <n v="699"/>
    <n v="13"/>
    <x v="6"/>
    <x v="0"/>
    <n v="24"/>
    <n v="48"/>
    <s v="No"/>
    <n v="0"/>
  </r>
  <r>
    <n v="2062"/>
    <d v="2023-01-30T00:00:00"/>
    <s v="Basic"/>
    <n v="199"/>
    <n v="22.5"/>
    <x v="1"/>
    <x v="1"/>
    <n v="21"/>
    <n v="41"/>
    <s v="Yes"/>
    <n v="1"/>
  </r>
  <r>
    <n v="2063"/>
    <d v="2023-04-20T00:00:00"/>
    <s v="Standard"/>
    <n v="399"/>
    <n v="19.399999999999999"/>
    <x v="5"/>
    <x v="0"/>
    <n v="33"/>
    <n v="7"/>
    <s v="Yes"/>
    <n v="1"/>
  </r>
  <r>
    <n v="2064"/>
    <d v="2024-08-30T00:00:00"/>
    <s v="Premium"/>
    <n v="699"/>
    <n v="5.4"/>
    <x v="0"/>
    <x v="4"/>
    <n v="14"/>
    <n v="43"/>
    <s v="Yes"/>
    <n v="1"/>
  </r>
  <r>
    <n v="2065"/>
    <d v="2023-09-16T00:00:00"/>
    <s v="Standard"/>
    <n v="399"/>
    <n v="11.9"/>
    <x v="5"/>
    <x v="5"/>
    <n v="24"/>
    <n v="56"/>
    <s v="No"/>
    <n v="0"/>
  </r>
  <r>
    <n v="2066"/>
    <d v="2023-12-08T00:00:00"/>
    <s v="Basic"/>
    <n v="199"/>
    <n v="1.1000000000000001"/>
    <x v="8"/>
    <x v="0"/>
    <n v="33"/>
    <n v="53"/>
    <s v="Yes"/>
    <n v="1"/>
  </r>
  <r>
    <n v="2067"/>
    <d v="2024-02-05T00:00:00"/>
    <s v="Basic"/>
    <n v="199"/>
    <n v="23.7"/>
    <x v="1"/>
    <x v="4"/>
    <n v="32"/>
    <n v="20"/>
    <s v="Yes"/>
    <n v="1"/>
  </r>
  <r>
    <n v="2068"/>
    <d v="2024-11-14T00:00:00"/>
    <s v="Premium"/>
    <n v="699"/>
    <n v="23.1"/>
    <x v="7"/>
    <x v="5"/>
    <n v="11"/>
    <n v="38"/>
    <s v="Yes"/>
    <n v="1"/>
  </r>
  <r>
    <n v="2069"/>
    <d v="2023-01-12T00:00:00"/>
    <s v="Basic"/>
    <n v="199"/>
    <n v="15.6"/>
    <x v="8"/>
    <x v="1"/>
    <n v="5"/>
    <n v="39"/>
    <s v="Yes"/>
    <n v="1"/>
  </r>
  <r>
    <n v="2070"/>
    <d v="2023-04-10T00:00:00"/>
    <s v="Standard"/>
    <n v="399"/>
    <n v="7.9"/>
    <x v="1"/>
    <x v="4"/>
    <n v="1"/>
    <n v="36"/>
    <s v="No"/>
    <n v="0"/>
  </r>
  <r>
    <n v="2071"/>
    <d v="2023-03-19T00:00:00"/>
    <s v="Basic"/>
    <n v="199"/>
    <n v="5.8"/>
    <x v="5"/>
    <x v="2"/>
    <n v="24"/>
    <n v="47"/>
    <s v="No"/>
    <n v="0"/>
  </r>
  <r>
    <n v="2072"/>
    <d v="2023-05-26T00:00:00"/>
    <s v="Standard"/>
    <n v="399"/>
    <n v="16.5"/>
    <x v="0"/>
    <x v="1"/>
    <n v="27"/>
    <n v="57"/>
    <s v="Yes"/>
    <n v="1"/>
  </r>
  <r>
    <n v="2073"/>
    <d v="2024-11-29T00:00:00"/>
    <s v="Standard"/>
    <n v="399"/>
    <n v="23.3"/>
    <x v="5"/>
    <x v="1"/>
    <n v="30"/>
    <n v="58"/>
    <s v="No"/>
    <n v="0"/>
  </r>
  <r>
    <n v="2074"/>
    <d v="2024-08-16T00:00:00"/>
    <s v="Basic"/>
    <n v="199"/>
    <n v="4.8"/>
    <x v="4"/>
    <x v="1"/>
    <n v="31"/>
    <n v="46"/>
    <s v="Yes"/>
    <n v="1"/>
  </r>
  <r>
    <n v="2075"/>
    <d v="2024-12-09T00:00:00"/>
    <s v="Premium"/>
    <n v="699"/>
    <n v="7.2"/>
    <x v="8"/>
    <x v="4"/>
    <n v="36"/>
    <n v="36"/>
    <s v="Yes"/>
    <n v="1"/>
  </r>
  <r>
    <n v="2076"/>
    <d v="2024-04-21T00:00:00"/>
    <s v="Basic"/>
    <n v="199"/>
    <n v="2.1"/>
    <x v="1"/>
    <x v="1"/>
    <n v="14"/>
    <n v="2"/>
    <s v="Yes"/>
    <n v="1"/>
  </r>
  <r>
    <n v="2077"/>
    <d v="2023-10-15T00:00:00"/>
    <s v="Standard"/>
    <n v="399"/>
    <n v="24.3"/>
    <x v="8"/>
    <x v="4"/>
    <n v="12"/>
    <n v="4"/>
    <s v="No"/>
    <n v="0"/>
  </r>
  <r>
    <n v="2078"/>
    <d v="2023-07-12T00:00:00"/>
    <s v="Premium"/>
    <n v="699"/>
    <n v="18.100000000000001"/>
    <x v="5"/>
    <x v="3"/>
    <n v="19"/>
    <n v="1"/>
    <s v="No"/>
    <n v="0"/>
  </r>
  <r>
    <n v="2079"/>
    <d v="2024-07-26T00:00:00"/>
    <s v="Basic"/>
    <n v="199"/>
    <n v="20.399999999999999"/>
    <x v="8"/>
    <x v="5"/>
    <n v="29"/>
    <n v="53"/>
    <s v="No"/>
    <n v="0"/>
  </r>
  <r>
    <n v="2080"/>
    <d v="2024-01-12T00:00:00"/>
    <s v="Premium"/>
    <n v="699"/>
    <n v="19.899999999999999"/>
    <x v="8"/>
    <x v="3"/>
    <n v="32"/>
    <n v="23"/>
    <s v="Yes"/>
    <n v="1"/>
  </r>
  <r>
    <n v="2081"/>
    <d v="2024-07-18T00:00:00"/>
    <s v="Standard"/>
    <n v="399"/>
    <n v="13.8"/>
    <x v="3"/>
    <x v="4"/>
    <n v="31"/>
    <n v="57"/>
    <s v="Yes"/>
    <n v="1"/>
  </r>
  <r>
    <n v="2082"/>
    <d v="2024-01-17T00:00:00"/>
    <s v="Premium"/>
    <n v="699"/>
    <n v="8.4"/>
    <x v="3"/>
    <x v="2"/>
    <n v="10"/>
    <n v="11"/>
    <s v="No"/>
    <n v="0"/>
  </r>
  <r>
    <n v="2083"/>
    <d v="2024-11-22T00:00:00"/>
    <s v="Standard"/>
    <n v="399"/>
    <n v="19.3"/>
    <x v="6"/>
    <x v="4"/>
    <n v="23"/>
    <n v="48"/>
    <s v="No"/>
    <n v="0"/>
  </r>
  <r>
    <n v="2084"/>
    <d v="2023-05-21T00:00:00"/>
    <s v="Premium"/>
    <n v="699"/>
    <n v="9.3000000000000007"/>
    <x v="1"/>
    <x v="1"/>
    <n v="27"/>
    <n v="38"/>
    <s v="Yes"/>
    <n v="1"/>
  </r>
  <r>
    <n v="2085"/>
    <d v="2023-02-13T00:00:00"/>
    <s v="Standard"/>
    <n v="399"/>
    <n v="16.3"/>
    <x v="7"/>
    <x v="5"/>
    <n v="23"/>
    <n v="55"/>
    <s v="Yes"/>
    <n v="1"/>
  </r>
  <r>
    <n v="2086"/>
    <d v="2023-06-13T00:00:00"/>
    <s v="Standard"/>
    <n v="399"/>
    <n v="23"/>
    <x v="6"/>
    <x v="5"/>
    <n v="33"/>
    <n v="21"/>
    <s v="Yes"/>
    <n v="1"/>
  </r>
  <r>
    <n v="2087"/>
    <d v="2024-03-05T00:00:00"/>
    <s v="Premium"/>
    <n v="699"/>
    <n v="24.4"/>
    <x v="5"/>
    <x v="4"/>
    <n v="9"/>
    <n v="25"/>
    <s v="Yes"/>
    <n v="1"/>
  </r>
  <r>
    <n v="2088"/>
    <d v="2024-07-17T00:00:00"/>
    <s v="Basic"/>
    <n v="199"/>
    <n v="13.8"/>
    <x v="2"/>
    <x v="1"/>
    <n v="33"/>
    <n v="36"/>
    <s v="Yes"/>
    <n v="1"/>
  </r>
  <r>
    <n v="2089"/>
    <d v="2024-01-18T00:00:00"/>
    <s v="Premium"/>
    <n v="699"/>
    <n v="18.600000000000001"/>
    <x v="3"/>
    <x v="2"/>
    <n v="11"/>
    <n v="7"/>
    <s v="Yes"/>
    <n v="1"/>
  </r>
  <r>
    <n v="2090"/>
    <d v="2024-02-22T00:00:00"/>
    <s v="Premium"/>
    <n v="699"/>
    <n v="13.3"/>
    <x v="1"/>
    <x v="0"/>
    <n v="26"/>
    <n v="36"/>
    <s v="Yes"/>
    <n v="1"/>
  </r>
  <r>
    <n v="2091"/>
    <d v="2023-07-12T00:00:00"/>
    <s v="Premium"/>
    <n v="699"/>
    <n v="6"/>
    <x v="7"/>
    <x v="0"/>
    <n v="7"/>
    <n v="53"/>
    <s v="No"/>
    <n v="0"/>
  </r>
  <r>
    <n v="2092"/>
    <d v="2023-03-15T00:00:00"/>
    <s v="Premium"/>
    <n v="699"/>
    <n v="22.4"/>
    <x v="2"/>
    <x v="1"/>
    <n v="1"/>
    <n v="31"/>
    <s v="Yes"/>
    <n v="1"/>
  </r>
  <r>
    <n v="2093"/>
    <d v="2024-10-15T00:00:00"/>
    <s v="Premium"/>
    <n v="699"/>
    <n v="6.4"/>
    <x v="1"/>
    <x v="3"/>
    <n v="20"/>
    <n v="52"/>
    <s v="Yes"/>
    <n v="1"/>
  </r>
  <r>
    <n v="2094"/>
    <d v="2024-11-27T00:00:00"/>
    <s v="Basic"/>
    <n v="199"/>
    <n v="1.1000000000000001"/>
    <x v="8"/>
    <x v="3"/>
    <n v="13"/>
    <n v="7"/>
    <s v="Yes"/>
    <n v="1"/>
  </r>
  <r>
    <n v="2095"/>
    <d v="2024-02-17T00:00:00"/>
    <s v="Basic"/>
    <n v="199"/>
    <n v="6.7"/>
    <x v="4"/>
    <x v="2"/>
    <n v="5"/>
    <n v="60"/>
    <s v="Yes"/>
    <n v="1"/>
  </r>
  <r>
    <n v="2096"/>
    <d v="2024-08-26T00:00:00"/>
    <s v="Basic"/>
    <n v="199"/>
    <n v="8.9"/>
    <x v="3"/>
    <x v="0"/>
    <n v="20"/>
    <n v="19"/>
    <s v="No"/>
    <n v="0"/>
  </r>
  <r>
    <n v="2097"/>
    <d v="2023-09-19T00:00:00"/>
    <s v="Standard"/>
    <n v="399"/>
    <n v="17.100000000000001"/>
    <x v="8"/>
    <x v="2"/>
    <n v="3"/>
    <n v="20"/>
    <s v="No"/>
    <n v="0"/>
  </r>
  <r>
    <n v="2098"/>
    <d v="2024-12-06T00:00:00"/>
    <s v="Premium"/>
    <n v="699"/>
    <n v="21.6"/>
    <x v="1"/>
    <x v="5"/>
    <n v="31"/>
    <n v="49"/>
    <s v="Yes"/>
    <n v="1"/>
  </r>
  <r>
    <n v="2099"/>
    <d v="2024-05-14T00:00:00"/>
    <s v="Premium"/>
    <n v="699"/>
    <n v="23.8"/>
    <x v="7"/>
    <x v="1"/>
    <n v="23"/>
    <n v="24"/>
    <s v="Yes"/>
    <n v="1"/>
  </r>
  <r>
    <n v="2100"/>
    <d v="2024-10-08T00:00:00"/>
    <s v="Basic"/>
    <n v="199"/>
    <n v="6.7"/>
    <x v="4"/>
    <x v="1"/>
    <n v="31"/>
    <n v="15"/>
    <s v="No"/>
    <n v="0"/>
  </r>
  <r>
    <n v="2101"/>
    <d v="2023-02-05T00:00:00"/>
    <s v="Basic"/>
    <n v="199"/>
    <n v="9.8000000000000007"/>
    <x v="3"/>
    <x v="0"/>
    <n v="30"/>
    <n v="38"/>
    <s v="No"/>
    <n v="0"/>
  </r>
  <r>
    <n v="2102"/>
    <d v="2023-01-11T00:00:00"/>
    <s v="Standard"/>
    <n v="399"/>
    <n v="14"/>
    <x v="7"/>
    <x v="0"/>
    <n v="20"/>
    <n v="39"/>
    <s v="Yes"/>
    <n v="1"/>
  </r>
  <r>
    <n v="2103"/>
    <d v="2023-07-05T00:00:00"/>
    <s v="Premium"/>
    <n v="699"/>
    <n v="15"/>
    <x v="8"/>
    <x v="5"/>
    <n v="9"/>
    <n v="28"/>
    <s v="Yes"/>
    <n v="1"/>
  </r>
  <r>
    <n v="2104"/>
    <d v="2023-09-17T00:00:00"/>
    <s v="Standard"/>
    <n v="399"/>
    <n v="17.600000000000001"/>
    <x v="1"/>
    <x v="5"/>
    <n v="18"/>
    <n v="41"/>
    <s v="Yes"/>
    <n v="1"/>
  </r>
  <r>
    <n v="2105"/>
    <d v="2023-06-16T00:00:00"/>
    <s v="Premium"/>
    <n v="699"/>
    <n v="17.600000000000001"/>
    <x v="7"/>
    <x v="0"/>
    <n v="8"/>
    <n v="57"/>
    <s v="Yes"/>
    <n v="1"/>
  </r>
  <r>
    <n v="2106"/>
    <d v="2023-03-20T00:00:00"/>
    <s v="Basic"/>
    <n v="199"/>
    <n v="15.2"/>
    <x v="1"/>
    <x v="1"/>
    <n v="19"/>
    <n v="43"/>
    <s v="Yes"/>
    <n v="1"/>
  </r>
  <r>
    <n v="2107"/>
    <d v="2024-10-31T00:00:00"/>
    <s v="Basic"/>
    <n v="199"/>
    <n v="12.4"/>
    <x v="8"/>
    <x v="2"/>
    <n v="31"/>
    <n v="49"/>
    <s v="No"/>
    <n v="0"/>
  </r>
  <r>
    <n v="2108"/>
    <d v="2024-08-20T00:00:00"/>
    <s v="Basic"/>
    <n v="199"/>
    <n v="1.6"/>
    <x v="6"/>
    <x v="0"/>
    <n v="25"/>
    <n v="21"/>
    <s v="No"/>
    <n v="0"/>
  </r>
  <r>
    <n v="2109"/>
    <d v="2024-09-11T00:00:00"/>
    <s v="Standard"/>
    <n v="399"/>
    <n v="18"/>
    <x v="4"/>
    <x v="1"/>
    <n v="15"/>
    <n v="10"/>
    <s v="No"/>
    <n v="0"/>
  </r>
  <r>
    <n v="2110"/>
    <d v="2024-06-21T00:00:00"/>
    <s v="Premium"/>
    <n v="699"/>
    <n v="11.2"/>
    <x v="3"/>
    <x v="4"/>
    <n v="2"/>
    <n v="27"/>
    <s v="Yes"/>
    <n v="1"/>
  </r>
  <r>
    <n v="2111"/>
    <d v="2024-03-22T00:00:00"/>
    <s v="Premium"/>
    <n v="699"/>
    <n v="16.100000000000001"/>
    <x v="4"/>
    <x v="2"/>
    <n v="24"/>
    <n v="30"/>
    <s v="Yes"/>
    <n v="1"/>
  </r>
  <r>
    <n v="2112"/>
    <d v="2024-01-02T00:00:00"/>
    <s v="Premium"/>
    <n v="699"/>
    <n v="2.1"/>
    <x v="4"/>
    <x v="3"/>
    <n v="28"/>
    <n v="56"/>
    <s v="No"/>
    <n v="0"/>
  </r>
  <r>
    <n v="2113"/>
    <d v="2023-03-30T00:00:00"/>
    <s v="Standard"/>
    <n v="399"/>
    <n v="12.9"/>
    <x v="5"/>
    <x v="0"/>
    <n v="26"/>
    <n v="7"/>
    <s v="Yes"/>
    <n v="1"/>
  </r>
  <r>
    <n v="2114"/>
    <d v="2023-09-27T00:00:00"/>
    <s v="Premium"/>
    <n v="699"/>
    <n v="16.8"/>
    <x v="7"/>
    <x v="4"/>
    <n v="12"/>
    <n v="34"/>
    <s v="Yes"/>
    <n v="1"/>
  </r>
  <r>
    <n v="2115"/>
    <d v="2023-02-10T00:00:00"/>
    <s v="Standard"/>
    <n v="399"/>
    <n v="24.3"/>
    <x v="6"/>
    <x v="5"/>
    <n v="5"/>
    <n v="26"/>
    <s v="Yes"/>
    <n v="1"/>
  </r>
  <r>
    <n v="2116"/>
    <d v="2024-01-16T00:00:00"/>
    <s v="Basic"/>
    <n v="199"/>
    <n v="4.0999999999999996"/>
    <x v="6"/>
    <x v="4"/>
    <n v="13"/>
    <n v="44"/>
    <s v="Yes"/>
    <n v="1"/>
  </r>
  <r>
    <n v="2117"/>
    <d v="2024-06-27T00:00:00"/>
    <s v="Basic"/>
    <n v="199"/>
    <n v="19.8"/>
    <x v="4"/>
    <x v="5"/>
    <n v="33"/>
    <n v="42"/>
    <s v="Yes"/>
    <n v="1"/>
  </r>
  <r>
    <n v="2118"/>
    <d v="2024-05-06T00:00:00"/>
    <s v="Basic"/>
    <n v="199"/>
    <n v="22.1"/>
    <x v="6"/>
    <x v="3"/>
    <n v="20"/>
    <n v="58"/>
    <s v="Yes"/>
    <n v="1"/>
  </r>
  <r>
    <n v="2119"/>
    <d v="2024-02-02T00:00:00"/>
    <s v="Basic"/>
    <n v="199"/>
    <n v="16.8"/>
    <x v="7"/>
    <x v="2"/>
    <n v="13"/>
    <n v="13"/>
    <s v="Yes"/>
    <n v="1"/>
  </r>
  <r>
    <n v="2120"/>
    <d v="2024-06-06T00:00:00"/>
    <s v="Premium"/>
    <n v="699"/>
    <n v="21.5"/>
    <x v="4"/>
    <x v="0"/>
    <n v="35"/>
    <n v="42"/>
    <s v="Yes"/>
    <n v="1"/>
  </r>
  <r>
    <n v="2121"/>
    <d v="2024-02-28T00:00:00"/>
    <s v="Basic"/>
    <n v="199"/>
    <n v="12.2"/>
    <x v="4"/>
    <x v="5"/>
    <n v="5"/>
    <n v="10"/>
    <s v="Yes"/>
    <n v="1"/>
  </r>
  <r>
    <n v="2122"/>
    <d v="2023-02-13T00:00:00"/>
    <s v="Premium"/>
    <n v="699"/>
    <n v="23.5"/>
    <x v="0"/>
    <x v="2"/>
    <n v="24"/>
    <n v="3"/>
    <s v="No"/>
    <n v="0"/>
  </r>
  <r>
    <n v="2123"/>
    <d v="2023-08-19T00:00:00"/>
    <s v="Standard"/>
    <n v="399"/>
    <n v="1.2"/>
    <x v="3"/>
    <x v="2"/>
    <n v="26"/>
    <n v="28"/>
    <s v="Yes"/>
    <n v="1"/>
  </r>
  <r>
    <n v="2124"/>
    <d v="2024-10-12T00:00:00"/>
    <s v="Premium"/>
    <n v="699"/>
    <n v="12.2"/>
    <x v="2"/>
    <x v="2"/>
    <n v="9"/>
    <n v="41"/>
    <s v="No"/>
    <n v="0"/>
  </r>
  <r>
    <n v="2125"/>
    <d v="2024-09-06T00:00:00"/>
    <s v="Basic"/>
    <n v="199"/>
    <n v="15.2"/>
    <x v="0"/>
    <x v="2"/>
    <n v="16"/>
    <n v="49"/>
    <s v="Yes"/>
    <n v="1"/>
  </r>
  <r>
    <n v="2126"/>
    <d v="2024-10-18T00:00:00"/>
    <s v="Basic"/>
    <n v="199"/>
    <n v="2.1"/>
    <x v="4"/>
    <x v="4"/>
    <n v="27"/>
    <n v="57"/>
    <s v="Yes"/>
    <n v="1"/>
  </r>
  <r>
    <n v="2127"/>
    <d v="2023-12-16T00:00:00"/>
    <s v="Basic"/>
    <n v="199"/>
    <n v="7.3"/>
    <x v="0"/>
    <x v="2"/>
    <n v="24"/>
    <n v="41"/>
    <s v="No"/>
    <n v="0"/>
  </r>
  <r>
    <n v="2128"/>
    <d v="2024-12-05T00:00:00"/>
    <s v="Standard"/>
    <n v="399"/>
    <n v="15.3"/>
    <x v="0"/>
    <x v="2"/>
    <n v="35"/>
    <n v="32"/>
    <s v="Yes"/>
    <n v="1"/>
  </r>
  <r>
    <n v="2129"/>
    <d v="2024-05-16T00:00:00"/>
    <s v="Premium"/>
    <n v="699"/>
    <n v="23.1"/>
    <x v="6"/>
    <x v="2"/>
    <n v="36"/>
    <n v="21"/>
    <s v="Yes"/>
    <n v="1"/>
  </r>
  <r>
    <n v="2130"/>
    <d v="2023-10-05T00:00:00"/>
    <s v="Standard"/>
    <n v="399"/>
    <n v="13.2"/>
    <x v="4"/>
    <x v="3"/>
    <n v="35"/>
    <n v="40"/>
    <s v="Yes"/>
    <n v="1"/>
  </r>
  <r>
    <n v="2131"/>
    <d v="2023-11-10T00:00:00"/>
    <s v="Standard"/>
    <n v="399"/>
    <n v="6.1"/>
    <x v="3"/>
    <x v="0"/>
    <n v="33"/>
    <n v="36"/>
    <s v="Yes"/>
    <n v="1"/>
  </r>
  <r>
    <n v="2132"/>
    <d v="2024-11-16T00:00:00"/>
    <s v="Basic"/>
    <n v="199"/>
    <n v="13.2"/>
    <x v="1"/>
    <x v="3"/>
    <n v="22"/>
    <n v="16"/>
    <s v="No"/>
    <n v="0"/>
  </r>
  <r>
    <n v="2133"/>
    <d v="2024-12-03T00:00:00"/>
    <s v="Premium"/>
    <n v="699"/>
    <n v="19.3"/>
    <x v="6"/>
    <x v="4"/>
    <n v="13"/>
    <n v="18"/>
    <s v="Yes"/>
    <n v="1"/>
  </r>
  <r>
    <n v="2134"/>
    <d v="2023-05-01T00:00:00"/>
    <s v="Standard"/>
    <n v="399"/>
    <n v="14"/>
    <x v="5"/>
    <x v="2"/>
    <n v="35"/>
    <n v="37"/>
    <s v="Yes"/>
    <n v="1"/>
  </r>
  <r>
    <n v="2135"/>
    <d v="2023-12-12T00:00:00"/>
    <s v="Premium"/>
    <n v="699"/>
    <n v="16.100000000000001"/>
    <x v="5"/>
    <x v="5"/>
    <n v="19"/>
    <n v="50"/>
    <s v="No"/>
    <n v="0"/>
  </r>
  <r>
    <n v="2136"/>
    <d v="2024-08-04T00:00:00"/>
    <s v="Basic"/>
    <n v="199"/>
    <n v="9.6999999999999993"/>
    <x v="1"/>
    <x v="2"/>
    <n v="32"/>
    <n v="45"/>
    <s v="Yes"/>
    <n v="1"/>
  </r>
  <r>
    <n v="2137"/>
    <d v="2024-01-21T00:00:00"/>
    <s v="Standard"/>
    <n v="399"/>
    <n v="8.9"/>
    <x v="0"/>
    <x v="5"/>
    <n v="35"/>
    <n v="4"/>
    <s v="Yes"/>
    <n v="1"/>
  </r>
  <r>
    <n v="2138"/>
    <d v="2024-07-17T00:00:00"/>
    <s v="Premium"/>
    <n v="699"/>
    <n v="0.6"/>
    <x v="5"/>
    <x v="3"/>
    <n v="26"/>
    <n v="59"/>
    <s v="Yes"/>
    <n v="1"/>
  </r>
  <r>
    <n v="2139"/>
    <d v="2024-03-13T00:00:00"/>
    <s v="Premium"/>
    <n v="699"/>
    <n v="13"/>
    <x v="1"/>
    <x v="0"/>
    <n v="18"/>
    <n v="17"/>
    <s v="Yes"/>
    <n v="1"/>
  </r>
  <r>
    <n v="2140"/>
    <d v="2023-05-24T00:00:00"/>
    <s v="Premium"/>
    <n v="699"/>
    <n v="15.1"/>
    <x v="7"/>
    <x v="2"/>
    <n v="32"/>
    <n v="24"/>
    <s v="Yes"/>
    <n v="1"/>
  </r>
  <r>
    <n v="2141"/>
    <d v="2023-04-21T00:00:00"/>
    <s v="Basic"/>
    <n v="199"/>
    <n v="9.4"/>
    <x v="8"/>
    <x v="1"/>
    <n v="8"/>
    <n v="54"/>
    <s v="Yes"/>
    <n v="1"/>
  </r>
  <r>
    <n v="2142"/>
    <d v="2023-02-10T00:00:00"/>
    <s v="Premium"/>
    <n v="699"/>
    <n v="7.1"/>
    <x v="4"/>
    <x v="4"/>
    <n v="35"/>
    <n v="43"/>
    <s v="Yes"/>
    <n v="1"/>
  </r>
  <r>
    <n v="2143"/>
    <d v="2024-03-16T00:00:00"/>
    <s v="Premium"/>
    <n v="699"/>
    <n v="0.7"/>
    <x v="3"/>
    <x v="5"/>
    <n v="4"/>
    <n v="46"/>
    <s v="Yes"/>
    <n v="1"/>
  </r>
  <r>
    <n v="2144"/>
    <d v="2023-06-05T00:00:00"/>
    <s v="Basic"/>
    <n v="199"/>
    <n v="5.9"/>
    <x v="0"/>
    <x v="5"/>
    <n v="15"/>
    <n v="22"/>
    <s v="No"/>
    <n v="0"/>
  </r>
  <r>
    <n v="2145"/>
    <d v="2024-01-28T00:00:00"/>
    <s v="Basic"/>
    <n v="199"/>
    <n v="14.8"/>
    <x v="5"/>
    <x v="0"/>
    <n v="36"/>
    <n v="51"/>
    <s v="No"/>
    <n v="0"/>
  </r>
  <r>
    <n v="2146"/>
    <d v="2023-10-04T00:00:00"/>
    <s v="Basic"/>
    <n v="199"/>
    <n v="15.6"/>
    <x v="6"/>
    <x v="1"/>
    <n v="35"/>
    <n v="36"/>
    <s v="No"/>
    <n v="0"/>
  </r>
  <r>
    <n v="2147"/>
    <d v="2023-06-19T00:00:00"/>
    <s v="Standard"/>
    <n v="399"/>
    <n v="2.8"/>
    <x v="1"/>
    <x v="0"/>
    <n v="8"/>
    <n v="15"/>
    <s v="Yes"/>
    <n v="1"/>
  </r>
  <r>
    <n v="2148"/>
    <d v="2024-08-16T00:00:00"/>
    <s v="Basic"/>
    <n v="199"/>
    <n v="7.3"/>
    <x v="8"/>
    <x v="0"/>
    <n v="15"/>
    <n v="42"/>
    <s v="Yes"/>
    <n v="1"/>
  </r>
  <r>
    <n v="2149"/>
    <d v="2024-12-30T00:00:00"/>
    <s v="Premium"/>
    <n v="699"/>
    <n v="11.4"/>
    <x v="5"/>
    <x v="1"/>
    <n v="25"/>
    <n v="54"/>
    <s v="Yes"/>
    <n v="1"/>
  </r>
  <r>
    <n v="2150"/>
    <d v="2024-07-08T00:00:00"/>
    <s v="Standard"/>
    <n v="399"/>
    <n v="4.2"/>
    <x v="1"/>
    <x v="5"/>
    <n v="29"/>
    <n v="48"/>
    <s v="Yes"/>
    <n v="1"/>
  </r>
  <r>
    <n v="2151"/>
    <d v="2023-12-17T00:00:00"/>
    <s v="Standard"/>
    <n v="399"/>
    <n v="22.1"/>
    <x v="7"/>
    <x v="2"/>
    <n v="14"/>
    <n v="50"/>
    <s v="No"/>
    <n v="0"/>
  </r>
  <r>
    <n v="2152"/>
    <d v="2023-05-28T00:00:00"/>
    <s v="Standard"/>
    <n v="399"/>
    <n v="12.7"/>
    <x v="1"/>
    <x v="2"/>
    <n v="2"/>
    <n v="38"/>
    <s v="Yes"/>
    <n v="1"/>
  </r>
  <r>
    <n v="2153"/>
    <d v="2023-08-12T00:00:00"/>
    <s v="Premium"/>
    <n v="699"/>
    <n v="15.2"/>
    <x v="1"/>
    <x v="0"/>
    <n v="5"/>
    <n v="50"/>
    <s v="Yes"/>
    <n v="1"/>
  </r>
  <r>
    <n v="2154"/>
    <d v="2024-01-24T00:00:00"/>
    <s v="Standard"/>
    <n v="399"/>
    <n v="10.4"/>
    <x v="5"/>
    <x v="4"/>
    <n v="23"/>
    <n v="18"/>
    <s v="No"/>
    <n v="0"/>
  </r>
  <r>
    <n v="2155"/>
    <d v="2024-12-31T00:00:00"/>
    <s v="Premium"/>
    <n v="699"/>
    <n v="24"/>
    <x v="5"/>
    <x v="4"/>
    <n v="31"/>
    <n v="44"/>
    <s v="Yes"/>
    <n v="1"/>
  </r>
  <r>
    <n v="2156"/>
    <d v="2024-04-01T00:00:00"/>
    <s v="Basic"/>
    <n v="199"/>
    <n v="14.5"/>
    <x v="3"/>
    <x v="2"/>
    <n v="25"/>
    <n v="1"/>
    <s v="Yes"/>
    <n v="1"/>
  </r>
  <r>
    <n v="2157"/>
    <d v="2023-09-24T00:00:00"/>
    <s v="Standard"/>
    <n v="399"/>
    <n v="11.2"/>
    <x v="3"/>
    <x v="0"/>
    <n v="6"/>
    <n v="17"/>
    <s v="No"/>
    <n v="0"/>
  </r>
  <r>
    <n v="2158"/>
    <d v="2023-02-07T00:00:00"/>
    <s v="Standard"/>
    <n v="399"/>
    <n v="4.5999999999999996"/>
    <x v="2"/>
    <x v="5"/>
    <n v="11"/>
    <n v="33"/>
    <s v="Yes"/>
    <n v="1"/>
  </r>
  <r>
    <n v="2159"/>
    <d v="2023-04-05T00:00:00"/>
    <s v="Standard"/>
    <n v="399"/>
    <n v="1.7"/>
    <x v="5"/>
    <x v="1"/>
    <n v="24"/>
    <n v="45"/>
    <s v="No"/>
    <n v="0"/>
  </r>
  <r>
    <n v="2160"/>
    <d v="2023-06-02T00:00:00"/>
    <s v="Premium"/>
    <n v="699"/>
    <n v="1.7"/>
    <x v="4"/>
    <x v="5"/>
    <n v="36"/>
    <n v="59"/>
    <s v="Yes"/>
    <n v="1"/>
  </r>
  <r>
    <n v="2161"/>
    <d v="2023-06-20T00:00:00"/>
    <s v="Standard"/>
    <n v="399"/>
    <n v="21.5"/>
    <x v="0"/>
    <x v="0"/>
    <n v="10"/>
    <n v="14"/>
    <s v="No"/>
    <n v="0"/>
  </r>
  <r>
    <n v="2162"/>
    <d v="2023-06-30T00:00:00"/>
    <s v="Premium"/>
    <n v="699"/>
    <n v="6.2"/>
    <x v="4"/>
    <x v="5"/>
    <n v="5"/>
    <n v="3"/>
    <s v="No"/>
    <n v="0"/>
  </r>
  <r>
    <n v="2163"/>
    <d v="2023-07-20T00:00:00"/>
    <s v="Standard"/>
    <n v="399"/>
    <n v="12"/>
    <x v="1"/>
    <x v="0"/>
    <n v="36"/>
    <n v="15"/>
    <s v="Yes"/>
    <n v="1"/>
  </r>
  <r>
    <n v="2164"/>
    <d v="2024-06-30T00:00:00"/>
    <s v="Premium"/>
    <n v="699"/>
    <n v="2.2000000000000002"/>
    <x v="4"/>
    <x v="3"/>
    <n v="5"/>
    <n v="52"/>
    <s v="Yes"/>
    <n v="1"/>
  </r>
  <r>
    <n v="2165"/>
    <d v="2023-07-11T00:00:00"/>
    <s v="Basic"/>
    <n v="199"/>
    <n v="14.1"/>
    <x v="3"/>
    <x v="4"/>
    <n v="30"/>
    <n v="11"/>
    <s v="Yes"/>
    <n v="1"/>
  </r>
  <r>
    <n v="2166"/>
    <d v="2024-05-27T00:00:00"/>
    <s v="Basic"/>
    <n v="199"/>
    <n v="8.5"/>
    <x v="6"/>
    <x v="3"/>
    <n v="1"/>
    <n v="32"/>
    <s v="No"/>
    <n v="0"/>
  </r>
  <r>
    <n v="2167"/>
    <d v="2023-05-16T00:00:00"/>
    <s v="Premium"/>
    <n v="699"/>
    <n v="10.1"/>
    <x v="6"/>
    <x v="1"/>
    <n v="4"/>
    <n v="30"/>
    <s v="Yes"/>
    <n v="1"/>
  </r>
  <r>
    <n v="2168"/>
    <d v="2024-12-28T00:00:00"/>
    <s v="Basic"/>
    <n v="199"/>
    <n v="14.6"/>
    <x v="0"/>
    <x v="2"/>
    <n v="24"/>
    <n v="15"/>
    <s v="Yes"/>
    <n v="1"/>
  </r>
  <r>
    <n v="2169"/>
    <d v="2023-10-22T00:00:00"/>
    <s v="Basic"/>
    <n v="199"/>
    <n v="4.5"/>
    <x v="8"/>
    <x v="1"/>
    <n v="16"/>
    <n v="24"/>
    <s v="Yes"/>
    <n v="1"/>
  </r>
  <r>
    <n v="2170"/>
    <d v="2024-06-21T00:00:00"/>
    <s v="Standard"/>
    <n v="399"/>
    <n v="20.100000000000001"/>
    <x v="1"/>
    <x v="5"/>
    <n v="34"/>
    <n v="34"/>
    <s v="Yes"/>
    <n v="1"/>
  </r>
  <r>
    <n v="2171"/>
    <d v="2023-06-20T00:00:00"/>
    <s v="Standard"/>
    <n v="399"/>
    <n v="9.1999999999999993"/>
    <x v="1"/>
    <x v="3"/>
    <n v="34"/>
    <n v="33"/>
    <s v="No"/>
    <n v="0"/>
  </r>
  <r>
    <n v="2172"/>
    <d v="2024-01-12T00:00:00"/>
    <s v="Premium"/>
    <n v="699"/>
    <n v="3.6"/>
    <x v="8"/>
    <x v="0"/>
    <n v="32"/>
    <n v="4"/>
    <s v="No"/>
    <n v="0"/>
  </r>
  <r>
    <n v="2173"/>
    <d v="2023-01-25T00:00:00"/>
    <s v="Standard"/>
    <n v="399"/>
    <n v="15.3"/>
    <x v="1"/>
    <x v="2"/>
    <n v="8"/>
    <n v="24"/>
    <s v="Yes"/>
    <n v="1"/>
  </r>
  <r>
    <n v="2174"/>
    <d v="2023-05-31T00:00:00"/>
    <s v="Standard"/>
    <n v="399"/>
    <n v="5.4"/>
    <x v="8"/>
    <x v="0"/>
    <n v="32"/>
    <n v="27"/>
    <s v="No"/>
    <n v="0"/>
  </r>
  <r>
    <n v="2175"/>
    <d v="2023-08-21T00:00:00"/>
    <s v="Standard"/>
    <n v="399"/>
    <n v="16.399999999999999"/>
    <x v="0"/>
    <x v="2"/>
    <n v="9"/>
    <n v="15"/>
    <s v="Yes"/>
    <n v="1"/>
  </r>
  <r>
    <n v="2176"/>
    <d v="2023-07-29T00:00:00"/>
    <s v="Standard"/>
    <n v="399"/>
    <n v="12.4"/>
    <x v="7"/>
    <x v="4"/>
    <n v="17"/>
    <n v="29"/>
    <s v="Yes"/>
    <n v="1"/>
  </r>
  <r>
    <n v="2177"/>
    <d v="2024-10-17T00:00:00"/>
    <s v="Standard"/>
    <n v="399"/>
    <n v="10.7"/>
    <x v="8"/>
    <x v="0"/>
    <n v="9"/>
    <n v="60"/>
    <s v="Yes"/>
    <n v="1"/>
  </r>
  <r>
    <n v="2178"/>
    <d v="2024-10-31T00:00:00"/>
    <s v="Basic"/>
    <n v="199"/>
    <n v="9.6999999999999993"/>
    <x v="3"/>
    <x v="2"/>
    <n v="19"/>
    <n v="58"/>
    <s v="Yes"/>
    <n v="1"/>
  </r>
  <r>
    <n v="2179"/>
    <d v="2024-05-05T00:00:00"/>
    <s v="Standard"/>
    <n v="399"/>
    <n v="15.2"/>
    <x v="3"/>
    <x v="5"/>
    <n v="5"/>
    <n v="35"/>
    <s v="Yes"/>
    <n v="1"/>
  </r>
  <r>
    <n v="2180"/>
    <d v="2023-04-14T00:00:00"/>
    <s v="Basic"/>
    <n v="199"/>
    <n v="8.6"/>
    <x v="0"/>
    <x v="5"/>
    <n v="23"/>
    <n v="10"/>
    <s v="Yes"/>
    <n v="1"/>
  </r>
  <r>
    <n v="2181"/>
    <d v="2024-01-16T00:00:00"/>
    <s v="Basic"/>
    <n v="199"/>
    <n v="7.1"/>
    <x v="8"/>
    <x v="5"/>
    <n v="36"/>
    <n v="13"/>
    <s v="No"/>
    <n v="0"/>
  </r>
  <r>
    <n v="2182"/>
    <d v="2024-01-12T00:00:00"/>
    <s v="Basic"/>
    <n v="199"/>
    <n v="10.4"/>
    <x v="7"/>
    <x v="3"/>
    <n v="29"/>
    <n v="39"/>
    <s v="Yes"/>
    <n v="1"/>
  </r>
  <r>
    <n v="2183"/>
    <d v="2023-02-07T00:00:00"/>
    <s v="Basic"/>
    <n v="199"/>
    <n v="14.8"/>
    <x v="7"/>
    <x v="2"/>
    <n v="34"/>
    <n v="27"/>
    <s v="No"/>
    <n v="0"/>
  </r>
  <r>
    <n v="2184"/>
    <d v="2024-01-22T00:00:00"/>
    <s v="Premium"/>
    <n v="699"/>
    <n v="18.399999999999999"/>
    <x v="2"/>
    <x v="1"/>
    <n v="36"/>
    <n v="9"/>
    <s v="No"/>
    <n v="0"/>
  </r>
  <r>
    <n v="2185"/>
    <d v="2023-07-21T00:00:00"/>
    <s v="Standard"/>
    <n v="399"/>
    <n v="18.399999999999999"/>
    <x v="0"/>
    <x v="0"/>
    <n v="29"/>
    <n v="9"/>
    <s v="No"/>
    <n v="0"/>
  </r>
  <r>
    <n v="2186"/>
    <d v="2023-05-17T00:00:00"/>
    <s v="Basic"/>
    <n v="199"/>
    <n v="7.3"/>
    <x v="5"/>
    <x v="1"/>
    <n v="25"/>
    <n v="2"/>
    <s v="No"/>
    <n v="0"/>
  </r>
  <r>
    <n v="2187"/>
    <d v="2023-09-19T00:00:00"/>
    <s v="Basic"/>
    <n v="199"/>
    <n v="14.4"/>
    <x v="1"/>
    <x v="0"/>
    <n v="27"/>
    <n v="27"/>
    <s v="No"/>
    <n v="0"/>
  </r>
  <r>
    <n v="2188"/>
    <d v="2023-03-09T00:00:00"/>
    <s v="Basic"/>
    <n v="199"/>
    <n v="24.8"/>
    <x v="6"/>
    <x v="1"/>
    <n v="1"/>
    <n v="16"/>
    <s v="No"/>
    <n v="0"/>
  </r>
  <r>
    <n v="2189"/>
    <d v="2024-11-16T00:00:00"/>
    <s v="Basic"/>
    <n v="199"/>
    <n v="22.9"/>
    <x v="6"/>
    <x v="4"/>
    <n v="30"/>
    <n v="31"/>
    <s v="Yes"/>
    <n v="1"/>
  </r>
  <r>
    <n v="2190"/>
    <d v="2024-07-15T00:00:00"/>
    <s v="Standard"/>
    <n v="399"/>
    <n v="15.6"/>
    <x v="3"/>
    <x v="2"/>
    <n v="22"/>
    <n v="16"/>
    <s v="No"/>
    <n v="0"/>
  </r>
  <r>
    <n v="2191"/>
    <d v="2024-08-26T00:00:00"/>
    <s v="Premium"/>
    <n v="699"/>
    <n v="16"/>
    <x v="3"/>
    <x v="5"/>
    <n v="22"/>
    <n v="9"/>
    <s v="No"/>
    <n v="0"/>
  </r>
  <r>
    <n v="2192"/>
    <d v="2024-05-09T00:00:00"/>
    <s v="Premium"/>
    <n v="699"/>
    <n v="20.3"/>
    <x v="5"/>
    <x v="0"/>
    <n v="18"/>
    <n v="52"/>
    <s v="Yes"/>
    <n v="1"/>
  </r>
  <r>
    <n v="2193"/>
    <d v="2023-02-22T00:00:00"/>
    <s v="Standard"/>
    <n v="399"/>
    <n v="23.5"/>
    <x v="0"/>
    <x v="2"/>
    <n v="22"/>
    <n v="46"/>
    <s v="No"/>
    <n v="0"/>
  </r>
  <r>
    <n v="2194"/>
    <d v="2023-08-17T00:00:00"/>
    <s v="Premium"/>
    <n v="699"/>
    <n v="20.100000000000001"/>
    <x v="0"/>
    <x v="1"/>
    <n v="20"/>
    <n v="52"/>
    <s v="Yes"/>
    <n v="1"/>
  </r>
  <r>
    <n v="2195"/>
    <d v="2024-01-07T00:00:00"/>
    <s v="Basic"/>
    <n v="199"/>
    <n v="11.9"/>
    <x v="6"/>
    <x v="1"/>
    <n v="16"/>
    <n v="44"/>
    <s v="No"/>
    <n v="0"/>
  </r>
  <r>
    <n v="2196"/>
    <d v="2024-09-30T00:00:00"/>
    <s v="Standard"/>
    <n v="399"/>
    <n v="10.8"/>
    <x v="3"/>
    <x v="3"/>
    <n v="26"/>
    <n v="5"/>
    <s v="Yes"/>
    <n v="1"/>
  </r>
  <r>
    <n v="2197"/>
    <d v="2023-06-07T00:00:00"/>
    <s v="Standard"/>
    <n v="399"/>
    <n v="19.5"/>
    <x v="8"/>
    <x v="2"/>
    <n v="5"/>
    <n v="25"/>
    <s v="No"/>
    <n v="0"/>
  </r>
  <r>
    <n v="2198"/>
    <d v="2024-05-13T00:00:00"/>
    <s v="Standard"/>
    <n v="399"/>
    <n v="24.5"/>
    <x v="3"/>
    <x v="3"/>
    <n v="31"/>
    <n v="7"/>
    <s v="Yes"/>
    <n v="1"/>
  </r>
  <r>
    <n v="2199"/>
    <d v="2023-09-07T00:00:00"/>
    <s v="Standard"/>
    <n v="399"/>
    <n v="14.9"/>
    <x v="1"/>
    <x v="2"/>
    <n v="26"/>
    <n v="54"/>
    <s v="Yes"/>
    <n v="1"/>
  </r>
  <r>
    <n v="2200"/>
    <d v="2023-04-14T00:00:00"/>
    <s v="Premium"/>
    <n v="699"/>
    <n v="8.6999999999999993"/>
    <x v="3"/>
    <x v="5"/>
    <n v="11"/>
    <n v="24"/>
    <s v="No"/>
    <n v="0"/>
  </r>
  <r>
    <n v="2201"/>
    <d v="2023-04-05T00:00:00"/>
    <s v="Basic"/>
    <n v="199"/>
    <n v="20"/>
    <x v="8"/>
    <x v="0"/>
    <n v="6"/>
    <n v="34"/>
    <s v="No"/>
    <n v="0"/>
  </r>
  <r>
    <n v="2202"/>
    <d v="2023-10-26T00:00:00"/>
    <s v="Premium"/>
    <n v="699"/>
    <n v="24.8"/>
    <x v="8"/>
    <x v="2"/>
    <n v="10"/>
    <n v="11"/>
    <s v="Yes"/>
    <n v="1"/>
  </r>
  <r>
    <n v="2203"/>
    <d v="2023-12-05T00:00:00"/>
    <s v="Standard"/>
    <n v="399"/>
    <n v="16.8"/>
    <x v="4"/>
    <x v="1"/>
    <n v="23"/>
    <n v="10"/>
    <s v="No"/>
    <n v="0"/>
  </r>
  <r>
    <n v="2204"/>
    <d v="2023-07-16T00:00:00"/>
    <s v="Basic"/>
    <n v="199"/>
    <n v="24.9"/>
    <x v="4"/>
    <x v="1"/>
    <n v="3"/>
    <n v="39"/>
    <s v="Yes"/>
    <n v="1"/>
  </r>
  <r>
    <n v="2205"/>
    <d v="2024-09-22T00:00:00"/>
    <s v="Basic"/>
    <n v="199"/>
    <n v="20.7"/>
    <x v="7"/>
    <x v="1"/>
    <n v="26"/>
    <n v="17"/>
    <s v="No"/>
    <n v="0"/>
  </r>
  <r>
    <n v="2206"/>
    <d v="2023-09-24T00:00:00"/>
    <s v="Premium"/>
    <n v="699"/>
    <n v="20.9"/>
    <x v="0"/>
    <x v="0"/>
    <n v="5"/>
    <n v="4"/>
    <s v="No"/>
    <n v="0"/>
  </r>
  <r>
    <n v="2207"/>
    <d v="2023-12-13T00:00:00"/>
    <s v="Basic"/>
    <n v="199"/>
    <n v="2.9"/>
    <x v="5"/>
    <x v="4"/>
    <n v="33"/>
    <n v="18"/>
    <s v="Yes"/>
    <n v="1"/>
  </r>
  <r>
    <n v="2208"/>
    <d v="2023-10-28T00:00:00"/>
    <s v="Premium"/>
    <n v="699"/>
    <n v="17.5"/>
    <x v="7"/>
    <x v="3"/>
    <n v="11"/>
    <n v="60"/>
    <s v="Yes"/>
    <n v="1"/>
  </r>
  <r>
    <n v="2209"/>
    <d v="2023-09-04T00:00:00"/>
    <s v="Premium"/>
    <n v="699"/>
    <n v="10.7"/>
    <x v="5"/>
    <x v="3"/>
    <n v="26"/>
    <n v="42"/>
    <s v="Yes"/>
    <n v="1"/>
  </r>
  <r>
    <n v="2210"/>
    <d v="2023-05-01T00:00:00"/>
    <s v="Standard"/>
    <n v="399"/>
    <n v="17.7"/>
    <x v="8"/>
    <x v="1"/>
    <n v="10"/>
    <n v="3"/>
    <s v="No"/>
    <n v="0"/>
  </r>
  <r>
    <n v="2211"/>
    <d v="2023-12-07T00:00:00"/>
    <s v="Basic"/>
    <n v="199"/>
    <n v="25"/>
    <x v="6"/>
    <x v="0"/>
    <n v="7"/>
    <n v="46"/>
    <s v="Yes"/>
    <n v="1"/>
  </r>
  <r>
    <n v="2212"/>
    <d v="2024-10-21T00:00:00"/>
    <s v="Premium"/>
    <n v="699"/>
    <n v="14.7"/>
    <x v="7"/>
    <x v="2"/>
    <n v="21"/>
    <n v="26"/>
    <s v="Yes"/>
    <n v="1"/>
  </r>
  <r>
    <n v="2213"/>
    <d v="2024-11-02T00:00:00"/>
    <s v="Premium"/>
    <n v="699"/>
    <n v="18.399999999999999"/>
    <x v="0"/>
    <x v="4"/>
    <n v="36"/>
    <n v="13"/>
    <s v="No"/>
    <n v="0"/>
  </r>
  <r>
    <n v="2214"/>
    <d v="2023-09-16T00:00:00"/>
    <s v="Basic"/>
    <n v="199"/>
    <n v="4.3"/>
    <x v="5"/>
    <x v="3"/>
    <n v="24"/>
    <n v="4"/>
    <s v="Yes"/>
    <n v="1"/>
  </r>
  <r>
    <n v="2215"/>
    <d v="2023-11-28T00:00:00"/>
    <s v="Standard"/>
    <n v="399"/>
    <n v="20.399999999999999"/>
    <x v="7"/>
    <x v="4"/>
    <n v="12"/>
    <n v="25"/>
    <s v="No"/>
    <n v="0"/>
  </r>
  <r>
    <n v="2216"/>
    <d v="2024-08-03T00:00:00"/>
    <s v="Standard"/>
    <n v="399"/>
    <n v="20.5"/>
    <x v="1"/>
    <x v="4"/>
    <n v="9"/>
    <n v="20"/>
    <s v="No"/>
    <n v="0"/>
  </r>
  <r>
    <n v="2217"/>
    <d v="2023-12-09T00:00:00"/>
    <s v="Premium"/>
    <n v="699"/>
    <n v="0.7"/>
    <x v="6"/>
    <x v="3"/>
    <n v="12"/>
    <n v="26"/>
    <s v="Yes"/>
    <n v="1"/>
  </r>
  <r>
    <n v="2218"/>
    <d v="2023-10-12T00:00:00"/>
    <s v="Basic"/>
    <n v="199"/>
    <n v="22.2"/>
    <x v="5"/>
    <x v="5"/>
    <n v="3"/>
    <n v="38"/>
    <s v="Yes"/>
    <n v="1"/>
  </r>
  <r>
    <n v="2219"/>
    <d v="2024-09-21T00:00:00"/>
    <s v="Basic"/>
    <n v="199"/>
    <n v="10.7"/>
    <x v="8"/>
    <x v="4"/>
    <n v="12"/>
    <n v="23"/>
    <s v="No"/>
    <n v="0"/>
  </r>
  <r>
    <n v="2220"/>
    <d v="2023-12-07T00:00:00"/>
    <s v="Standard"/>
    <n v="399"/>
    <n v="0.6"/>
    <x v="7"/>
    <x v="5"/>
    <n v="22"/>
    <n v="12"/>
    <s v="Yes"/>
    <n v="1"/>
  </r>
  <r>
    <n v="2221"/>
    <d v="2024-09-18T00:00:00"/>
    <s v="Premium"/>
    <n v="699"/>
    <n v="7.2"/>
    <x v="1"/>
    <x v="5"/>
    <n v="33"/>
    <n v="37"/>
    <s v="Yes"/>
    <n v="1"/>
  </r>
  <r>
    <n v="2222"/>
    <d v="2023-10-25T00:00:00"/>
    <s v="Basic"/>
    <n v="199"/>
    <n v="19.399999999999999"/>
    <x v="8"/>
    <x v="2"/>
    <n v="28"/>
    <n v="46"/>
    <s v="Yes"/>
    <n v="1"/>
  </r>
  <r>
    <n v="2223"/>
    <d v="2023-03-06T00:00:00"/>
    <s v="Premium"/>
    <n v="699"/>
    <n v="1.6"/>
    <x v="3"/>
    <x v="1"/>
    <n v="30"/>
    <n v="26"/>
    <s v="Yes"/>
    <n v="1"/>
  </r>
  <r>
    <n v="2224"/>
    <d v="2024-04-05T00:00:00"/>
    <s v="Standard"/>
    <n v="399"/>
    <n v="23.3"/>
    <x v="5"/>
    <x v="3"/>
    <n v="27"/>
    <n v="53"/>
    <s v="Yes"/>
    <n v="1"/>
  </r>
  <r>
    <n v="2225"/>
    <d v="2023-09-18T00:00:00"/>
    <s v="Standard"/>
    <n v="399"/>
    <n v="22.3"/>
    <x v="8"/>
    <x v="0"/>
    <n v="20"/>
    <n v="42"/>
    <s v="No"/>
    <n v="0"/>
  </r>
  <r>
    <n v="2226"/>
    <d v="2024-04-05T00:00:00"/>
    <s v="Standard"/>
    <n v="399"/>
    <n v="0.6"/>
    <x v="5"/>
    <x v="1"/>
    <n v="17"/>
    <n v="14"/>
    <s v="No"/>
    <n v="0"/>
  </r>
  <r>
    <n v="2227"/>
    <d v="2024-07-02T00:00:00"/>
    <s v="Basic"/>
    <n v="199"/>
    <n v="0.6"/>
    <x v="8"/>
    <x v="1"/>
    <n v="26"/>
    <n v="51"/>
    <s v="No"/>
    <n v="0"/>
  </r>
  <r>
    <n v="2228"/>
    <d v="2024-08-17T00:00:00"/>
    <s v="Premium"/>
    <n v="699"/>
    <n v="0.9"/>
    <x v="0"/>
    <x v="5"/>
    <n v="27"/>
    <n v="42"/>
    <s v="Yes"/>
    <n v="1"/>
  </r>
  <r>
    <n v="2229"/>
    <d v="2024-02-03T00:00:00"/>
    <s v="Basic"/>
    <n v="199"/>
    <n v="16.7"/>
    <x v="0"/>
    <x v="1"/>
    <n v="35"/>
    <n v="54"/>
    <s v="Yes"/>
    <n v="1"/>
  </r>
  <r>
    <n v="2230"/>
    <d v="2023-12-03T00:00:00"/>
    <s v="Premium"/>
    <n v="699"/>
    <n v="4.8"/>
    <x v="5"/>
    <x v="1"/>
    <n v="22"/>
    <n v="43"/>
    <s v="Yes"/>
    <n v="1"/>
  </r>
  <r>
    <n v="2231"/>
    <d v="2023-09-22T00:00:00"/>
    <s v="Premium"/>
    <n v="699"/>
    <n v="23.7"/>
    <x v="8"/>
    <x v="1"/>
    <n v="16"/>
    <n v="8"/>
    <s v="No"/>
    <n v="0"/>
  </r>
  <r>
    <n v="2232"/>
    <d v="2023-06-17T00:00:00"/>
    <s v="Basic"/>
    <n v="199"/>
    <n v="17"/>
    <x v="1"/>
    <x v="0"/>
    <n v="19"/>
    <n v="57"/>
    <s v="Yes"/>
    <n v="1"/>
  </r>
  <r>
    <n v="2233"/>
    <d v="2024-10-16T00:00:00"/>
    <s v="Standard"/>
    <n v="399"/>
    <n v="19.2"/>
    <x v="0"/>
    <x v="3"/>
    <n v="7"/>
    <n v="34"/>
    <s v="Yes"/>
    <n v="1"/>
  </r>
  <r>
    <n v="2234"/>
    <d v="2023-10-04T00:00:00"/>
    <s v="Basic"/>
    <n v="199"/>
    <n v="24.6"/>
    <x v="4"/>
    <x v="1"/>
    <n v="5"/>
    <n v="15"/>
    <s v="Yes"/>
    <n v="1"/>
  </r>
  <r>
    <n v="2235"/>
    <d v="2024-07-01T00:00:00"/>
    <s v="Basic"/>
    <n v="199"/>
    <n v="19.2"/>
    <x v="3"/>
    <x v="1"/>
    <n v="8"/>
    <n v="32"/>
    <s v="No"/>
    <n v="0"/>
  </r>
  <r>
    <n v="2236"/>
    <d v="2023-12-28T00:00:00"/>
    <s v="Standard"/>
    <n v="399"/>
    <n v="3.5"/>
    <x v="0"/>
    <x v="1"/>
    <n v="33"/>
    <n v="22"/>
    <s v="No"/>
    <n v="0"/>
  </r>
  <r>
    <n v="2237"/>
    <d v="2024-09-27T00:00:00"/>
    <s v="Basic"/>
    <n v="199"/>
    <n v="20.3"/>
    <x v="2"/>
    <x v="3"/>
    <n v="25"/>
    <n v="46"/>
    <s v="Yes"/>
    <n v="1"/>
  </r>
  <r>
    <n v="2238"/>
    <d v="2024-07-01T00:00:00"/>
    <s v="Basic"/>
    <n v="199"/>
    <n v="4.5"/>
    <x v="3"/>
    <x v="0"/>
    <n v="5"/>
    <n v="33"/>
    <s v="No"/>
    <n v="0"/>
  </r>
  <r>
    <n v="2239"/>
    <d v="2024-03-18T00:00:00"/>
    <s v="Basic"/>
    <n v="199"/>
    <n v="24.8"/>
    <x v="3"/>
    <x v="1"/>
    <n v="31"/>
    <n v="21"/>
    <s v="No"/>
    <n v="0"/>
  </r>
  <r>
    <n v="2240"/>
    <d v="2024-10-14T00:00:00"/>
    <s v="Basic"/>
    <n v="199"/>
    <n v="19.5"/>
    <x v="1"/>
    <x v="0"/>
    <n v="33"/>
    <n v="10"/>
    <s v="Yes"/>
    <n v="1"/>
  </r>
  <r>
    <n v="2241"/>
    <d v="2024-05-21T00:00:00"/>
    <s v="Standard"/>
    <n v="399"/>
    <n v="24.4"/>
    <x v="5"/>
    <x v="4"/>
    <n v="5"/>
    <n v="59"/>
    <s v="No"/>
    <n v="0"/>
  </r>
  <r>
    <n v="2242"/>
    <d v="2024-04-08T00:00:00"/>
    <s v="Premium"/>
    <n v="699"/>
    <n v="10"/>
    <x v="3"/>
    <x v="0"/>
    <n v="30"/>
    <n v="57"/>
    <s v="Yes"/>
    <n v="1"/>
  </r>
  <r>
    <n v="2243"/>
    <d v="2023-12-13T00:00:00"/>
    <s v="Basic"/>
    <n v="199"/>
    <n v="14.5"/>
    <x v="8"/>
    <x v="4"/>
    <n v="1"/>
    <n v="59"/>
    <s v="Yes"/>
    <n v="1"/>
  </r>
  <r>
    <n v="2244"/>
    <d v="2024-08-31T00:00:00"/>
    <s v="Standard"/>
    <n v="399"/>
    <n v="24.3"/>
    <x v="7"/>
    <x v="1"/>
    <n v="1"/>
    <n v="8"/>
    <s v="No"/>
    <n v="0"/>
  </r>
  <r>
    <n v="2245"/>
    <d v="2024-07-18T00:00:00"/>
    <s v="Premium"/>
    <n v="699"/>
    <n v="19.3"/>
    <x v="6"/>
    <x v="2"/>
    <n v="36"/>
    <n v="31"/>
    <s v="Yes"/>
    <n v="1"/>
  </r>
  <r>
    <n v="2246"/>
    <d v="2024-07-03T00:00:00"/>
    <s v="Premium"/>
    <n v="699"/>
    <n v="3.4"/>
    <x v="8"/>
    <x v="4"/>
    <n v="22"/>
    <n v="20"/>
    <s v="Yes"/>
    <n v="1"/>
  </r>
  <r>
    <n v="2247"/>
    <d v="2023-05-21T00:00:00"/>
    <s v="Standard"/>
    <n v="399"/>
    <n v="1.5"/>
    <x v="4"/>
    <x v="1"/>
    <n v="19"/>
    <n v="60"/>
    <s v="Yes"/>
    <n v="1"/>
  </r>
  <r>
    <n v="2248"/>
    <d v="2023-03-18T00:00:00"/>
    <s v="Premium"/>
    <n v="699"/>
    <n v="20.5"/>
    <x v="6"/>
    <x v="3"/>
    <n v="17"/>
    <n v="21"/>
    <s v="No"/>
    <n v="0"/>
  </r>
  <r>
    <n v="2249"/>
    <d v="2023-01-27T00:00:00"/>
    <s v="Premium"/>
    <n v="699"/>
    <n v="2.2999999999999998"/>
    <x v="0"/>
    <x v="4"/>
    <n v="24"/>
    <n v="19"/>
    <s v="Yes"/>
    <n v="1"/>
  </r>
  <r>
    <n v="2250"/>
    <d v="2024-09-05T00:00:00"/>
    <s v="Standard"/>
    <n v="399"/>
    <n v="5"/>
    <x v="4"/>
    <x v="0"/>
    <n v="21"/>
    <n v="59"/>
    <s v="No"/>
    <n v="0"/>
  </r>
  <r>
    <n v="2251"/>
    <d v="2023-07-07T00:00:00"/>
    <s v="Basic"/>
    <n v="199"/>
    <n v="3.3"/>
    <x v="0"/>
    <x v="3"/>
    <n v="24"/>
    <n v="20"/>
    <s v="No"/>
    <n v="0"/>
  </r>
  <r>
    <n v="2252"/>
    <d v="2024-07-17T00:00:00"/>
    <s v="Premium"/>
    <n v="699"/>
    <n v="14.8"/>
    <x v="4"/>
    <x v="0"/>
    <n v="14"/>
    <n v="3"/>
    <s v="No"/>
    <n v="0"/>
  </r>
  <r>
    <n v="2253"/>
    <d v="2023-11-01T00:00:00"/>
    <s v="Premium"/>
    <n v="699"/>
    <n v="20.399999999999999"/>
    <x v="2"/>
    <x v="5"/>
    <n v="6"/>
    <n v="55"/>
    <s v="Yes"/>
    <n v="1"/>
  </r>
  <r>
    <n v="2254"/>
    <d v="2024-03-06T00:00:00"/>
    <s v="Premium"/>
    <n v="699"/>
    <n v="3"/>
    <x v="1"/>
    <x v="1"/>
    <n v="20"/>
    <n v="19"/>
    <s v="No"/>
    <n v="0"/>
  </r>
  <r>
    <n v="2255"/>
    <d v="2024-08-25T00:00:00"/>
    <s v="Basic"/>
    <n v="199"/>
    <n v="7.1"/>
    <x v="8"/>
    <x v="0"/>
    <n v="22"/>
    <n v="4"/>
    <s v="Yes"/>
    <n v="1"/>
  </r>
  <r>
    <n v="2256"/>
    <d v="2024-07-08T00:00:00"/>
    <s v="Basic"/>
    <n v="199"/>
    <n v="22.3"/>
    <x v="8"/>
    <x v="2"/>
    <n v="7"/>
    <n v="51"/>
    <s v="Yes"/>
    <n v="1"/>
  </r>
  <r>
    <n v="2257"/>
    <d v="2023-07-09T00:00:00"/>
    <s v="Basic"/>
    <n v="199"/>
    <n v="4.4000000000000004"/>
    <x v="2"/>
    <x v="0"/>
    <n v="17"/>
    <n v="5"/>
    <s v="Yes"/>
    <n v="1"/>
  </r>
  <r>
    <n v="2258"/>
    <d v="2023-05-10T00:00:00"/>
    <s v="Premium"/>
    <n v="699"/>
    <n v="16"/>
    <x v="8"/>
    <x v="2"/>
    <n v="7"/>
    <n v="13"/>
    <s v="No"/>
    <n v="0"/>
  </r>
  <r>
    <n v="2259"/>
    <d v="2023-10-07T00:00:00"/>
    <s v="Basic"/>
    <n v="199"/>
    <n v="6.3"/>
    <x v="1"/>
    <x v="1"/>
    <n v="33"/>
    <n v="43"/>
    <s v="No"/>
    <n v="0"/>
  </r>
  <r>
    <n v="2260"/>
    <d v="2024-11-13T00:00:00"/>
    <s v="Premium"/>
    <n v="699"/>
    <n v="12.6"/>
    <x v="5"/>
    <x v="1"/>
    <n v="13"/>
    <n v="27"/>
    <s v="Yes"/>
    <n v="1"/>
  </r>
  <r>
    <n v="2261"/>
    <d v="2024-08-27T00:00:00"/>
    <s v="Standard"/>
    <n v="399"/>
    <n v="20.7"/>
    <x v="0"/>
    <x v="3"/>
    <n v="13"/>
    <n v="8"/>
    <s v="Yes"/>
    <n v="1"/>
  </r>
  <r>
    <n v="2262"/>
    <d v="2024-09-11T00:00:00"/>
    <s v="Standard"/>
    <n v="399"/>
    <n v="7.1"/>
    <x v="4"/>
    <x v="4"/>
    <n v="19"/>
    <n v="26"/>
    <s v="Yes"/>
    <n v="1"/>
  </r>
  <r>
    <n v="2263"/>
    <d v="2024-12-08T00:00:00"/>
    <s v="Standard"/>
    <n v="399"/>
    <n v="24.5"/>
    <x v="1"/>
    <x v="5"/>
    <n v="1"/>
    <n v="12"/>
    <s v="No"/>
    <n v="0"/>
  </r>
  <r>
    <n v="2264"/>
    <d v="2023-02-11T00:00:00"/>
    <s v="Basic"/>
    <n v="199"/>
    <n v="20.5"/>
    <x v="4"/>
    <x v="4"/>
    <n v="12"/>
    <n v="15"/>
    <s v="Yes"/>
    <n v="1"/>
  </r>
  <r>
    <n v="2265"/>
    <d v="2023-08-12T00:00:00"/>
    <s v="Basic"/>
    <n v="199"/>
    <n v="18.7"/>
    <x v="4"/>
    <x v="4"/>
    <n v="16"/>
    <n v="25"/>
    <s v="Yes"/>
    <n v="1"/>
  </r>
  <r>
    <n v="2266"/>
    <d v="2023-01-15T00:00:00"/>
    <s v="Standard"/>
    <n v="399"/>
    <n v="14.6"/>
    <x v="5"/>
    <x v="4"/>
    <n v="8"/>
    <n v="7"/>
    <s v="No"/>
    <n v="0"/>
  </r>
  <r>
    <n v="2267"/>
    <d v="2023-05-07T00:00:00"/>
    <s v="Standard"/>
    <n v="399"/>
    <n v="8.9"/>
    <x v="7"/>
    <x v="0"/>
    <n v="7"/>
    <n v="9"/>
    <s v="No"/>
    <n v="0"/>
  </r>
  <r>
    <n v="2268"/>
    <d v="2024-03-30T00:00:00"/>
    <s v="Standard"/>
    <n v="399"/>
    <n v="24.4"/>
    <x v="1"/>
    <x v="4"/>
    <n v="21"/>
    <n v="33"/>
    <s v="Yes"/>
    <n v="1"/>
  </r>
  <r>
    <n v="2269"/>
    <d v="2024-11-12T00:00:00"/>
    <s v="Premium"/>
    <n v="699"/>
    <n v="21.5"/>
    <x v="6"/>
    <x v="0"/>
    <n v="13"/>
    <n v="24"/>
    <s v="No"/>
    <n v="0"/>
  </r>
  <r>
    <n v="2270"/>
    <d v="2024-03-19T00:00:00"/>
    <s v="Premium"/>
    <n v="699"/>
    <n v="12.5"/>
    <x v="0"/>
    <x v="2"/>
    <n v="16"/>
    <n v="3"/>
    <s v="Yes"/>
    <n v="1"/>
  </r>
  <r>
    <n v="2271"/>
    <d v="2023-07-28T00:00:00"/>
    <s v="Standard"/>
    <n v="399"/>
    <n v="2"/>
    <x v="8"/>
    <x v="4"/>
    <n v="11"/>
    <n v="29"/>
    <s v="Yes"/>
    <n v="1"/>
  </r>
  <r>
    <n v="2272"/>
    <d v="2023-01-15T00:00:00"/>
    <s v="Standard"/>
    <n v="399"/>
    <n v="22.1"/>
    <x v="6"/>
    <x v="3"/>
    <n v="8"/>
    <n v="17"/>
    <s v="Yes"/>
    <n v="1"/>
  </r>
  <r>
    <n v="2273"/>
    <d v="2024-04-05T00:00:00"/>
    <s v="Standard"/>
    <n v="399"/>
    <n v="2.1"/>
    <x v="7"/>
    <x v="3"/>
    <n v="34"/>
    <n v="19"/>
    <s v="Yes"/>
    <n v="1"/>
  </r>
  <r>
    <n v="2274"/>
    <d v="2024-03-24T00:00:00"/>
    <s v="Basic"/>
    <n v="199"/>
    <n v="21.1"/>
    <x v="1"/>
    <x v="3"/>
    <n v="18"/>
    <n v="10"/>
    <s v="Yes"/>
    <n v="1"/>
  </r>
  <r>
    <n v="2275"/>
    <d v="2024-07-18T00:00:00"/>
    <s v="Basic"/>
    <n v="199"/>
    <n v="19.600000000000001"/>
    <x v="7"/>
    <x v="2"/>
    <n v="2"/>
    <n v="14"/>
    <s v="No"/>
    <n v="0"/>
  </r>
  <r>
    <n v="2276"/>
    <d v="2023-10-06T00:00:00"/>
    <s v="Premium"/>
    <n v="699"/>
    <n v="3.2"/>
    <x v="3"/>
    <x v="5"/>
    <n v="10"/>
    <n v="16"/>
    <s v="Yes"/>
    <n v="1"/>
  </r>
  <r>
    <n v="2277"/>
    <d v="2023-04-20T00:00:00"/>
    <s v="Premium"/>
    <n v="699"/>
    <n v="20.100000000000001"/>
    <x v="1"/>
    <x v="1"/>
    <n v="34"/>
    <n v="4"/>
    <s v="No"/>
    <n v="0"/>
  </r>
  <r>
    <n v="2278"/>
    <d v="2024-09-20T00:00:00"/>
    <s v="Basic"/>
    <n v="199"/>
    <n v="6.7"/>
    <x v="5"/>
    <x v="4"/>
    <n v="19"/>
    <n v="59"/>
    <s v="Yes"/>
    <n v="1"/>
  </r>
  <r>
    <n v="2279"/>
    <d v="2023-01-21T00:00:00"/>
    <s v="Premium"/>
    <n v="699"/>
    <n v="23.1"/>
    <x v="7"/>
    <x v="5"/>
    <n v="34"/>
    <n v="0"/>
    <s v="Yes"/>
    <n v="1"/>
  </r>
  <r>
    <n v="2280"/>
    <d v="2023-04-22T00:00:00"/>
    <s v="Standard"/>
    <n v="399"/>
    <n v="10.8"/>
    <x v="3"/>
    <x v="1"/>
    <n v="36"/>
    <n v="30"/>
    <s v="Yes"/>
    <n v="1"/>
  </r>
  <r>
    <n v="2281"/>
    <d v="2024-08-23T00:00:00"/>
    <s v="Premium"/>
    <n v="699"/>
    <n v="18.2"/>
    <x v="1"/>
    <x v="3"/>
    <n v="20"/>
    <n v="44"/>
    <s v="No"/>
    <n v="0"/>
  </r>
  <r>
    <n v="2282"/>
    <d v="2023-07-20T00:00:00"/>
    <s v="Basic"/>
    <n v="199"/>
    <n v="16.899999999999999"/>
    <x v="3"/>
    <x v="1"/>
    <n v="26"/>
    <n v="24"/>
    <s v="Yes"/>
    <n v="1"/>
  </r>
  <r>
    <n v="2283"/>
    <d v="2024-06-29T00:00:00"/>
    <s v="Basic"/>
    <n v="199"/>
    <n v="1.6"/>
    <x v="3"/>
    <x v="3"/>
    <n v="21"/>
    <n v="30"/>
    <s v="Yes"/>
    <n v="1"/>
  </r>
  <r>
    <n v="2284"/>
    <d v="2024-08-01T00:00:00"/>
    <s v="Standard"/>
    <n v="399"/>
    <n v="6.1"/>
    <x v="2"/>
    <x v="1"/>
    <n v="32"/>
    <n v="44"/>
    <s v="Yes"/>
    <n v="1"/>
  </r>
  <r>
    <n v="2285"/>
    <d v="2023-03-16T00:00:00"/>
    <s v="Basic"/>
    <n v="199"/>
    <n v="10.6"/>
    <x v="8"/>
    <x v="0"/>
    <n v="15"/>
    <n v="29"/>
    <s v="No"/>
    <n v="0"/>
  </r>
  <r>
    <n v="2286"/>
    <d v="2024-01-15T00:00:00"/>
    <s v="Basic"/>
    <n v="199"/>
    <n v="11.3"/>
    <x v="6"/>
    <x v="0"/>
    <n v="36"/>
    <n v="47"/>
    <s v="Yes"/>
    <n v="1"/>
  </r>
  <r>
    <n v="2287"/>
    <d v="2024-04-05T00:00:00"/>
    <s v="Basic"/>
    <n v="199"/>
    <n v="6.8"/>
    <x v="1"/>
    <x v="1"/>
    <n v="3"/>
    <n v="17"/>
    <s v="No"/>
    <n v="0"/>
  </r>
  <r>
    <n v="2288"/>
    <d v="2023-09-14T00:00:00"/>
    <s v="Basic"/>
    <n v="199"/>
    <n v="8.8000000000000007"/>
    <x v="5"/>
    <x v="5"/>
    <n v="6"/>
    <n v="7"/>
    <s v="Yes"/>
    <n v="1"/>
  </r>
  <r>
    <n v="2289"/>
    <d v="2024-07-08T00:00:00"/>
    <s v="Premium"/>
    <n v="699"/>
    <n v="18.8"/>
    <x v="5"/>
    <x v="1"/>
    <n v="35"/>
    <n v="30"/>
    <s v="No"/>
    <n v="0"/>
  </r>
  <r>
    <n v="2290"/>
    <d v="2023-12-05T00:00:00"/>
    <s v="Basic"/>
    <n v="199"/>
    <n v="23.2"/>
    <x v="7"/>
    <x v="0"/>
    <n v="1"/>
    <n v="50"/>
    <s v="Yes"/>
    <n v="1"/>
  </r>
  <r>
    <n v="2291"/>
    <d v="2024-12-14T00:00:00"/>
    <s v="Basic"/>
    <n v="199"/>
    <n v="12.8"/>
    <x v="5"/>
    <x v="5"/>
    <n v="6"/>
    <n v="17"/>
    <s v="Yes"/>
    <n v="1"/>
  </r>
  <r>
    <n v="2292"/>
    <d v="2023-04-10T00:00:00"/>
    <s v="Standard"/>
    <n v="399"/>
    <n v="19"/>
    <x v="2"/>
    <x v="4"/>
    <n v="23"/>
    <n v="10"/>
    <s v="Yes"/>
    <n v="1"/>
  </r>
  <r>
    <n v="2293"/>
    <d v="2023-02-16T00:00:00"/>
    <s v="Premium"/>
    <n v="699"/>
    <n v="16.8"/>
    <x v="5"/>
    <x v="0"/>
    <n v="2"/>
    <n v="52"/>
    <s v="Yes"/>
    <n v="1"/>
  </r>
  <r>
    <n v="2294"/>
    <d v="2023-03-04T00:00:00"/>
    <s v="Premium"/>
    <n v="699"/>
    <n v="5.3"/>
    <x v="5"/>
    <x v="0"/>
    <n v="12"/>
    <n v="8"/>
    <s v="No"/>
    <n v="0"/>
  </r>
  <r>
    <n v="2295"/>
    <d v="2023-07-29T00:00:00"/>
    <s v="Premium"/>
    <n v="699"/>
    <n v="6"/>
    <x v="6"/>
    <x v="1"/>
    <n v="29"/>
    <n v="7"/>
    <s v="No"/>
    <n v="0"/>
  </r>
  <r>
    <n v="2296"/>
    <d v="2023-06-12T00:00:00"/>
    <s v="Standard"/>
    <n v="399"/>
    <n v="21"/>
    <x v="1"/>
    <x v="0"/>
    <n v="20"/>
    <n v="44"/>
    <s v="Yes"/>
    <n v="1"/>
  </r>
  <r>
    <n v="2297"/>
    <d v="2024-03-06T00:00:00"/>
    <s v="Standard"/>
    <n v="399"/>
    <n v="0.7"/>
    <x v="3"/>
    <x v="1"/>
    <n v="25"/>
    <n v="34"/>
    <s v="Yes"/>
    <n v="1"/>
  </r>
  <r>
    <n v="2298"/>
    <d v="2024-03-21T00:00:00"/>
    <s v="Basic"/>
    <n v="199"/>
    <n v="19.2"/>
    <x v="5"/>
    <x v="1"/>
    <n v="6"/>
    <n v="9"/>
    <s v="No"/>
    <n v="0"/>
  </r>
  <r>
    <n v="2299"/>
    <d v="2024-06-27T00:00:00"/>
    <s v="Basic"/>
    <n v="199"/>
    <n v="7"/>
    <x v="2"/>
    <x v="4"/>
    <n v="11"/>
    <n v="35"/>
    <s v="No"/>
    <n v="0"/>
  </r>
  <r>
    <n v="2300"/>
    <d v="2023-08-09T00:00:00"/>
    <s v="Premium"/>
    <n v="699"/>
    <n v="22.2"/>
    <x v="6"/>
    <x v="5"/>
    <n v="22"/>
    <n v="34"/>
    <s v="No"/>
    <n v="0"/>
  </r>
  <r>
    <n v="2301"/>
    <d v="2023-08-08T00:00:00"/>
    <s v="Standard"/>
    <n v="399"/>
    <n v="4.7"/>
    <x v="7"/>
    <x v="3"/>
    <n v="28"/>
    <n v="20"/>
    <s v="Yes"/>
    <n v="1"/>
  </r>
  <r>
    <n v="2302"/>
    <d v="2023-04-04T00:00:00"/>
    <s v="Premium"/>
    <n v="699"/>
    <n v="5.3"/>
    <x v="0"/>
    <x v="2"/>
    <n v="2"/>
    <n v="49"/>
    <s v="Yes"/>
    <n v="1"/>
  </r>
  <r>
    <n v="2303"/>
    <d v="2024-06-30T00:00:00"/>
    <s v="Premium"/>
    <n v="699"/>
    <n v="20"/>
    <x v="6"/>
    <x v="1"/>
    <n v="8"/>
    <n v="14"/>
    <s v="No"/>
    <n v="0"/>
  </r>
  <r>
    <n v="2304"/>
    <d v="2023-08-26T00:00:00"/>
    <s v="Basic"/>
    <n v="199"/>
    <n v="12.2"/>
    <x v="6"/>
    <x v="1"/>
    <n v="36"/>
    <n v="33"/>
    <s v="Yes"/>
    <n v="1"/>
  </r>
  <r>
    <n v="2305"/>
    <d v="2023-09-05T00:00:00"/>
    <s v="Basic"/>
    <n v="199"/>
    <n v="22.7"/>
    <x v="2"/>
    <x v="5"/>
    <n v="16"/>
    <n v="34"/>
    <s v="No"/>
    <n v="0"/>
  </r>
  <r>
    <n v="2306"/>
    <d v="2023-12-07T00:00:00"/>
    <s v="Premium"/>
    <n v="699"/>
    <n v="2.5"/>
    <x v="2"/>
    <x v="5"/>
    <n v="36"/>
    <n v="5"/>
    <s v="Yes"/>
    <n v="1"/>
  </r>
  <r>
    <n v="2307"/>
    <d v="2023-07-30T00:00:00"/>
    <s v="Premium"/>
    <n v="699"/>
    <n v="20.8"/>
    <x v="8"/>
    <x v="2"/>
    <n v="9"/>
    <n v="31"/>
    <s v="No"/>
    <n v="0"/>
  </r>
  <r>
    <n v="2308"/>
    <d v="2023-03-15T00:00:00"/>
    <s v="Basic"/>
    <n v="199"/>
    <n v="17.600000000000001"/>
    <x v="4"/>
    <x v="5"/>
    <n v="15"/>
    <n v="9"/>
    <s v="No"/>
    <n v="0"/>
  </r>
  <r>
    <n v="2309"/>
    <d v="2023-12-12T00:00:00"/>
    <s v="Standard"/>
    <n v="399"/>
    <n v="2.5"/>
    <x v="3"/>
    <x v="2"/>
    <n v="35"/>
    <n v="10"/>
    <s v="Yes"/>
    <n v="1"/>
  </r>
  <r>
    <n v="2310"/>
    <d v="2023-02-01T00:00:00"/>
    <s v="Basic"/>
    <n v="199"/>
    <n v="19.3"/>
    <x v="8"/>
    <x v="4"/>
    <n v="3"/>
    <n v="44"/>
    <s v="Yes"/>
    <n v="1"/>
  </r>
  <r>
    <n v="2311"/>
    <d v="2023-04-11T00:00:00"/>
    <s v="Basic"/>
    <n v="199"/>
    <n v="4.5"/>
    <x v="4"/>
    <x v="1"/>
    <n v="21"/>
    <n v="44"/>
    <s v="Yes"/>
    <n v="1"/>
  </r>
  <r>
    <n v="2312"/>
    <d v="2023-01-27T00:00:00"/>
    <s v="Standard"/>
    <n v="399"/>
    <n v="16.399999999999999"/>
    <x v="8"/>
    <x v="4"/>
    <n v="35"/>
    <n v="47"/>
    <s v="No"/>
    <n v="0"/>
  </r>
  <r>
    <n v="2313"/>
    <d v="2024-05-31T00:00:00"/>
    <s v="Premium"/>
    <n v="699"/>
    <n v="24.7"/>
    <x v="3"/>
    <x v="2"/>
    <n v="10"/>
    <n v="43"/>
    <s v="Yes"/>
    <n v="1"/>
  </r>
  <r>
    <n v="2314"/>
    <d v="2023-06-01T00:00:00"/>
    <s v="Premium"/>
    <n v="699"/>
    <n v="18.899999999999999"/>
    <x v="0"/>
    <x v="0"/>
    <n v="19"/>
    <n v="5"/>
    <s v="No"/>
    <n v="0"/>
  </r>
  <r>
    <n v="2315"/>
    <d v="2023-06-04T00:00:00"/>
    <s v="Premium"/>
    <n v="699"/>
    <n v="12.2"/>
    <x v="7"/>
    <x v="5"/>
    <n v="35"/>
    <n v="58"/>
    <s v="No"/>
    <n v="0"/>
  </r>
  <r>
    <n v="2316"/>
    <d v="2024-06-03T00:00:00"/>
    <s v="Basic"/>
    <n v="199"/>
    <n v="12.8"/>
    <x v="8"/>
    <x v="3"/>
    <n v="19"/>
    <n v="24"/>
    <s v="Yes"/>
    <n v="1"/>
  </r>
  <r>
    <n v="2317"/>
    <d v="2023-09-09T00:00:00"/>
    <s v="Standard"/>
    <n v="399"/>
    <n v="1.1000000000000001"/>
    <x v="8"/>
    <x v="1"/>
    <n v="30"/>
    <n v="42"/>
    <s v="Yes"/>
    <n v="1"/>
  </r>
  <r>
    <n v="2318"/>
    <d v="2024-06-26T00:00:00"/>
    <s v="Standard"/>
    <n v="399"/>
    <n v="16.100000000000001"/>
    <x v="4"/>
    <x v="3"/>
    <n v="23"/>
    <n v="46"/>
    <s v="Yes"/>
    <n v="1"/>
  </r>
  <r>
    <n v="2319"/>
    <d v="2023-10-03T00:00:00"/>
    <s v="Basic"/>
    <n v="199"/>
    <n v="9.8000000000000007"/>
    <x v="4"/>
    <x v="0"/>
    <n v="26"/>
    <n v="26"/>
    <s v="Yes"/>
    <n v="1"/>
  </r>
  <r>
    <n v="2320"/>
    <d v="2023-06-24T00:00:00"/>
    <s v="Premium"/>
    <n v="699"/>
    <n v="24.8"/>
    <x v="3"/>
    <x v="4"/>
    <n v="15"/>
    <n v="3"/>
    <s v="Yes"/>
    <n v="1"/>
  </r>
  <r>
    <n v="2321"/>
    <d v="2023-02-24T00:00:00"/>
    <s v="Premium"/>
    <n v="699"/>
    <n v="18.399999999999999"/>
    <x v="2"/>
    <x v="4"/>
    <n v="25"/>
    <n v="2"/>
    <s v="No"/>
    <n v="0"/>
  </r>
  <r>
    <n v="2322"/>
    <d v="2023-01-18T00:00:00"/>
    <s v="Standard"/>
    <n v="399"/>
    <n v="6.4"/>
    <x v="2"/>
    <x v="2"/>
    <n v="14"/>
    <n v="39"/>
    <s v="Yes"/>
    <n v="1"/>
  </r>
  <r>
    <n v="2323"/>
    <d v="2023-05-06T00:00:00"/>
    <s v="Premium"/>
    <n v="699"/>
    <n v="5"/>
    <x v="4"/>
    <x v="1"/>
    <n v="34"/>
    <n v="17"/>
    <s v="No"/>
    <n v="0"/>
  </r>
  <r>
    <n v="2324"/>
    <d v="2023-01-06T00:00:00"/>
    <s v="Standard"/>
    <n v="399"/>
    <n v="21"/>
    <x v="4"/>
    <x v="5"/>
    <n v="17"/>
    <n v="58"/>
    <s v="Yes"/>
    <n v="1"/>
  </r>
  <r>
    <n v="2325"/>
    <d v="2023-09-12T00:00:00"/>
    <s v="Standard"/>
    <n v="399"/>
    <n v="24.1"/>
    <x v="6"/>
    <x v="5"/>
    <n v="17"/>
    <n v="60"/>
    <s v="Yes"/>
    <n v="1"/>
  </r>
  <r>
    <n v="2326"/>
    <d v="2023-10-02T00:00:00"/>
    <s v="Premium"/>
    <n v="699"/>
    <n v="9.8000000000000007"/>
    <x v="5"/>
    <x v="5"/>
    <n v="13"/>
    <n v="41"/>
    <s v="Yes"/>
    <n v="1"/>
  </r>
  <r>
    <n v="2327"/>
    <d v="2023-10-30T00:00:00"/>
    <s v="Basic"/>
    <n v="199"/>
    <n v="17"/>
    <x v="6"/>
    <x v="4"/>
    <n v="10"/>
    <n v="25"/>
    <s v="No"/>
    <n v="0"/>
  </r>
  <r>
    <n v="2328"/>
    <d v="2023-09-06T00:00:00"/>
    <s v="Premium"/>
    <n v="699"/>
    <n v="13.3"/>
    <x v="0"/>
    <x v="2"/>
    <n v="11"/>
    <n v="19"/>
    <s v="Yes"/>
    <n v="1"/>
  </r>
  <r>
    <n v="2329"/>
    <d v="2023-09-15T00:00:00"/>
    <s v="Standard"/>
    <n v="399"/>
    <n v="9.5"/>
    <x v="2"/>
    <x v="2"/>
    <n v="9"/>
    <n v="13"/>
    <s v="Yes"/>
    <n v="1"/>
  </r>
  <r>
    <n v="2330"/>
    <d v="2024-02-04T00:00:00"/>
    <s v="Basic"/>
    <n v="199"/>
    <n v="21.9"/>
    <x v="1"/>
    <x v="3"/>
    <n v="30"/>
    <n v="60"/>
    <s v="No"/>
    <n v="0"/>
  </r>
  <r>
    <n v="2331"/>
    <d v="2023-07-11T00:00:00"/>
    <s v="Basic"/>
    <n v="199"/>
    <n v="23.7"/>
    <x v="3"/>
    <x v="3"/>
    <n v="23"/>
    <n v="55"/>
    <s v="No"/>
    <n v="0"/>
  </r>
  <r>
    <n v="2332"/>
    <d v="2023-10-28T00:00:00"/>
    <s v="Standard"/>
    <n v="399"/>
    <n v="18.2"/>
    <x v="3"/>
    <x v="3"/>
    <n v="15"/>
    <n v="34"/>
    <s v="Yes"/>
    <n v="1"/>
  </r>
  <r>
    <n v="2333"/>
    <d v="2023-10-14T00:00:00"/>
    <s v="Basic"/>
    <n v="199"/>
    <n v="16.899999999999999"/>
    <x v="7"/>
    <x v="2"/>
    <n v="2"/>
    <n v="19"/>
    <s v="Yes"/>
    <n v="1"/>
  </r>
  <r>
    <n v="2334"/>
    <d v="2023-08-20T00:00:00"/>
    <s v="Standard"/>
    <n v="399"/>
    <n v="14.6"/>
    <x v="2"/>
    <x v="5"/>
    <n v="33"/>
    <n v="58"/>
    <s v="No"/>
    <n v="0"/>
  </r>
  <r>
    <n v="2335"/>
    <d v="2023-10-10T00:00:00"/>
    <s v="Premium"/>
    <n v="699"/>
    <n v="9.5"/>
    <x v="2"/>
    <x v="4"/>
    <n v="7"/>
    <n v="32"/>
    <s v="Yes"/>
    <n v="1"/>
  </r>
  <r>
    <n v="2336"/>
    <d v="2023-10-24T00:00:00"/>
    <s v="Standard"/>
    <n v="399"/>
    <n v="11.9"/>
    <x v="8"/>
    <x v="4"/>
    <n v="9"/>
    <n v="44"/>
    <s v="Yes"/>
    <n v="1"/>
  </r>
  <r>
    <n v="2337"/>
    <d v="2023-08-02T00:00:00"/>
    <s v="Premium"/>
    <n v="699"/>
    <n v="24.8"/>
    <x v="0"/>
    <x v="0"/>
    <n v="4"/>
    <n v="13"/>
    <s v="No"/>
    <n v="0"/>
  </r>
  <r>
    <n v="2338"/>
    <d v="2023-05-06T00:00:00"/>
    <s v="Standard"/>
    <n v="399"/>
    <n v="20.8"/>
    <x v="0"/>
    <x v="5"/>
    <n v="13"/>
    <n v="20"/>
    <s v="No"/>
    <n v="0"/>
  </r>
  <r>
    <n v="2339"/>
    <d v="2024-04-10T00:00:00"/>
    <s v="Standard"/>
    <n v="399"/>
    <n v="20.3"/>
    <x v="4"/>
    <x v="1"/>
    <n v="15"/>
    <n v="6"/>
    <s v="No"/>
    <n v="0"/>
  </r>
  <r>
    <n v="2340"/>
    <d v="2023-07-23T00:00:00"/>
    <s v="Premium"/>
    <n v="699"/>
    <n v="18.2"/>
    <x v="4"/>
    <x v="5"/>
    <n v="30"/>
    <n v="3"/>
    <s v="No"/>
    <n v="0"/>
  </r>
  <r>
    <n v="2341"/>
    <d v="2024-10-21T00:00:00"/>
    <s v="Basic"/>
    <n v="199"/>
    <n v="16"/>
    <x v="5"/>
    <x v="2"/>
    <n v="6"/>
    <n v="13"/>
    <s v="Yes"/>
    <n v="1"/>
  </r>
  <r>
    <n v="2342"/>
    <d v="2023-03-27T00:00:00"/>
    <s v="Standard"/>
    <n v="399"/>
    <n v="1.5"/>
    <x v="1"/>
    <x v="1"/>
    <n v="15"/>
    <n v="46"/>
    <s v="Yes"/>
    <n v="1"/>
  </r>
  <r>
    <n v="2343"/>
    <d v="2024-05-27T00:00:00"/>
    <s v="Premium"/>
    <n v="699"/>
    <n v="12.7"/>
    <x v="3"/>
    <x v="2"/>
    <n v="33"/>
    <n v="6"/>
    <s v="Yes"/>
    <n v="1"/>
  </r>
  <r>
    <n v="2344"/>
    <d v="2023-08-02T00:00:00"/>
    <s v="Standard"/>
    <n v="399"/>
    <n v="18.100000000000001"/>
    <x v="2"/>
    <x v="1"/>
    <n v="36"/>
    <n v="0"/>
    <s v="No"/>
    <n v="0"/>
  </r>
  <r>
    <n v="2345"/>
    <d v="2024-09-03T00:00:00"/>
    <s v="Basic"/>
    <n v="199"/>
    <n v="14.9"/>
    <x v="3"/>
    <x v="2"/>
    <n v="2"/>
    <n v="7"/>
    <s v="No"/>
    <n v="0"/>
  </r>
  <r>
    <n v="2346"/>
    <d v="2024-05-24T00:00:00"/>
    <s v="Premium"/>
    <n v="699"/>
    <n v="6.5"/>
    <x v="1"/>
    <x v="3"/>
    <n v="1"/>
    <n v="30"/>
    <s v="Yes"/>
    <n v="1"/>
  </r>
  <r>
    <n v="2347"/>
    <d v="2023-01-04T00:00:00"/>
    <s v="Standard"/>
    <n v="399"/>
    <n v="20.7"/>
    <x v="4"/>
    <x v="4"/>
    <n v="19"/>
    <n v="58"/>
    <s v="Yes"/>
    <n v="1"/>
  </r>
  <r>
    <n v="2348"/>
    <d v="2023-11-15T00:00:00"/>
    <s v="Premium"/>
    <n v="699"/>
    <n v="10.1"/>
    <x v="3"/>
    <x v="0"/>
    <n v="14"/>
    <n v="56"/>
    <s v="Yes"/>
    <n v="1"/>
  </r>
  <r>
    <n v="2349"/>
    <d v="2023-04-22T00:00:00"/>
    <s v="Premium"/>
    <n v="699"/>
    <n v="20.3"/>
    <x v="2"/>
    <x v="4"/>
    <n v="5"/>
    <n v="49"/>
    <s v="Yes"/>
    <n v="1"/>
  </r>
  <r>
    <n v="2350"/>
    <d v="2023-01-28T00:00:00"/>
    <s v="Premium"/>
    <n v="699"/>
    <n v="6"/>
    <x v="1"/>
    <x v="5"/>
    <n v="19"/>
    <n v="30"/>
    <s v="Yes"/>
    <n v="1"/>
  </r>
  <r>
    <n v="2351"/>
    <d v="2023-06-11T00:00:00"/>
    <s v="Premium"/>
    <n v="699"/>
    <n v="19"/>
    <x v="1"/>
    <x v="0"/>
    <n v="9"/>
    <n v="10"/>
    <s v="No"/>
    <n v="0"/>
  </r>
  <r>
    <n v="2352"/>
    <d v="2024-03-04T00:00:00"/>
    <s v="Basic"/>
    <n v="199"/>
    <n v="4.0999999999999996"/>
    <x v="5"/>
    <x v="2"/>
    <n v="33"/>
    <n v="17"/>
    <s v="Yes"/>
    <n v="1"/>
  </r>
  <r>
    <n v="2353"/>
    <d v="2023-10-29T00:00:00"/>
    <s v="Basic"/>
    <n v="199"/>
    <n v="6.8"/>
    <x v="8"/>
    <x v="4"/>
    <n v="6"/>
    <n v="47"/>
    <s v="No"/>
    <n v="0"/>
  </r>
  <r>
    <n v="2354"/>
    <d v="2023-12-12T00:00:00"/>
    <s v="Basic"/>
    <n v="199"/>
    <n v="13.6"/>
    <x v="8"/>
    <x v="3"/>
    <n v="34"/>
    <n v="40"/>
    <s v="Yes"/>
    <n v="1"/>
  </r>
  <r>
    <n v="2355"/>
    <d v="2024-06-15T00:00:00"/>
    <s v="Basic"/>
    <n v="199"/>
    <n v="23.4"/>
    <x v="1"/>
    <x v="2"/>
    <n v="32"/>
    <n v="50"/>
    <s v="Yes"/>
    <n v="1"/>
  </r>
  <r>
    <n v="2356"/>
    <d v="2023-02-13T00:00:00"/>
    <s v="Premium"/>
    <n v="699"/>
    <n v="3.4"/>
    <x v="6"/>
    <x v="2"/>
    <n v="7"/>
    <n v="49"/>
    <s v="Yes"/>
    <n v="1"/>
  </r>
  <r>
    <n v="2357"/>
    <d v="2024-09-14T00:00:00"/>
    <s v="Basic"/>
    <n v="199"/>
    <n v="13.2"/>
    <x v="5"/>
    <x v="3"/>
    <n v="4"/>
    <n v="24"/>
    <s v="Yes"/>
    <n v="1"/>
  </r>
  <r>
    <n v="2358"/>
    <d v="2023-08-06T00:00:00"/>
    <s v="Basic"/>
    <n v="199"/>
    <n v="10"/>
    <x v="7"/>
    <x v="1"/>
    <n v="2"/>
    <n v="20"/>
    <s v="No"/>
    <n v="0"/>
  </r>
  <r>
    <n v="2359"/>
    <d v="2024-03-16T00:00:00"/>
    <s v="Basic"/>
    <n v="199"/>
    <n v="19.3"/>
    <x v="0"/>
    <x v="3"/>
    <n v="12"/>
    <n v="22"/>
    <s v="Yes"/>
    <n v="1"/>
  </r>
  <r>
    <n v="2360"/>
    <d v="2024-03-10T00:00:00"/>
    <s v="Premium"/>
    <n v="699"/>
    <n v="5"/>
    <x v="4"/>
    <x v="2"/>
    <n v="36"/>
    <n v="40"/>
    <s v="No"/>
    <n v="0"/>
  </r>
  <r>
    <n v="2361"/>
    <d v="2023-02-11T00:00:00"/>
    <s v="Premium"/>
    <n v="699"/>
    <n v="15.7"/>
    <x v="2"/>
    <x v="3"/>
    <n v="10"/>
    <n v="18"/>
    <s v="No"/>
    <n v="0"/>
  </r>
  <r>
    <n v="2362"/>
    <d v="2024-04-03T00:00:00"/>
    <s v="Basic"/>
    <n v="199"/>
    <n v="7.9"/>
    <x v="2"/>
    <x v="1"/>
    <n v="16"/>
    <n v="50"/>
    <s v="No"/>
    <n v="0"/>
  </r>
  <r>
    <n v="2363"/>
    <d v="2024-06-25T00:00:00"/>
    <s v="Basic"/>
    <n v="199"/>
    <n v="7.8"/>
    <x v="7"/>
    <x v="4"/>
    <n v="22"/>
    <n v="58"/>
    <s v="Yes"/>
    <n v="1"/>
  </r>
  <r>
    <n v="2364"/>
    <d v="2023-05-08T00:00:00"/>
    <s v="Basic"/>
    <n v="199"/>
    <n v="1.6"/>
    <x v="5"/>
    <x v="4"/>
    <n v="27"/>
    <n v="23"/>
    <s v="Yes"/>
    <n v="1"/>
  </r>
  <r>
    <n v="2365"/>
    <d v="2023-02-18T00:00:00"/>
    <s v="Basic"/>
    <n v="199"/>
    <n v="16.8"/>
    <x v="7"/>
    <x v="4"/>
    <n v="7"/>
    <n v="44"/>
    <s v="Yes"/>
    <n v="1"/>
  </r>
  <r>
    <n v="2366"/>
    <d v="2023-01-17T00:00:00"/>
    <s v="Premium"/>
    <n v="699"/>
    <n v="24.8"/>
    <x v="4"/>
    <x v="3"/>
    <n v="24"/>
    <n v="18"/>
    <s v="No"/>
    <n v="0"/>
  </r>
  <r>
    <n v="2367"/>
    <d v="2024-08-09T00:00:00"/>
    <s v="Premium"/>
    <n v="699"/>
    <n v="24.8"/>
    <x v="6"/>
    <x v="2"/>
    <n v="29"/>
    <n v="48"/>
    <s v="Yes"/>
    <n v="1"/>
  </r>
  <r>
    <n v="2368"/>
    <d v="2024-10-19T00:00:00"/>
    <s v="Premium"/>
    <n v="699"/>
    <n v="19.3"/>
    <x v="1"/>
    <x v="4"/>
    <n v="27"/>
    <n v="18"/>
    <s v="No"/>
    <n v="0"/>
  </r>
  <r>
    <n v="2369"/>
    <d v="2024-01-10T00:00:00"/>
    <s v="Premium"/>
    <n v="699"/>
    <n v="2.7"/>
    <x v="2"/>
    <x v="3"/>
    <n v="30"/>
    <n v="9"/>
    <s v="Yes"/>
    <n v="1"/>
  </r>
  <r>
    <n v="2370"/>
    <d v="2023-10-29T00:00:00"/>
    <s v="Premium"/>
    <n v="699"/>
    <n v="16.100000000000001"/>
    <x v="5"/>
    <x v="0"/>
    <n v="25"/>
    <n v="21"/>
    <s v="No"/>
    <n v="0"/>
  </r>
  <r>
    <n v="2371"/>
    <d v="2023-07-09T00:00:00"/>
    <s v="Basic"/>
    <n v="199"/>
    <n v="22.2"/>
    <x v="5"/>
    <x v="0"/>
    <n v="33"/>
    <n v="56"/>
    <s v="Yes"/>
    <n v="1"/>
  </r>
  <r>
    <n v="2372"/>
    <d v="2023-02-26T00:00:00"/>
    <s v="Basic"/>
    <n v="199"/>
    <n v="19.600000000000001"/>
    <x v="1"/>
    <x v="2"/>
    <n v="19"/>
    <n v="36"/>
    <s v="Yes"/>
    <n v="1"/>
  </r>
  <r>
    <n v="2373"/>
    <d v="2024-04-13T00:00:00"/>
    <s v="Standard"/>
    <n v="399"/>
    <n v="24.8"/>
    <x v="7"/>
    <x v="0"/>
    <n v="2"/>
    <n v="25"/>
    <s v="No"/>
    <n v="0"/>
  </r>
  <r>
    <n v="2374"/>
    <d v="2023-08-22T00:00:00"/>
    <s v="Standard"/>
    <n v="399"/>
    <n v="16.2"/>
    <x v="6"/>
    <x v="4"/>
    <n v="2"/>
    <n v="13"/>
    <s v="Yes"/>
    <n v="1"/>
  </r>
  <r>
    <n v="2375"/>
    <d v="2024-06-16T00:00:00"/>
    <s v="Premium"/>
    <n v="699"/>
    <n v="8.5"/>
    <x v="3"/>
    <x v="4"/>
    <n v="15"/>
    <n v="15"/>
    <s v="No"/>
    <n v="0"/>
  </r>
  <r>
    <n v="2376"/>
    <d v="2024-02-22T00:00:00"/>
    <s v="Basic"/>
    <n v="199"/>
    <n v="19"/>
    <x v="0"/>
    <x v="1"/>
    <n v="36"/>
    <n v="57"/>
    <s v="Yes"/>
    <n v="1"/>
  </r>
  <r>
    <n v="2377"/>
    <d v="2023-05-31T00:00:00"/>
    <s v="Premium"/>
    <n v="699"/>
    <n v="24.5"/>
    <x v="1"/>
    <x v="3"/>
    <n v="8"/>
    <n v="1"/>
    <s v="No"/>
    <n v="0"/>
  </r>
  <r>
    <n v="2378"/>
    <d v="2024-07-17T00:00:00"/>
    <s v="Standard"/>
    <n v="399"/>
    <n v="13.8"/>
    <x v="6"/>
    <x v="2"/>
    <n v="23"/>
    <n v="42"/>
    <s v="Yes"/>
    <n v="1"/>
  </r>
  <r>
    <n v="2379"/>
    <d v="2024-03-12T00:00:00"/>
    <s v="Standard"/>
    <n v="399"/>
    <n v="8.9"/>
    <x v="4"/>
    <x v="0"/>
    <n v="25"/>
    <n v="0"/>
    <s v="No"/>
    <n v="0"/>
  </r>
  <r>
    <n v="2380"/>
    <d v="2023-05-04T00:00:00"/>
    <s v="Basic"/>
    <n v="199"/>
    <n v="19.3"/>
    <x v="2"/>
    <x v="3"/>
    <n v="10"/>
    <n v="36"/>
    <s v="Yes"/>
    <n v="1"/>
  </r>
  <r>
    <n v="2381"/>
    <d v="2023-11-15T00:00:00"/>
    <s v="Standard"/>
    <n v="399"/>
    <n v="19.5"/>
    <x v="1"/>
    <x v="5"/>
    <n v="13"/>
    <n v="9"/>
    <s v="Yes"/>
    <n v="1"/>
  </r>
  <r>
    <n v="2382"/>
    <d v="2024-05-04T00:00:00"/>
    <s v="Premium"/>
    <n v="699"/>
    <n v="15.8"/>
    <x v="8"/>
    <x v="1"/>
    <n v="18"/>
    <n v="53"/>
    <s v="No"/>
    <n v="0"/>
  </r>
  <r>
    <n v="2383"/>
    <d v="2024-02-03T00:00:00"/>
    <s v="Basic"/>
    <n v="199"/>
    <n v="0.7"/>
    <x v="2"/>
    <x v="2"/>
    <n v="1"/>
    <n v="38"/>
    <s v="Yes"/>
    <n v="1"/>
  </r>
  <r>
    <n v="2384"/>
    <d v="2024-11-15T00:00:00"/>
    <s v="Basic"/>
    <n v="199"/>
    <n v="3.4"/>
    <x v="1"/>
    <x v="5"/>
    <n v="4"/>
    <n v="12"/>
    <s v="Yes"/>
    <n v="1"/>
  </r>
  <r>
    <n v="2385"/>
    <d v="2024-06-24T00:00:00"/>
    <s v="Basic"/>
    <n v="199"/>
    <n v="20.7"/>
    <x v="8"/>
    <x v="1"/>
    <n v="22"/>
    <n v="60"/>
    <s v="Yes"/>
    <n v="1"/>
  </r>
  <r>
    <n v="2386"/>
    <d v="2024-02-22T00:00:00"/>
    <s v="Basic"/>
    <n v="199"/>
    <n v="2.5"/>
    <x v="4"/>
    <x v="4"/>
    <n v="18"/>
    <n v="20"/>
    <s v="Yes"/>
    <n v="1"/>
  </r>
  <r>
    <n v="2387"/>
    <d v="2023-02-21T00:00:00"/>
    <s v="Basic"/>
    <n v="199"/>
    <n v="5.3"/>
    <x v="7"/>
    <x v="4"/>
    <n v="34"/>
    <n v="26"/>
    <s v="Yes"/>
    <n v="1"/>
  </r>
  <r>
    <n v="2388"/>
    <d v="2024-03-27T00:00:00"/>
    <s v="Premium"/>
    <n v="699"/>
    <n v="5.9"/>
    <x v="0"/>
    <x v="3"/>
    <n v="24"/>
    <n v="1"/>
    <s v="No"/>
    <n v="0"/>
  </r>
  <r>
    <n v="2389"/>
    <d v="2023-05-24T00:00:00"/>
    <s v="Standard"/>
    <n v="399"/>
    <n v="10.1"/>
    <x v="8"/>
    <x v="4"/>
    <n v="19"/>
    <n v="60"/>
    <s v="Yes"/>
    <n v="1"/>
  </r>
  <r>
    <n v="2390"/>
    <d v="2023-12-19T00:00:00"/>
    <s v="Premium"/>
    <n v="699"/>
    <n v="19.2"/>
    <x v="1"/>
    <x v="4"/>
    <n v="26"/>
    <n v="8"/>
    <s v="No"/>
    <n v="0"/>
  </r>
  <r>
    <n v="2391"/>
    <d v="2024-01-29T00:00:00"/>
    <s v="Basic"/>
    <n v="199"/>
    <n v="20.100000000000001"/>
    <x v="7"/>
    <x v="4"/>
    <n v="36"/>
    <n v="40"/>
    <s v="No"/>
    <n v="0"/>
  </r>
  <r>
    <n v="2392"/>
    <d v="2024-06-20T00:00:00"/>
    <s v="Basic"/>
    <n v="199"/>
    <n v="14.4"/>
    <x v="4"/>
    <x v="3"/>
    <n v="11"/>
    <n v="1"/>
    <s v="No"/>
    <n v="0"/>
  </r>
  <r>
    <n v="2393"/>
    <d v="2023-04-02T00:00:00"/>
    <s v="Premium"/>
    <n v="699"/>
    <n v="6.9"/>
    <x v="5"/>
    <x v="0"/>
    <n v="35"/>
    <n v="12"/>
    <s v="No"/>
    <n v="0"/>
  </r>
  <r>
    <n v="2394"/>
    <d v="2024-02-15T00:00:00"/>
    <s v="Basic"/>
    <n v="199"/>
    <n v="9.3000000000000007"/>
    <x v="6"/>
    <x v="0"/>
    <n v="21"/>
    <n v="22"/>
    <s v="No"/>
    <n v="0"/>
  </r>
  <r>
    <n v="2395"/>
    <d v="2023-06-18T00:00:00"/>
    <s v="Basic"/>
    <n v="199"/>
    <n v="13.8"/>
    <x v="4"/>
    <x v="2"/>
    <n v="30"/>
    <n v="0"/>
    <s v="Yes"/>
    <n v="1"/>
  </r>
  <r>
    <n v="2396"/>
    <d v="2024-03-08T00:00:00"/>
    <s v="Premium"/>
    <n v="699"/>
    <n v="2.4"/>
    <x v="6"/>
    <x v="1"/>
    <n v="7"/>
    <n v="24"/>
    <s v="Yes"/>
    <n v="1"/>
  </r>
  <r>
    <n v="2397"/>
    <d v="2024-08-10T00:00:00"/>
    <s v="Basic"/>
    <n v="199"/>
    <n v="24.5"/>
    <x v="3"/>
    <x v="0"/>
    <n v="33"/>
    <n v="29"/>
    <s v="Yes"/>
    <n v="1"/>
  </r>
  <r>
    <n v="2398"/>
    <d v="2024-07-12T00:00:00"/>
    <s v="Standard"/>
    <n v="399"/>
    <n v="3.5"/>
    <x v="5"/>
    <x v="2"/>
    <n v="25"/>
    <n v="4"/>
    <s v="No"/>
    <n v="0"/>
  </r>
  <r>
    <n v="2399"/>
    <d v="2023-11-27T00:00:00"/>
    <s v="Standard"/>
    <n v="399"/>
    <n v="7"/>
    <x v="8"/>
    <x v="4"/>
    <n v="20"/>
    <n v="10"/>
    <s v="No"/>
    <n v="0"/>
  </r>
  <r>
    <n v="2400"/>
    <d v="2023-04-07T00:00:00"/>
    <s v="Basic"/>
    <n v="199"/>
    <n v="21.7"/>
    <x v="0"/>
    <x v="5"/>
    <n v="10"/>
    <n v="2"/>
    <s v="No"/>
    <n v="0"/>
  </r>
  <r>
    <n v="2401"/>
    <d v="2023-09-14T00:00:00"/>
    <s v="Standard"/>
    <n v="399"/>
    <n v="7.5"/>
    <x v="8"/>
    <x v="0"/>
    <n v="18"/>
    <n v="28"/>
    <s v="Yes"/>
    <n v="1"/>
  </r>
  <r>
    <n v="2402"/>
    <d v="2024-05-26T00:00:00"/>
    <s v="Basic"/>
    <n v="199"/>
    <n v="12"/>
    <x v="4"/>
    <x v="0"/>
    <n v="26"/>
    <n v="57"/>
    <s v="No"/>
    <n v="0"/>
  </r>
  <r>
    <n v="2403"/>
    <d v="2024-10-16T00:00:00"/>
    <s v="Premium"/>
    <n v="699"/>
    <n v="4.7"/>
    <x v="6"/>
    <x v="1"/>
    <n v="33"/>
    <n v="0"/>
    <s v="No"/>
    <n v="0"/>
  </r>
  <r>
    <n v="2404"/>
    <d v="2023-09-25T00:00:00"/>
    <s v="Basic"/>
    <n v="199"/>
    <n v="22.4"/>
    <x v="2"/>
    <x v="0"/>
    <n v="32"/>
    <n v="6"/>
    <s v="No"/>
    <n v="0"/>
  </r>
  <r>
    <n v="2405"/>
    <d v="2024-12-04T00:00:00"/>
    <s v="Premium"/>
    <n v="699"/>
    <n v="4.7"/>
    <x v="2"/>
    <x v="3"/>
    <n v="27"/>
    <n v="47"/>
    <s v="Yes"/>
    <n v="1"/>
  </r>
  <r>
    <n v="2406"/>
    <d v="2023-09-06T00:00:00"/>
    <s v="Premium"/>
    <n v="699"/>
    <n v="6.2"/>
    <x v="1"/>
    <x v="0"/>
    <n v="29"/>
    <n v="55"/>
    <s v="No"/>
    <n v="0"/>
  </r>
  <r>
    <n v="2407"/>
    <d v="2024-08-09T00:00:00"/>
    <s v="Basic"/>
    <n v="199"/>
    <n v="4.8"/>
    <x v="3"/>
    <x v="2"/>
    <n v="33"/>
    <n v="1"/>
    <s v="Yes"/>
    <n v="1"/>
  </r>
  <r>
    <n v="2408"/>
    <d v="2024-11-28T00:00:00"/>
    <s v="Standard"/>
    <n v="399"/>
    <n v="12.6"/>
    <x v="2"/>
    <x v="4"/>
    <n v="2"/>
    <n v="40"/>
    <s v="Yes"/>
    <n v="1"/>
  </r>
  <r>
    <n v="2409"/>
    <d v="2023-08-30T00:00:00"/>
    <s v="Basic"/>
    <n v="199"/>
    <n v="12.2"/>
    <x v="8"/>
    <x v="2"/>
    <n v="30"/>
    <n v="55"/>
    <s v="No"/>
    <n v="0"/>
  </r>
  <r>
    <n v="2410"/>
    <d v="2024-01-21T00:00:00"/>
    <s v="Standard"/>
    <n v="399"/>
    <n v="19.600000000000001"/>
    <x v="6"/>
    <x v="1"/>
    <n v="34"/>
    <n v="23"/>
    <s v="No"/>
    <n v="0"/>
  </r>
  <r>
    <n v="2411"/>
    <d v="2023-12-02T00:00:00"/>
    <s v="Premium"/>
    <n v="699"/>
    <n v="2.6"/>
    <x v="6"/>
    <x v="0"/>
    <n v="10"/>
    <n v="14"/>
    <s v="No"/>
    <n v="0"/>
  </r>
  <r>
    <n v="2412"/>
    <d v="2023-01-16T00:00:00"/>
    <s v="Premium"/>
    <n v="699"/>
    <n v="2.6"/>
    <x v="1"/>
    <x v="4"/>
    <n v="11"/>
    <n v="55"/>
    <s v="Yes"/>
    <n v="1"/>
  </r>
  <r>
    <n v="2413"/>
    <d v="2023-06-03T00:00:00"/>
    <s v="Standard"/>
    <n v="399"/>
    <n v="24.7"/>
    <x v="4"/>
    <x v="4"/>
    <n v="35"/>
    <n v="16"/>
    <s v="No"/>
    <n v="0"/>
  </r>
  <r>
    <n v="2414"/>
    <d v="2024-08-04T00:00:00"/>
    <s v="Premium"/>
    <n v="699"/>
    <n v="13.3"/>
    <x v="6"/>
    <x v="1"/>
    <n v="5"/>
    <n v="36"/>
    <s v="Yes"/>
    <n v="1"/>
  </r>
  <r>
    <n v="2415"/>
    <d v="2024-11-29T00:00:00"/>
    <s v="Standard"/>
    <n v="399"/>
    <n v="19"/>
    <x v="8"/>
    <x v="5"/>
    <n v="30"/>
    <n v="37"/>
    <s v="Yes"/>
    <n v="1"/>
  </r>
  <r>
    <n v="2416"/>
    <d v="2023-01-17T00:00:00"/>
    <s v="Standard"/>
    <n v="399"/>
    <n v="11"/>
    <x v="2"/>
    <x v="3"/>
    <n v="16"/>
    <n v="50"/>
    <s v="Yes"/>
    <n v="1"/>
  </r>
  <r>
    <n v="2417"/>
    <d v="2024-09-11T00:00:00"/>
    <s v="Basic"/>
    <n v="199"/>
    <n v="22.4"/>
    <x v="8"/>
    <x v="3"/>
    <n v="9"/>
    <n v="51"/>
    <s v="Yes"/>
    <n v="1"/>
  </r>
  <r>
    <n v="2418"/>
    <d v="2024-12-09T00:00:00"/>
    <s v="Premium"/>
    <n v="699"/>
    <n v="16.7"/>
    <x v="2"/>
    <x v="2"/>
    <n v="15"/>
    <n v="46"/>
    <s v="Yes"/>
    <n v="1"/>
  </r>
  <r>
    <n v="2419"/>
    <d v="2024-09-16T00:00:00"/>
    <s v="Standard"/>
    <n v="399"/>
    <n v="24.2"/>
    <x v="6"/>
    <x v="3"/>
    <n v="33"/>
    <n v="56"/>
    <s v="No"/>
    <n v="0"/>
  </r>
  <r>
    <n v="2420"/>
    <d v="2024-07-12T00:00:00"/>
    <s v="Premium"/>
    <n v="699"/>
    <n v="15.9"/>
    <x v="4"/>
    <x v="3"/>
    <n v="36"/>
    <n v="22"/>
    <s v="Yes"/>
    <n v="1"/>
  </r>
  <r>
    <n v="2421"/>
    <d v="2024-01-01T00:00:00"/>
    <s v="Premium"/>
    <n v="699"/>
    <n v="24.1"/>
    <x v="8"/>
    <x v="4"/>
    <n v="30"/>
    <n v="41"/>
    <s v="Yes"/>
    <n v="1"/>
  </r>
  <r>
    <n v="2422"/>
    <d v="2024-07-06T00:00:00"/>
    <s v="Basic"/>
    <n v="199"/>
    <n v="22.4"/>
    <x v="1"/>
    <x v="2"/>
    <n v="16"/>
    <n v="24"/>
    <s v="Yes"/>
    <n v="1"/>
  </r>
  <r>
    <n v="2423"/>
    <d v="2024-09-20T00:00:00"/>
    <s v="Premium"/>
    <n v="699"/>
    <n v="1.1000000000000001"/>
    <x v="7"/>
    <x v="3"/>
    <n v="12"/>
    <n v="24"/>
    <s v="Yes"/>
    <n v="1"/>
  </r>
  <r>
    <n v="2424"/>
    <d v="2024-09-30T00:00:00"/>
    <s v="Basic"/>
    <n v="199"/>
    <n v="12.6"/>
    <x v="2"/>
    <x v="2"/>
    <n v="30"/>
    <n v="24"/>
    <s v="Yes"/>
    <n v="1"/>
  </r>
  <r>
    <n v="2425"/>
    <d v="2023-07-20T00:00:00"/>
    <s v="Premium"/>
    <n v="699"/>
    <n v="12.9"/>
    <x v="6"/>
    <x v="0"/>
    <n v="28"/>
    <n v="20"/>
    <s v="No"/>
    <n v="0"/>
  </r>
  <r>
    <n v="2426"/>
    <d v="2024-02-13T00:00:00"/>
    <s v="Standard"/>
    <n v="399"/>
    <n v="19.899999999999999"/>
    <x v="2"/>
    <x v="3"/>
    <n v="3"/>
    <n v="43"/>
    <s v="Yes"/>
    <n v="1"/>
  </r>
  <r>
    <n v="2427"/>
    <d v="2023-01-31T00:00:00"/>
    <s v="Premium"/>
    <n v="699"/>
    <n v="17.2"/>
    <x v="5"/>
    <x v="3"/>
    <n v="12"/>
    <n v="3"/>
    <s v="No"/>
    <n v="0"/>
  </r>
  <r>
    <n v="2428"/>
    <d v="2024-12-03T00:00:00"/>
    <s v="Premium"/>
    <n v="699"/>
    <n v="19"/>
    <x v="1"/>
    <x v="2"/>
    <n v="24"/>
    <n v="46"/>
    <s v="Yes"/>
    <n v="1"/>
  </r>
  <r>
    <n v="2429"/>
    <d v="2023-06-30T00:00:00"/>
    <s v="Standard"/>
    <n v="399"/>
    <n v="1.3"/>
    <x v="4"/>
    <x v="0"/>
    <n v="3"/>
    <n v="17"/>
    <s v="No"/>
    <n v="0"/>
  </r>
  <r>
    <n v="2430"/>
    <d v="2024-02-07T00:00:00"/>
    <s v="Premium"/>
    <n v="699"/>
    <n v="21.4"/>
    <x v="0"/>
    <x v="3"/>
    <n v="22"/>
    <n v="11"/>
    <s v="No"/>
    <n v="0"/>
  </r>
  <r>
    <n v="2431"/>
    <d v="2023-09-10T00:00:00"/>
    <s v="Standard"/>
    <n v="399"/>
    <n v="5.3"/>
    <x v="3"/>
    <x v="5"/>
    <n v="26"/>
    <n v="18"/>
    <s v="Yes"/>
    <n v="1"/>
  </r>
  <r>
    <n v="2432"/>
    <d v="2023-07-19T00:00:00"/>
    <s v="Premium"/>
    <n v="699"/>
    <n v="17.2"/>
    <x v="0"/>
    <x v="2"/>
    <n v="9"/>
    <n v="53"/>
    <s v="No"/>
    <n v="0"/>
  </r>
  <r>
    <n v="2433"/>
    <d v="2023-12-02T00:00:00"/>
    <s v="Premium"/>
    <n v="699"/>
    <n v="8.8000000000000007"/>
    <x v="6"/>
    <x v="3"/>
    <n v="7"/>
    <n v="5"/>
    <s v="No"/>
    <n v="0"/>
  </r>
  <r>
    <n v="2434"/>
    <d v="2024-02-03T00:00:00"/>
    <s v="Basic"/>
    <n v="199"/>
    <n v="19.2"/>
    <x v="7"/>
    <x v="0"/>
    <n v="35"/>
    <n v="58"/>
    <s v="No"/>
    <n v="0"/>
  </r>
  <r>
    <n v="2435"/>
    <d v="2024-09-14T00:00:00"/>
    <s v="Basic"/>
    <n v="199"/>
    <n v="10.4"/>
    <x v="5"/>
    <x v="4"/>
    <n v="11"/>
    <n v="14"/>
    <s v="Yes"/>
    <n v="1"/>
  </r>
  <r>
    <n v="2436"/>
    <d v="2024-01-14T00:00:00"/>
    <s v="Premium"/>
    <n v="699"/>
    <n v="3"/>
    <x v="2"/>
    <x v="1"/>
    <n v="24"/>
    <n v="35"/>
    <s v="Yes"/>
    <n v="1"/>
  </r>
  <r>
    <n v="2437"/>
    <d v="2024-07-26T00:00:00"/>
    <s v="Standard"/>
    <n v="399"/>
    <n v="23.8"/>
    <x v="7"/>
    <x v="5"/>
    <n v="2"/>
    <n v="16"/>
    <s v="No"/>
    <n v="0"/>
  </r>
  <r>
    <n v="2438"/>
    <d v="2023-08-18T00:00:00"/>
    <s v="Standard"/>
    <n v="399"/>
    <n v="15.4"/>
    <x v="7"/>
    <x v="4"/>
    <n v="2"/>
    <n v="18"/>
    <s v="No"/>
    <n v="0"/>
  </r>
  <r>
    <n v="2439"/>
    <d v="2024-08-13T00:00:00"/>
    <s v="Basic"/>
    <n v="199"/>
    <n v="8"/>
    <x v="4"/>
    <x v="4"/>
    <n v="13"/>
    <n v="57"/>
    <s v="Yes"/>
    <n v="1"/>
  </r>
  <r>
    <n v="2440"/>
    <d v="2024-12-22T00:00:00"/>
    <s v="Basic"/>
    <n v="199"/>
    <n v="22.9"/>
    <x v="7"/>
    <x v="0"/>
    <n v="8"/>
    <n v="3"/>
    <s v="Yes"/>
    <n v="1"/>
  </r>
  <r>
    <n v="2441"/>
    <d v="2024-02-08T00:00:00"/>
    <s v="Standard"/>
    <n v="399"/>
    <n v="7.1"/>
    <x v="8"/>
    <x v="1"/>
    <n v="16"/>
    <n v="53"/>
    <s v="No"/>
    <n v="0"/>
  </r>
  <r>
    <n v="2442"/>
    <d v="2023-07-27T00:00:00"/>
    <s v="Standard"/>
    <n v="399"/>
    <n v="8.5"/>
    <x v="7"/>
    <x v="1"/>
    <n v="6"/>
    <n v="20"/>
    <s v="No"/>
    <n v="0"/>
  </r>
  <r>
    <n v="2443"/>
    <d v="2024-03-05T00:00:00"/>
    <s v="Basic"/>
    <n v="199"/>
    <n v="18.399999999999999"/>
    <x v="3"/>
    <x v="5"/>
    <n v="14"/>
    <n v="56"/>
    <s v="Yes"/>
    <n v="1"/>
  </r>
  <r>
    <n v="2444"/>
    <d v="2023-01-17T00:00:00"/>
    <s v="Standard"/>
    <n v="399"/>
    <n v="2.9"/>
    <x v="1"/>
    <x v="2"/>
    <n v="34"/>
    <n v="54"/>
    <s v="Yes"/>
    <n v="1"/>
  </r>
  <r>
    <n v="2445"/>
    <d v="2023-04-22T00:00:00"/>
    <s v="Premium"/>
    <n v="699"/>
    <n v="23.8"/>
    <x v="6"/>
    <x v="4"/>
    <n v="18"/>
    <n v="55"/>
    <s v="No"/>
    <n v="0"/>
  </r>
  <r>
    <n v="2446"/>
    <d v="2024-06-25T00:00:00"/>
    <s v="Standard"/>
    <n v="399"/>
    <n v="1.4"/>
    <x v="3"/>
    <x v="0"/>
    <n v="6"/>
    <n v="29"/>
    <s v="Yes"/>
    <n v="1"/>
  </r>
  <r>
    <n v="2447"/>
    <d v="2024-05-04T00:00:00"/>
    <s v="Basic"/>
    <n v="199"/>
    <n v="12.1"/>
    <x v="8"/>
    <x v="5"/>
    <n v="34"/>
    <n v="46"/>
    <s v="No"/>
    <n v="0"/>
  </r>
  <r>
    <n v="2448"/>
    <d v="2023-12-23T00:00:00"/>
    <s v="Basic"/>
    <n v="199"/>
    <n v="9.3000000000000007"/>
    <x v="5"/>
    <x v="5"/>
    <n v="18"/>
    <n v="33"/>
    <s v="Yes"/>
    <n v="1"/>
  </r>
  <r>
    <n v="2449"/>
    <d v="2024-03-14T00:00:00"/>
    <s v="Standard"/>
    <n v="399"/>
    <n v="22.3"/>
    <x v="3"/>
    <x v="5"/>
    <n v="11"/>
    <n v="51"/>
    <s v="No"/>
    <n v="0"/>
  </r>
  <r>
    <n v="2450"/>
    <d v="2024-07-05T00:00:00"/>
    <s v="Standard"/>
    <n v="399"/>
    <n v="23.9"/>
    <x v="2"/>
    <x v="2"/>
    <n v="4"/>
    <n v="50"/>
    <s v="No"/>
    <n v="0"/>
  </r>
  <r>
    <n v="2451"/>
    <d v="2024-06-06T00:00:00"/>
    <s v="Standard"/>
    <n v="399"/>
    <n v="7.8"/>
    <x v="6"/>
    <x v="0"/>
    <n v="18"/>
    <n v="31"/>
    <s v="No"/>
    <n v="0"/>
  </r>
  <r>
    <n v="2452"/>
    <d v="2024-01-08T00:00:00"/>
    <s v="Standard"/>
    <n v="399"/>
    <n v="13.8"/>
    <x v="3"/>
    <x v="4"/>
    <n v="18"/>
    <n v="37"/>
    <s v="Yes"/>
    <n v="1"/>
  </r>
  <r>
    <n v="2453"/>
    <d v="2023-03-26T00:00:00"/>
    <s v="Standard"/>
    <n v="399"/>
    <n v="4.9000000000000004"/>
    <x v="6"/>
    <x v="3"/>
    <n v="19"/>
    <n v="39"/>
    <s v="No"/>
    <n v="0"/>
  </r>
  <r>
    <n v="2454"/>
    <d v="2023-02-10T00:00:00"/>
    <s v="Premium"/>
    <n v="699"/>
    <n v="24.6"/>
    <x v="8"/>
    <x v="0"/>
    <n v="28"/>
    <n v="59"/>
    <s v="No"/>
    <n v="0"/>
  </r>
  <r>
    <n v="2455"/>
    <d v="2023-08-26T00:00:00"/>
    <s v="Basic"/>
    <n v="199"/>
    <n v="20.100000000000001"/>
    <x v="3"/>
    <x v="4"/>
    <n v="10"/>
    <n v="14"/>
    <s v="No"/>
    <n v="0"/>
  </r>
  <r>
    <n v="2456"/>
    <d v="2023-08-02T00:00:00"/>
    <s v="Basic"/>
    <n v="199"/>
    <n v="3.7"/>
    <x v="4"/>
    <x v="3"/>
    <n v="16"/>
    <n v="55"/>
    <s v="Yes"/>
    <n v="1"/>
  </r>
  <r>
    <n v="2457"/>
    <d v="2024-03-11T00:00:00"/>
    <s v="Basic"/>
    <n v="199"/>
    <n v="8.8000000000000007"/>
    <x v="8"/>
    <x v="5"/>
    <n v="21"/>
    <n v="13"/>
    <s v="No"/>
    <n v="0"/>
  </r>
  <r>
    <n v="2458"/>
    <d v="2024-06-21T00:00:00"/>
    <s v="Premium"/>
    <n v="699"/>
    <n v="17.2"/>
    <x v="0"/>
    <x v="3"/>
    <n v="12"/>
    <n v="18"/>
    <s v="No"/>
    <n v="0"/>
  </r>
  <r>
    <n v="2459"/>
    <d v="2024-12-07T00:00:00"/>
    <s v="Premium"/>
    <n v="699"/>
    <n v="10"/>
    <x v="7"/>
    <x v="0"/>
    <n v="25"/>
    <n v="31"/>
    <s v="No"/>
    <n v="0"/>
  </r>
  <r>
    <n v="2460"/>
    <d v="2024-02-28T00:00:00"/>
    <s v="Basic"/>
    <n v="199"/>
    <n v="11.5"/>
    <x v="7"/>
    <x v="4"/>
    <n v="28"/>
    <n v="60"/>
    <s v="Yes"/>
    <n v="1"/>
  </r>
  <r>
    <n v="2461"/>
    <d v="2024-01-13T00:00:00"/>
    <s v="Basic"/>
    <n v="199"/>
    <n v="3.7"/>
    <x v="2"/>
    <x v="4"/>
    <n v="1"/>
    <n v="45"/>
    <s v="Yes"/>
    <n v="1"/>
  </r>
  <r>
    <n v="2462"/>
    <d v="2023-06-27T00:00:00"/>
    <s v="Standard"/>
    <n v="399"/>
    <n v="23.8"/>
    <x v="4"/>
    <x v="5"/>
    <n v="14"/>
    <n v="13"/>
    <s v="No"/>
    <n v="0"/>
  </r>
  <r>
    <n v="2463"/>
    <d v="2023-03-06T00:00:00"/>
    <s v="Premium"/>
    <n v="699"/>
    <n v="20.3"/>
    <x v="4"/>
    <x v="4"/>
    <n v="35"/>
    <n v="8"/>
    <s v="Yes"/>
    <n v="1"/>
  </r>
  <r>
    <n v="2464"/>
    <d v="2023-03-02T00:00:00"/>
    <s v="Basic"/>
    <n v="199"/>
    <n v="15.4"/>
    <x v="8"/>
    <x v="4"/>
    <n v="13"/>
    <n v="19"/>
    <s v="No"/>
    <n v="0"/>
  </r>
  <r>
    <n v="2465"/>
    <d v="2023-06-13T00:00:00"/>
    <s v="Standard"/>
    <n v="399"/>
    <n v="22.2"/>
    <x v="2"/>
    <x v="0"/>
    <n v="1"/>
    <n v="26"/>
    <s v="Yes"/>
    <n v="1"/>
  </r>
  <r>
    <n v="2466"/>
    <d v="2024-02-18T00:00:00"/>
    <s v="Basic"/>
    <n v="199"/>
    <n v="11.8"/>
    <x v="8"/>
    <x v="5"/>
    <n v="36"/>
    <n v="10"/>
    <s v="No"/>
    <n v="0"/>
  </r>
  <r>
    <n v="2467"/>
    <d v="2024-04-20T00:00:00"/>
    <s v="Premium"/>
    <n v="699"/>
    <n v="16.8"/>
    <x v="6"/>
    <x v="0"/>
    <n v="6"/>
    <n v="57"/>
    <s v="No"/>
    <n v="0"/>
  </r>
  <r>
    <n v="2468"/>
    <d v="2023-05-19T00:00:00"/>
    <s v="Standard"/>
    <n v="399"/>
    <n v="18.8"/>
    <x v="3"/>
    <x v="5"/>
    <n v="17"/>
    <n v="40"/>
    <s v="Yes"/>
    <n v="1"/>
  </r>
  <r>
    <n v="2469"/>
    <d v="2024-06-07T00:00:00"/>
    <s v="Standard"/>
    <n v="399"/>
    <n v="21.6"/>
    <x v="8"/>
    <x v="3"/>
    <n v="10"/>
    <n v="9"/>
    <s v="No"/>
    <n v="0"/>
  </r>
  <r>
    <n v="2470"/>
    <d v="2023-02-24T00:00:00"/>
    <s v="Premium"/>
    <n v="699"/>
    <n v="9.9"/>
    <x v="2"/>
    <x v="0"/>
    <n v="30"/>
    <n v="46"/>
    <s v="Yes"/>
    <n v="1"/>
  </r>
  <r>
    <n v="2471"/>
    <d v="2024-04-13T00:00:00"/>
    <s v="Premium"/>
    <n v="699"/>
    <n v="18.100000000000001"/>
    <x v="4"/>
    <x v="4"/>
    <n v="12"/>
    <n v="30"/>
    <s v="Yes"/>
    <n v="1"/>
  </r>
  <r>
    <n v="2472"/>
    <d v="2023-07-10T00:00:00"/>
    <s v="Premium"/>
    <n v="699"/>
    <n v="5.4"/>
    <x v="5"/>
    <x v="5"/>
    <n v="14"/>
    <n v="41"/>
    <s v="Yes"/>
    <n v="1"/>
  </r>
  <r>
    <n v="2473"/>
    <d v="2023-08-08T00:00:00"/>
    <s v="Basic"/>
    <n v="199"/>
    <n v="5"/>
    <x v="6"/>
    <x v="5"/>
    <n v="21"/>
    <n v="36"/>
    <s v="No"/>
    <n v="0"/>
  </r>
  <r>
    <n v="2474"/>
    <d v="2024-11-04T00:00:00"/>
    <s v="Premium"/>
    <n v="699"/>
    <n v="22.1"/>
    <x v="4"/>
    <x v="4"/>
    <n v="27"/>
    <n v="27"/>
    <s v="No"/>
    <n v="0"/>
  </r>
  <r>
    <n v="2475"/>
    <d v="2023-06-20T00:00:00"/>
    <s v="Premium"/>
    <n v="699"/>
    <n v="16.2"/>
    <x v="5"/>
    <x v="5"/>
    <n v="5"/>
    <n v="35"/>
    <s v="Yes"/>
    <n v="1"/>
  </r>
  <r>
    <n v="2476"/>
    <d v="2023-07-28T00:00:00"/>
    <s v="Standard"/>
    <n v="399"/>
    <n v="17.7"/>
    <x v="5"/>
    <x v="5"/>
    <n v="24"/>
    <n v="54"/>
    <s v="No"/>
    <n v="0"/>
  </r>
  <r>
    <n v="2477"/>
    <d v="2024-10-22T00:00:00"/>
    <s v="Standard"/>
    <n v="399"/>
    <n v="23.5"/>
    <x v="0"/>
    <x v="2"/>
    <n v="36"/>
    <n v="7"/>
    <s v="Yes"/>
    <n v="1"/>
  </r>
  <r>
    <n v="2478"/>
    <d v="2024-08-07T00:00:00"/>
    <s v="Standard"/>
    <n v="399"/>
    <n v="5.9"/>
    <x v="1"/>
    <x v="3"/>
    <n v="32"/>
    <n v="15"/>
    <s v="No"/>
    <n v="0"/>
  </r>
  <r>
    <n v="2479"/>
    <d v="2023-07-04T00:00:00"/>
    <s v="Standard"/>
    <n v="399"/>
    <n v="21.7"/>
    <x v="7"/>
    <x v="5"/>
    <n v="17"/>
    <n v="45"/>
    <s v="Yes"/>
    <n v="1"/>
  </r>
  <r>
    <n v="2480"/>
    <d v="2023-12-06T00:00:00"/>
    <s v="Standard"/>
    <n v="399"/>
    <n v="0.6"/>
    <x v="6"/>
    <x v="2"/>
    <n v="29"/>
    <n v="4"/>
    <s v="Yes"/>
    <n v="1"/>
  </r>
  <r>
    <n v="2481"/>
    <d v="2024-12-25T00:00:00"/>
    <s v="Basic"/>
    <n v="199"/>
    <n v="19.100000000000001"/>
    <x v="7"/>
    <x v="4"/>
    <n v="30"/>
    <n v="7"/>
    <s v="Yes"/>
    <n v="1"/>
  </r>
  <r>
    <n v="2482"/>
    <d v="2023-01-29T00:00:00"/>
    <s v="Standard"/>
    <n v="399"/>
    <n v="14.7"/>
    <x v="2"/>
    <x v="5"/>
    <n v="9"/>
    <n v="15"/>
    <s v="Yes"/>
    <n v="1"/>
  </r>
  <r>
    <n v="2483"/>
    <d v="2023-02-25T00:00:00"/>
    <s v="Premium"/>
    <n v="699"/>
    <n v="3.8"/>
    <x v="3"/>
    <x v="2"/>
    <n v="7"/>
    <n v="46"/>
    <s v="Yes"/>
    <n v="1"/>
  </r>
  <r>
    <n v="2484"/>
    <d v="2024-09-13T00:00:00"/>
    <s v="Premium"/>
    <n v="699"/>
    <n v="4.7"/>
    <x v="8"/>
    <x v="3"/>
    <n v="13"/>
    <n v="48"/>
    <s v="Yes"/>
    <n v="1"/>
  </r>
  <r>
    <n v="2485"/>
    <d v="2023-08-04T00:00:00"/>
    <s v="Premium"/>
    <n v="699"/>
    <n v="13.2"/>
    <x v="2"/>
    <x v="5"/>
    <n v="30"/>
    <n v="28"/>
    <s v="Yes"/>
    <n v="1"/>
  </r>
  <r>
    <n v="2486"/>
    <d v="2024-02-08T00:00:00"/>
    <s v="Premium"/>
    <n v="699"/>
    <n v="16.899999999999999"/>
    <x v="3"/>
    <x v="0"/>
    <n v="24"/>
    <n v="15"/>
    <s v="No"/>
    <n v="0"/>
  </r>
  <r>
    <n v="2487"/>
    <d v="2024-10-22T00:00:00"/>
    <s v="Basic"/>
    <n v="199"/>
    <n v="5.4"/>
    <x v="0"/>
    <x v="3"/>
    <n v="3"/>
    <n v="15"/>
    <s v="No"/>
    <n v="0"/>
  </r>
  <r>
    <n v="2488"/>
    <d v="2023-08-04T00:00:00"/>
    <s v="Basic"/>
    <n v="199"/>
    <n v="3.2"/>
    <x v="4"/>
    <x v="3"/>
    <n v="21"/>
    <n v="53"/>
    <s v="No"/>
    <n v="0"/>
  </r>
  <r>
    <n v="2489"/>
    <d v="2024-08-23T00:00:00"/>
    <s v="Premium"/>
    <n v="699"/>
    <n v="1.1000000000000001"/>
    <x v="6"/>
    <x v="4"/>
    <n v="6"/>
    <n v="36"/>
    <s v="Yes"/>
    <n v="1"/>
  </r>
  <r>
    <n v="2490"/>
    <d v="2024-10-31T00:00:00"/>
    <s v="Premium"/>
    <n v="699"/>
    <n v="16.8"/>
    <x v="4"/>
    <x v="3"/>
    <n v="23"/>
    <n v="12"/>
    <s v="No"/>
    <n v="0"/>
  </r>
  <r>
    <n v="2491"/>
    <d v="2024-04-26T00:00:00"/>
    <s v="Premium"/>
    <n v="699"/>
    <n v="5.2"/>
    <x v="5"/>
    <x v="1"/>
    <n v="33"/>
    <n v="36"/>
    <s v="No"/>
    <n v="0"/>
  </r>
  <r>
    <n v="2492"/>
    <d v="2023-05-29T00:00:00"/>
    <s v="Basic"/>
    <n v="199"/>
    <n v="17.3"/>
    <x v="7"/>
    <x v="1"/>
    <n v="14"/>
    <n v="38"/>
    <s v="No"/>
    <n v="0"/>
  </r>
  <r>
    <n v="2493"/>
    <d v="2024-12-04T00:00:00"/>
    <s v="Standard"/>
    <n v="399"/>
    <n v="16"/>
    <x v="6"/>
    <x v="1"/>
    <n v="4"/>
    <n v="13"/>
    <s v="No"/>
    <n v="0"/>
  </r>
  <r>
    <n v="2494"/>
    <d v="2024-11-20T00:00:00"/>
    <s v="Premium"/>
    <n v="699"/>
    <n v="10.5"/>
    <x v="6"/>
    <x v="1"/>
    <n v="30"/>
    <n v="7"/>
    <s v="No"/>
    <n v="0"/>
  </r>
  <r>
    <n v="2495"/>
    <d v="2023-02-12T00:00:00"/>
    <s v="Basic"/>
    <n v="199"/>
    <n v="3.3"/>
    <x v="1"/>
    <x v="1"/>
    <n v="8"/>
    <n v="8"/>
    <s v="No"/>
    <n v="0"/>
  </r>
  <r>
    <n v="2496"/>
    <d v="2024-03-24T00:00:00"/>
    <s v="Basic"/>
    <n v="199"/>
    <n v="11.4"/>
    <x v="3"/>
    <x v="4"/>
    <n v="3"/>
    <n v="47"/>
    <s v="No"/>
    <n v="0"/>
  </r>
  <r>
    <n v="2497"/>
    <d v="2024-03-17T00:00:00"/>
    <s v="Basic"/>
    <n v="199"/>
    <n v="23.2"/>
    <x v="5"/>
    <x v="1"/>
    <n v="13"/>
    <n v="18"/>
    <s v="No"/>
    <n v="0"/>
  </r>
  <r>
    <n v="2498"/>
    <d v="2024-11-12T00:00:00"/>
    <s v="Standard"/>
    <n v="399"/>
    <n v="5.6"/>
    <x v="8"/>
    <x v="4"/>
    <n v="22"/>
    <n v="11"/>
    <s v="No"/>
    <n v="0"/>
  </r>
  <r>
    <n v="2499"/>
    <d v="2023-01-24T00:00:00"/>
    <s v="Standard"/>
    <n v="399"/>
    <n v="3"/>
    <x v="0"/>
    <x v="0"/>
    <n v="34"/>
    <n v="6"/>
    <s v="Yes"/>
    <n v="1"/>
  </r>
  <r>
    <n v="2500"/>
    <d v="2024-11-11T00:00:00"/>
    <s v="Premium"/>
    <n v="699"/>
    <n v="15.8"/>
    <x v="6"/>
    <x v="3"/>
    <n v="26"/>
    <n v="55"/>
    <s v="Yes"/>
    <n v="1"/>
  </r>
  <r>
    <n v="2501"/>
    <d v="2024-08-28T00:00:00"/>
    <s v="Standard"/>
    <n v="399"/>
    <n v="4.2"/>
    <x v="0"/>
    <x v="2"/>
    <n v="9"/>
    <n v="8"/>
    <s v="Yes"/>
    <n v="1"/>
  </r>
  <r>
    <n v="2502"/>
    <d v="2023-03-09T00:00:00"/>
    <s v="Basic"/>
    <n v="199"/>
    <n v="24.9"/>
    <x v="3"/>
    <x v="4"/>
    <n v="24"/>
    <n v="24"/>
    <s v="No"/>
    <n v="0"/>
  </r>
  <r>
    <n v="2503"/>
    <d v="2023-12-20T00:00:00"/>
    <s v="Premium"/>
    <n v="699"/>
    <n v="20.2"/>
    <x v="5"/>
    <x v="4"/>
    <n v="1"/>
    <n v="42"/>
    <s v="Yes"/>
    <n v="1"/>
  </r>
  <r>
    <n v="2504"/>
    <d v="2023-10-10T00:00:00"/>
    <s v="Basic"/>
    <n v="199"/>
    <n v="20.7"/>
    <x v="4"/>
    <x v="0"/>
    <n v="32"/>
    <n v="29"/>
    <s v="Yes"/>
    <n v="1"/>
  </r>
  <r>
    <n v="2505"/>
    <d v="2023-11-11T00:00:00"/>
    <s v="Basic"/>
    <n v="199"/>
    <n v="23.4"/>
    <x v="2"/>
    <x v="3"/>
    <n v="28"/>
    <n v="34"/>
    <s v="Yes"/>
    <n v="1"/>
  </r>
  <r>
    <n v="2506"/>
    <d v="2023-06-09T00:00:00"/>
    <s v="Basic"/>
    <n v="199"/>
    <n v="21.2"/>
    <x v="0"/>
    <x v="1"/>
    <n v="14"/>
    <n v="56"/>
    <s v="No"/>
    <n v="0"/>
  </r>
  <r>
    <n v="2507"/>
    <d v="2023-06-15T00:00:00"/>
    <s v="Basic"/>
    <n v="199"/>
    <n v="24.8"/>
    <x v="8"/>
    <x v="2"/>
    <n v="10"/>
    <n v="7"/>
    <s v="No"/>
    <n v="0"/>
  </r>
  <r>
    <n v="2508"/>
    <d v="2023-03-04T00:00:00"/>
    <s v="Standard"/>
    <n v="399"/>
    <n v="14.2"/>
    <x v="0"/>
    <x v="1"/>
    <n v="15"/>
    <n v="10"/>
    <s v="No"/>
    <n v="0"/>
  </r>
  <r>
    <n v="2509"/>
    <d v="2023-10-16T00:00:00"/>
    <s v="Standard"/>
    <n v="399"/>
    <n v="11.1"/>
    <x v="8"/>
    <x v="2"/>
    <n v="6"/>
    <n v="14"/>
    <s v="Yes"/>
    <n v="1"/>
  </r>
  <r>
    <n v="2510"/>
    <d v="2024-10-08T00:00:00"/>
    <s v="Premium"/>
    <n v="699"/>
    <n v="8.9"/>
    <x v="0"/>
    <x v="0"/>
    <n v="7"/>
    <n v="52"/>
    <s v="No"/>
    <n v="0"/>
  </r>
  <r>
    <n v="2511"/>
    <d v="2023-01-18T00:00:00"/>
    <s v="Premium"/>
    <n v="699"/>
    <n v="5.9"/>
    <x v="0"/>
    <x v="1"/>
    <n v="1"/>
    <n v="15"/>
    <s v="Yes"/>
    <n v="1"/>
  </r>
  <r>
    <n v="2512"/>
    <d v="2024-10-17T00:00:00"/>
    <s v="Premium"/>
    <n v="699"/>
    <n v="22.7"/>
    <x v="1"/>
    <x v="2"/>
    <n v="24"/>
    <n v="36"/>
    <s v="No"/>
    <n v="0"/>
  </r>
  <r>
    <n v="2513"/>
    <d v="2024-08-27T00:00:00"/>
    <s v="Standard"/>
    <n v="399"/>
    <n v="10.9"/>
    <x v="0"/>
    <x v="5"/>
    <n v="24"/>
    <n v="4"/>
    <s v="Yes"/>
    <n v="1"/>
  </r>
  <r>
    <n v="2514"/>
    <d v="2024-05-06T00:00:00"/>
    <s v="Premium"/>
    <n v="699"/>
    <n v="9.6"/>
    <x v="1"/>
    <x v="0"/>
    <n v="23"/>
    <n v="60"/>
    <s v="Yes"/>
    <n v="1"/>
  </r>
  <r>
    <n v="2515"/>
    <d v="2023-02-15T00:00:00"/>
    <s v="Basic"/>
    <n v="199"/>
    <n v="21"/>
    <x v="0"/>
    <x v="2"/>
    <n v="9"/>
    <n v="27"/>
    <s v="Yes"/>
    <n v="1"/>
  </r>
  <r>
    <n v="2516"/>
    <d v="2024-02-27T00:00:00"/>
    <s v="Premium"/>
    <n v="699"/>
    <n v="19.3"/>
    <x v="2"/>
    <x v="1"/>
    <n v="4"/>
    <n v="2"/>
    <s v="Yes"/>
    <n v="1"/>
  </r>
  <r>
    <n v="2517"/>
    <d v="2024-05-15T00:00:00"/>
    <s v="Premium"/>
    <n v="699"/>
    <n v="3"/>
    <x v="1"/>
    <x v="3"/>
    <n v="15"/>
    <n v="48"/>
    <s v="Yes"/>
    <n v="1"/>
  </r>
  <r>
    <n v="2518"/>
    <d v="2024-11-17T00:00:00"/>
    <s v="Basic"/>
    <n v="199"/>
    <n v="13.1"/>
    <x v="2"/>
    <x v="1"/>
    <n v="28"/>
    <n v="33"/>
    <s v="Yes"/>
    <n v="1"/>
  </r>
  <r>
    <n v="2519"/>
    <d v="2024-12-22T00:00:00"/>
    <s v="Standard"/>
    <n v="399"/>
    <n v="3.1"/>
    <x v="8"/>
    <x v="4"/>
    <n v="29"/>
    <n v="6"/>
    <s v="No"/>
    <n v="0"/>
  </r>
  <r>
    <n v="2520"/>
    <d v="2023-09-10T00:00:00"/>
    <s v="Basic"/>
    <n v="199"/>
    <n v="2.6"/>
    <x v="2"/>
    <x v="1"/>
    <n v="30"/>
    <n v="26"/>
    <s v="Yes"/>
    <n v="1"/>
  </r>
  <r>
    <n v="2521"/>
    <d v="2023-10-22T00:00:00"/>
    <s v="Basic"/>
    <n v="199"/>
    <n v="18"/>
    <x v="3"/>
    <x v="1"/>
    <n v="30"/>
    <n v="3"/>
    <s v="No"/>
    <n v="0"/>
  </r>
  <r>
    <n v="2522"/>
    <d v="2023-06-29T00:00:00"/>
    <s v="Standard"/>
    <n v="399"/>
    <n v="23.9"/>
    <x v="7"/>
    <x v="3"/>
    <n v="34"/>
    <n v="12"/>
    <s v="No"/>
    <n v="0"/>
  </r>
  <r>
    <n v="2523"/>
    <d v="2024-06-24T00:00:00"/>
    <s v="Basic"/>
    <n v="199"/>
    <n v="1.1000000000000001"/>
    <x v="1"/>
    <x v="0"/>
    <n v="13"/>
    <n v="22"/>
    <s v="Yes"/>
    <n v="1"/>
  </r>
  <r>
    <n v="2524"/>
    <d v="2023-07-29T00:00:00"/>
    <s v="Premium"/>
    <n v="699"/>
    <n v="11.4"/>
    <x v="1"/>
    <x v="5"/>
    <n v="23"/>
    <n v="16"/>
    <s v="Yes"/>
    <n v="1"/>
  </r>
  <r>
    <n v="2525"/>
    <d v="2023-07-25T00:00:00"/>
    <s v="Basic"/>
    <n v="199"/>
    <n v="0.6"/>
    <x v="5"/>
    <x v="4"/>
    <n v="36"/>
    <n v="51"/>
    <s v="No"/>
    <n v="0"/>
  </r>
  <r>
    <n v="2526"/>
    <d v="2024-02-08T00:00:00"/>
    <s v="Premium"/>
    <n v="699"/>
    <n v="4.3"/>
    <x v="7"/>
    <x v="3"/>
    <n v="26"/>
    <n v="53"/>
    <s v="Yes"/>
    <n v="1"/>
  </r>
  <r>
    <n v="2527"/>
    <d v="2024-12-17T00:00:00"/>
    <s v="Standard"/>
    <n v="399"/>
    <n v="2.4"/>
    <x v="4"/>
    <x v="5"/>
    <n v="10"/>
    <n v="15"/>
    <s v="No"/>
    <n v="0"/>
  </r>
  <r>
    <n v="2528"/>
    <d v="2023-11-15T00:00:00"/>
    <s v="Standard"/>
    <n v="399"/>
    <n v="1.3"/>
    <x v="0"/>
    <x v="2"/>
    <n v="2"/>
    <n v="26"/>
    <s v="Yes"/>
    <n v="1"/>
  </r>
  <r>
    <n v="2529"/>
    <d v="2024-11-13T00:00:00"/>
    <s v="Standard"/>
    <n v="399"/>
    <n v="19"/>
    <x v="4"/>
    <x v="1"/>
    <n v="2"/>
    <n v="28"/>
    <s v="No"/>
    <n v="0"/>
  </r>
  <r>
    <n v="2530"/>
    <d v="2024-08-22T00:00:00"/>
    <s v="Standard"/>
    <n v="399"/>
    <n v="22.9"/>
    <x v="8"/>
    <x v="1"/>
    <n v="8"/>
    <n v="47"/>
    <s v="No"/>
    <n v="0"/>
  </r>
  <r>
    <n v="2531"/>
    <d v="2024-12-17T00:00:00"/>
    <s v="Basic"/>
    <n v="199"/>
    <n v="19.3"/>
    <x v="2"/>
    <x v="1"/>
    <n v="35"/>
    <n v="52"/>
    <s v="No"/>
    <n v="0"/>
  </r>
  <r>
    <n v="2532"/>
    <d v="2023-03-09T00:00:00"/>
    <s v="Premium"/>
    <n v="699"/>
    <n v="14.6"/>
    <x v="3"/>
    <x v="0"/>
    <n v="18"/>
    <n v="42"/>
    <s v="No"/>
    <n v="0"/>
  </r>
  <r>
    <n v="2533"/>
    <d v="2024-10-24T00:00:00"/>
    <s v="Standard"/>
    <n v="399"/>
    <n v="1.5"/>
    <x v="2"/>
    <x v="1"/>
    <n v="12"/>
    <n v="51"/>
    <s v="Yes"/>
    <n v="1"/>
  </r>
  <r>
    <n v="2534"/>
    <d v="2024-10-16T00:00:00"/>
    <s v="Premium"/>
    <n v="699"/>
    <n v="23.3"/>
    <x v="1"/>
    <x v="5"/>
    <n v="32"/>
    <n v="33"/>
    <s v="No"/>
    <n v="0"/>
  </r>
  <r>
    <n v="2535"/>
    <d v="2024-01-27T00:00:00"/>
    <s v="Basic"/>
    <n v="199"/>
    <n v="5.4"/>
    <x v="7"/>
    <x v="4"/>
    <n v="5"/>
    <n v="7"/>
    <s v="No"/>
    <n v="0"/>
  </r>
  <r>
    <n v="2536"/>
    <d v="2023-04-12T00:00:00"/>
    <s v="Premium"/>
    <n v="699"/>
    <n v="18.899999999999999"/>
    <x v="4"/>
    <x v="2"/>
    <n v="36"/>
    <n v="58"/>
    <s v="Yes"/>
    <n v="1"/>
  </r>
  <r>
    <n v="2537"/>
    <d v="2023-09-12T00:00:00"/>
    <s v="Basic"/>
    <n v="199"/>
    <n v="12.4"/>
    <x v="8"/>
    <x v="2"/>
    <n v="14"/>
    <n v="30"/>
    <s v="Yes"/>
    <n v="1"/>
  </r>
  <r>
    <n v="2538"/>
    <d v="2024-06-11T00:00:00"/>
    <s v="Basic"/>
    <n v="199"/>
    <n v="19.2"/>
    <x v="1"/>
    <x v="0"/>
    <n v="12"/>
    <n v="13"/>
    <s v="No"/>
    <n v="0"/>
  </r>
  <r>
    <n v="2539"/>
    <d v="2023-03-10T00:00:00"/>
    <s v="Premium"/>
    <n v="699"/>
    <n v="14.8"/>
    <x v="4"/>
    <x v="5"/>
    <n v="19"/>
    <n v="28"/>
    <s v="No"/>
    <n v="0"/>
  </r>
  <r>
    <n v="2540"/>
    <d v="2024-04-23T00:00:00"/>
    <s v="Premium"/>
    <n v="699"/>
    <n v="4.5"/>
    <x v="1"/>
    <x v="4"/>
    <n v="17"/>
    <n v="8"/>
    <s v="Yes"/>
    <n v="1"/>
  </r>
  <r>
    <n v="2541"/>
    <d v="2023-02-26T00:00:00"/>
    <s v="Basic"/>
    <n v="199"/>
    <n v="11.8"/>
    <x v="2"/>
    <x v="0"/>
    <n v="33"/>
    <n v="6"/>
    <s v="Yes"/>
    <n v="1"/>
  </r>
  <r>
    <n v="2542"/>
    <d v="2024-07-12T00:00:00"/>
    <s v="Basic"/>
    <n v="199"/>
    <n v="16"/>
    <x v="0"/>
    <x v="1"/>
    <n v="2"/>
    <n v="54"/>
    <s v="No"/>
    <n v="0"/>
  </r>
  <r>
    <n v="2543"/>
    <d v="2024-08-21T00:00:00"/>
    <s v="Basic"/>
    <n v="199"/>
    <n v="9.5"/>
    <x v="2"/>
    <x v="5"/>
    <n v="16"/>
    <n v="32"/>
    <s v="No"/>
    <n v="0"/>
  </r>
  <r>
    <n v="2544"/>
    <d v="2024-07-04T00:00:00"/>
    <s v="Standard"/>
    <n v="399"/>
    <n v="22.5"/>
    <x v="4"/>
    <x v="2"/>
    <n v="10"/>
    <n v="1"/>
    <s v="No"/>
    <n v="0"/>
  </r>
  <r>
    <n v="2545"/>
    <d v="2023-03-14T00:00:00"/>
    <s v="Premium"/>
    <n v="699"/>
    <n v="23.2"/>
    <x v="2"/>
    <x v="1"/>
    <n v="19"/>
    <n v="52"/>
    <s v="No"/>
    <n v="0"/>
  </r>
  <r>
    <n v="2546"/>
    <d v="2023-05-04T00:00:00"/>
    <s v="Premium"/>
    <n v="699"/>
    <n v="22.4"/>
    <x v="0"/>
    <x v="5"/>
    <n v="26"/>
    <n v="8"/>
    <s v="Yes"/>
    <n v="1"/>
  </r>
  <r>
    <n v="2547"/>
    <d v="2024-01-18T00:00:00"/>
    <s v="Standard"/>
    <n v="399"/>
    <n v="13.3"/>
    <x v="5"/>
    <x v="5"/>
    <n v="23"/>
    <n v="28"/>
    <s v="No"/>
    <n v="0"/>
  </r>
  <r>
    <n v="2548"/>
    <d v="2024-03-04T00:00:00"/>
    <s v="Standard"/>
    <n v="399"/>
    <n v="13.7"/>
    <x v="8"/>
    <x v="1"/>
    <n v="1"/>
    <n v="16"/>
    <s v="No"/>
    <n v="0"/>
  </r>
  <r>
    <n v="2549"/>
    <d v="2024-07-30T00:00:00"/>
    <s v="Standard"/>
    <n v="399"/>
    <n v="12.1"/>
    <x v="4"/>
    <x v="0"/>
    <n v="21"/>
    <n v="53"/>
    <s v="Yes"/>
    <n v="1"/>
  </r>
  <r>
    <n v="2550"/>
    <d v="2023-06-11T00:00:00"/>
    <s v="Basic"/>
    <n v="199"/>
    <n v="15.1"/>
    <x v="4"/>
    <x v="4"/>
    <n v="20"/>
    <n v="42"/>
    <s v="Yes"/>
    <n v="1"/>
  </r>
  <r>
    <n v="2551"/>
    <d v="2024-07-27T00:00:00"/>
    <s v="Premium"/>
    <n v="699"/>
    <n v="17"/>
    <x v="0"/>
    <x v="0"/>
    <n v="32"/>
    <n v="38"/>
    <s v="No"/>
    <n v="0"/>
  </r>
  <r>
    <n v="2552"/>
    <d v="2024-05-03T00:00:00"/>
    <s v="Premium"/>
    <n v="699"/>
    <n v="11.9"/>
    <x v="1"/>
    <x v="5"/>
    <n v="10"/>
    <n v="60"/>
    <s v="No"/>
    <n v="0"/>
  </r>
  <r>
    <n v="2553"/>
    <d v="2023-04-01T00:00:00"/>
    <s v="Premium"/>
    <n v="699"/>
    <n v="7"/>
    <x v="3"/>
    <x v="0"/>
    <n v="4"/>
    <n v="45"/>
    <s v="Yes"/>
    <n v="1"/>
  </r>
  <r>
    <n v="2554"/>
    <d v="2024-10-19T00:00:00"/>
    <s v="Premium"/>
    <n v="699"/>
    <n v="3.3"/>
    <x v="1"/>
    <x v="1"/>
    <n v="28"/>
    <n v="31"/>
    <s v="No"/>
    <n v="0"/>
  </r>
  <r>
    <n v="2555"/>
    <d v="2024-01-22T00:00:00"/>
    <s v="Basic"/>
    <n v="199"/>
    <n v="12.4"/>
    <x v="2"/>
    <x v="5"/>
    <n v="12"/>
    <n v="14"/>
    <s v="Yes"/>
    <n v="1"/>
  </r>
  <r>
    <n v="2556"/>
    <d v="2024-11-05T00:00:00"/>
    <s v="Standard"/>
    <n v="399"/>
    <n v="19.600000000000001"/>
    <x v="7"/>
    <x v="5"/>
    <n v="7"/>
    <n v="51"/>
    <s v="No"/>
    <n v="0"/>
  </r>
  <r>
    <n v="2557"/>
    <d v="2024-10-17T00:00:00"/>
    <s v="Premium"/>
    <n v="699"/>
    <n v="5"/>
    <x v="8"/>
    <x v="5"/>
    <n v="26"/>
    <n v="59"/>
    <s v="Yes"/>
    <n v="1"/>
  </r>
  <r>
    <n v="2558"/>
    <d v="2024-03-15T00:00:00"/>
    <s v="Standard"/>
    <n v="399"/>
    <n v="9.9"/>
    <x v="5"/>
    <x v="4"/>
    <n v="25"/>
    <n v="16"/>
    <s v="No"/>
    <n v="0"/>
  </r>
  <r>
    <n v="2559"/>
    <d v="2023-06-06T00:00:00"/>
    <s v="Basic"/>
    <n v="199"/>
    <n v="11.6"/>
    <x v="0"/>
    <x v="0"/>
    <n v="18"/>
    <n v="4"/>
    <s v="No"/>
    <n v="0"/>
  </r>
  <r>
    <n v="2560"/>
    <d v="2023-09-06T00:00:00"/>
    <s v="Premium"/>
    <n v="699"/>
    <n v="3"/>
    <x v="6"/>
    <x v="0"/>
    <n v="22"/>
    <n v="59"/>
    <s v="Yes"/>
    <n v="1"/>
  </r>
  <r>
    <n v="2561"/>
    <d v="2024-08-10T00:00:00"/>
    <s v="Premium"/>
    <n v="699"/>
    <n v="7.2"/>
    <x v="2"/>
    <x v="0"/>
    <n v="27"/>
    <n v="0"/>
    <s v="No"/>
    <n v="0"/>
  </r>
  <r>
    <n v="2562"/>
    <d v="2023-02-12T00:00:00"/>
    <s v="Basic"/>
    <n v="199"/>
    <n v="13.6"/>
    <x v="2"/>
    <x v="4"/>
    <n v="18"/>
    <n v="32"/>
    <s v="Yes"/>
    <n v="1"/>
  </r>
  <r>
    <n v="2563"/>
    <d v="2024-06-23T00:00:00"/>
    <s v="Standard"/>
    <n v="399"/>
    <n v="24.6"/>
    <x v="1"/>
    <x v="2"/>
    <n v="9"/>
    <n v="9"/>
    <s v="No"/>
    <n v="0"/>
  </r>
  <r>
    <n v="2564"/>
    <d v="2023-04-26T00:00:00"/>
    <s v="Standard"/>
    <n v="399"/>
    <n v="10.9"/>
    <x v="4"/>
    <x v="1"/>
    <n v="5"/>
    <n v="19"/>
    <s v="Yes"/>
    <n v="1"/>
  </r>
  <r>
    <n v="2565"/>
    <d v="2023-08-27T00:00:00"/>
    <s v="Premium"/>
    <n v="699"/>
    <n v="9.3000000000000007"/>
    <x v="6"/>
    <x v="0"/>
    <n v="16"/>
    <n v="45"/>
    <s v="No"/>
    <n v="0"/>
  </r>
  <r>
    <n v="2566"/>
    <d v="2023-02-14T00:00:00"/>
    <s v="Basic"/>
    <n v="199"/>
    <n v="18.100000000000001"/>
    <x v="8"/>
    <x v="3"/>
    <n v="31"/>
    <n v="11"/>
    <s v="No"/>
    <n v="0"/>
  </r>
  <r>
    <n v="2567"/>
    <d v="2024-12-18T00:00:00"/>
    <s v="Standard"/>
    <n v="399"/>
    <n v="14.1"/>
    <x v="4"/>
    <x v="2"/>
    <n v="21"/>
    <n v="21"/>
    <s v="No"/>
    <n v="0"/>
  </r>
  <r>
    <n v="2568"/>
    <d v="2023-05-08T00:00:00"/>
    <s v="Basic"/>
    <n v="199"/>
    <n v="9.3000000000000007"/>
    <x v="0"/>
    <x v="3"/>
    <n v="11"/>
    <n v="31"/>
    <s v="Yes"/>
    <n v="1"/>
  </r>
  <r>
    <n v="2569"/>
    <d v="2023-01-29T00:00:00"/>
    <s v="Premium"/>
    <n v="699"/>
    <n v="11"/>
    <x v="8"/>
    <x v="0"/>
    <n v="7"/>
    <n v="44"/>
    <s v="Yes"/>
    <n v="1"/>
  </r>
  <r>
    <n v="2570"/>
    <d v="2023-03-08T00:00:00"/>
    <s v="Premium"/>
    <n v="699"/>
    <n v="10.4"/>
    <x v="4"/>
    <x v="2"/>
    <n v="27"/>
    <n v="48"/>
    <s v="No"/>
    <n v="0"/>
  </r>
  <r>
    <n v="2571"/>
    <d v="2023-02-12T00:00:00"/>
    <s v="Premium"/>
    <n v="699"/>
    <n v="17.7"/>
    <x v="2"/>
    <x v="5"/>
    <n v="9"/>
    <n v="48"/>
    <s v="Yes"/>
    <n v="1"/>
  </r>
  <r>
    <n v="2572"/>
    <d v="2023-05-29T00:00:00"/>
    <s v="Premium"/>
    <n v="699"/>
    <n v="23.9"/>
    <x v="8"/>
    <x v="2"/>
    <n v="35"/>
    <n v="29"/>
    <s v="No"/>
    <n v="0"/>
  </r>
  <r>
    <n v="2573"/>
    <d v="2023-04-18T00:00:00"/>
    <s v="Basic"/>
    <n v="199"/>
    <n v="2.5"/>
    <x v="0"/>
    <x v="2"/>
    <n v="18"/>
    <n v="33"/>
    <s v="Yes"/>
    <n v="1"/>
  </r>
  <r>
    <n v="2574"/>
    <d v="2024-07-13T00:00:00"/>
    <s v="Basic"/>
    <n v="199"/>
    <n v="15.8"/>
    <x v="1"/>
    <x v="4"/>
    <n v="21"/>
    <n v="24"/>
    <s v="No"/>
    <n v="0"/>
  </r>
  <r>
    <n v="2575"/>
    <d v="2024-09-25T00:00:00"/>
    <s v="Standard"/>
    <n v="399"/>
    <n v="15.6"/>
    <x v="5"/>
    <x v="4"/>
    <n v="35"/>
    <n v="37"/>
    <s v="Yes"/>
    <n v="1"/>
  </r>
  <r>
    <n v="2576"/>
    <d v="2023-04-03T00:00:00"/>
    <s v="Premium"/>
    <n v="699"/>
    <n v="8.1"/>
    <x v="2"/>
    <x v="2"/>
    <n v="29"/>
    <n v="36"/>
    <s v="Yes"/>
    <n v="1"/>
  </r>
  <r>
    <n v="2577"/>
    <d v="2024-09-20T00:00:00"/>
    <s v="Standard"/>
    <n v="399"/>
    <n v="14.9"/>
    <x v="3"/>
    <x v="4"/>
    <n v="22"/>
    <n v="3"/>
    <s v="Yes"/>
    <n v="1"/>
  </r>
  <r>
    <n v="2578"/>
    <d v="2024-01-26T00:00:00"/>
    <s v="Basic"/>
    <n v="199"/>
    <n v="1.9"/>
    <x v="7"/>
    <x v="3"/>
    <n v="12"/>
    <n v="15"/>
    <s v="Yes"/>
    <n v="1"/>
  </r>
  <r>
    <n v="2579"/>
    <d v="2023-03-05T00:00:00"/>
    <s v="Premium"/>
    <n v="699"/>
    <n v="9.1"/>
    <x v="4"/>
    <x v="2"/>
    <n v="3"/>
    <n v="5"/>
    <s v="No"/>
    <n v="0"/>
  </r>
  <r>
    <n v="2580"/>
    <d v="2023-09-12T00:00:00"/>
    <s v="Basic"/>
    <n v="199"/>
    <n v="18.899999999999999"/>
    <x v="2"/>
    <x v="2"/>
    <n v="35"/>
    <n v="13"/>
    <s v="Yes"/>
    <n v="1"/>
  </r>
  <r>
    <n v="2581"/>
    <d v="2024-01-24T00:00:00"/>
    <s v="Standard"/>
    <n v="399"/>
    <n v="3"/>
    <x v="0"/>
    <x v="3"/>
    <n v="9"/>
    <n v="23"/>
    <s v="Yes"/>
    <n v="1"/>
  </r>
  <r>
    <n v="2582"/>
    <d v="2024-08-17T00:00:00"/>
    <s v="Standard"/>
    <n v="399"/>
    <n v="1.7"/>
    <x v="0"/>
    <x v="0"/>
    <n v="1"/>
    <n v="19"/>
    <s v="No"/>
    <n v="0"/>
  </r>
  <r>
    <n v="2583"/>
    <d v="2024-07-24T00:00:00"/>
    <s v="Standard"/>
    <n v="399"/>
    <n v="1.7"/>
    <x v="1"/>
    <x v="2"/>
    <n v="12"/>
    <n v="43"/>
    <s v="Yes"/>
    <n v="1"/>
  </r>
  <r>
    <n v="2584"/>
    <d v="2023-09-26T00:00:00"/>
    <s v="Premium"/>
    <n v="699"/>
    <n v="11.1"/>
    <x v="1"/>
    <x v="1"/>
    <n v="28"/>
    <n v="20"/>
    <s v="No"/>
    <n v="0"/>
  </r>
  <r>
    <n v="2585"/>
    <d v="2024-05-16T00:00:00"/>
    <s v="Basic"/>
    <n v="199"/>
    <n v="20.6"/>
    <x v="0"/>
    <x v="3"/>
    <n v="1"/>
    <n v="27"/>
    <s v="No"/>
    <n v="0"/>
  </r>
  <r>
    <n v="2586"/>
    <d v="2023-11-12T00:00:00"/>
    <s v="Standard"/>
    <n v="399"/>
    <n v="13.7"/>
    <x v="8"/>
    <x v="5"/>
    <n v="22"/>
    <n v="28"/>
    <s v="No"/>
    <n v="0"/>
  </r>
  <r>
    <n v="2587"/>
    <d v="2023-09-06T00:00:00"/>
    <s v="Standard"/>
    <n v="399"/>
    <n v="5.2"/>
    <x v="2"/>
    <x v="5"/>
    <n v="15"/>
    <n v="1"/>
    <s v="Yes"/>
    <n v="1"/>
  </r>
  <r>
    <n v="2588"/>
    <d v="2024-03-04T00:00:00"/>
    <s v="Standard"/>
    <n v="399"/>
    <n v="20.100000000000001"/>
    <x v="1"/>
    <x v="0"/>
    <n v="17"/>
    <n v="54"/>
    <s v="No"/>
    <n v="0"/>
  </r>
  <r>
    <n v="2589"/>
    <d v="2023-12-22T00:00:00"/>
    <s v="Standard"/>
    <n v="399"/>
    <n v="1.8"/>
    <x v="1"/>
    <x v="4"/>
    <n v="19"/>
    <n v="21"/>
    <s v="Yes"/>
    <n v="1"/>
  </r>
  <r>
    <n v="2590"/>
    <d v="2023-06-29T00:00:00"/>
    <s v="Basic"/>
    <n v="199"/>
    <n v="0.7"/>
    <x v="1"/>
    <x v="0"/>
    <n v="4"/>
    <n v="54"/>
    <s v="Yes"/>
    <n v="1"/>
  </r>
  <r>
    <n v="2591"/>
    <d v="2024-11-03T00:00:00"/>
    <s v="Basic"/>
    <n v="199"/>
    <n v="4.9000000000000004"/>
    <x v="7"/>
    <x v="2"/>
    <n v="19"/>
    <n v="56"/>
    <s v="Yes"/>
    <n v="1"/>
  </r>
  <r>
    <n v="2592"/>
    <d v="2023-04-17T00:00:00"/>
    <s v="Standard"/>
    <n v="399"/>
    <n v="10.3"/>
    <x v="3"/>
    <x v="5"/>
    <n v="20"/>
    <n v="4"/>
    <s v="Yes"/>
    <n v="1"/>
  </r>
  <r>
    <n v="2593"/>
    <d v="2024-05-30T00:00:00"/>
    <s v="Basic"/>
    <n v="199"/>
    <n v="7.4"/>
    <x v="4"/>
    <x v="1"/>
    <n v="12"/>
    <n v="23"/>
    <s v="No"/>
    <n v="0"/>
  </r>
  <r>
    <n v="2594"/>
    <d v="2024-07-03T00:00:00"/>
    <s v="Standard"/>
    <n v="399"/>
    <n v="20"/>
    <x v="1"/>
    <x v="1"/>
    <n v="35"/>
    <n v="0"/>
    <s v="No"/>
    <n v="0"/>
  </r>
  <r>
    <n v="2595"/>
    <d v="2024-07-26T00:00:00"/>
    <s v="Basic"/>
    <n v="199"/>
    <n v="12.1"/>
    <x v="2"/>
    <x v="2"/>
    <n v="7"/>
    <n v="30"/>
    <s v="Yes"/>
    <n v="1"/>
  </r>
  <r>
    <n v="2596"/>
    <d v="2024-01-02T00:00:00"/>
    <s v="Basic"/>
    <n v="199"/>
    <n v="21.9"/>
    <x v="6"/>
    <x v="5"/>
    <n v="13"/>
    <n v="38"/>
    <s v="No"/>
    <n v="0"/>
  </r>
  <r>
    <n v="2597"/>
    <d v="2024-02-23T00:00:00"/>
    <s v="Standard"/>
    <n v="399"/>
    <n v="23.3"/>
    <x v="0"/>
    <x v="2"/>
    <n v="1"/>
    <n v="8"/>
    <s v="No"/>
    <n v="0"/>
  </r>
  <r>
    <n v="2598"/>
    <d v="2023-06-18T00:00:00"/>
    <s v="Standard"/>
    <n v="399"/>
    <n v="16.100000000000001"/>
    <x v="1"/>
    <x v="1"/>
    <n v="11"/>
    <n v="9"/>
    <s v="No"/>
    <n v="0"/>
  </r>
  <r>
    <n v="2599"/>
    <d v="2023-12-17T00:00:00"/>
    <s v="Basic"/>
    <n v="199"/>
    <n v="13.5"/>
    <x v="5"/>
    <x v="4"/>
    <n v="14"/>
    <n v="48"/>
    <s v="No"/>
    <n v="0"/>
  </r>
  <r>
    <n v="2600"/>
    <d v="2023-12-25T00:00:00"/>
    <s v="Basic"/>
    <n v="199"/>
    <n v="9"/>
    <x v="1"/>
    <x v="5"/>
    <n v="28"/>
    <n v="3"/>
    <s v="Yes"/>
    <n v="1"/>
  </r>
  <r>
    <n v="2601"/>
    <d v="2023-05-07T00:00:00"/>
    <s v="Premium"/>
    <n v="699"/>
    <n v="9.5"/>
    <x v="0"/>
    <x v="5"/>
    <n v="11"/>
    <n v="11"/>
    <s v="Yes"/>
    <n v="1"/>
  </r>
  <r>
    <n v="2602"/>
    <d v="2024-01-06T00:00:00"/>
    <s v="Premium"/>
    <n v="699"/>
    <n v="17.5"/>
    <x v="5"/>
    <x v="5"/>
    <n v="36"/>
    <n v="20"/>
    <s v="No"/>
    <n v="0"/>
  </r>
  <r>
    <n v="2603"/>
    <d v="2023-10-20T00:00:00"/>
    <s v="Standard"/>
    <n v="399"/>
    <n v="1.3"/>
    <x v="1"/>
    <x v="3"/>
    <n v="4"/>
    <n v="19"/>
    <s v="Yes"/>
    <n v="1"/>
  </r>
  <r>
    <n v="2604"/>
    <d v="2023-04-25T00:00:00"/>
    <s v="Premium"/>
    <n v="699"/>
    <n v="8.8000000000000007"/>
    <x v="6"/>
    <x v="0"/>
    <n v="30"/>
    <n v="54"/>
    <s v="No"/>
    <n v="0"/>
  </r>
  <r>
    <n v="2605"/>
    <d v="2024-05-18T00:00:00"/>
    <s v="Basic"/>
    <n v="199"/>
    <n v="4.3"/>
    <x v="7"/>
    <x v="3"/>
    <n v="13"/>
    <n v="49"/>
    <s v="Yes"/>
    <n v="1"/>
  </r>
  <r>
    <n v="2606"/>
    <d v="2024-10-22T00:00:00"/>
    <s v="Premium"/>
    <n v="699"/>
    <n v="11.5"/>
    <x v="1"/>
    <x v="0"/>
    <n v="6"/>
    <n v="15"/>
    <s v="No"/>
    <n v="0"/>
  </r>
  <r>
    <n v="2607"/>
    <d v="2024-07-05T00:00:00"/>
    <s v="Premium"/>
    <n v="699"/>
    <n v="12.5"/>
    <x v="8"/>
    <x v="0"/>
    <n v="11"/>
    <n v="55"/>
    <s v="No"/>
    <n v="0"/>
  </r>
  <r>
    <n v="2608"/>
    <d v="2024-07-09T00:00:00"/>
    <s v="Standard"/>
    <n v="399"/>
    <n v="20.6"/>
    <x v="7"/>
    <x v="3"/>
    <n v="11"/>
    <n v="45"/>
    <s v="Yes"/>
    <n v="1"/>
  </r>
  <r>
    <n v="2609"/>
    <d v="2023-12-03T00:00:00"/>
    <s v="Basic"/>
    <n v="199"/>
    <n v="15.4"/>
    <x v="1"/>
    <x v="0"/>
    <n v="5"/>
    <n v="52"/>
    <s v="Yes"/>
    <n v="1"/>
  </r>
  <r>
    <n v="2610"/>
    <d v="2023-05-29T00:00:00"/>
    <s v="Premium"/>
    <n v="699"/>
    <n v="1.3"/>
    <x v="5"/>
    <x v="3"/>
    <n v="13"/>
    <n v="46"/>
    <s v="Yes"/>
    <n v="1"/>
  </r>
  <r>
    <n v="2611"/>
    <d v="2024-12-17T00:00:00"/>
    <s v="Standard"/>
    <n v="399"/>
    <n v="8.6"/>
    <x v="5"/>
    <x v="3"/>
    <n v="15"/>
    <n v="0"/>
    <s v="Yes"/>
    <n v="1"/>
  </r>
  <r>
    <n v="2612"/>
    <d v="2024-06-10T00:00:00"/>
    <s v="Premium"/>
    <n v="699"/>
    <n v="13.1"/>
    <x v="1"/>
    <x v="2"/>
    <n v="7"/>
    <n v="30"/>
    <s v="Yes"/>
    <n v="1"/>
  </r>
  <r>
    <n v="2613"/>
    <d v="2024-11-17T00:00:00"/>
    <s v="Basic"/>
    <n v="199"/>
    <n v="9"/>
    <x v="6"/>
    <x v="3"/>
    <n v="28"/>
    <n v="16"/>
    <s v="Yes"/>
    <n v="1"/>
  </r>
  <r>
    <n v="2614"/>
    <d v="2024-01-06T00:00:00"/>
    <s v="Standard"/>
    <n v="399"/>
    <n v="6.9"/>
    <x v="8"/>
    <x v="5"/>
    <n v="17"/>
    <n v="13"/>
    <s v="No"/>
    <n v="0"/>
  </r>
  <r>
    <n v="2615"/>
    <d v="2023-04-20T00:00:00"/>
    <s v="Premium"/>
    <n v="699"/>
    <n v="12.1"/>
    <x v="5"/>
    <x v="2"/>
    <n v="5"/>
    <n v="45"/>
    <s v="No"/>
    <n v="0"/>
  </r>
  <r>
    <n v="2616"/>
    <d v="2024-05-29T00:00:00"/>
    <s v="Basic"/>
    <n v="199"/>
    <n v="6.4"/>
    <x v="4"/>
    <x v="0"/>
    <n v="21"/>
    <n v="34"/>
    <s v="No"/>
    <n v="0"/>
  </r>
  <r>
    <n v="2617"/>
    <d v="2024-08-23T00:00:00"/>
    <s v="Premium"/>
    <n v="699"/>
    <n v="21.9"/>
    <x v="1"/>
    <x v="5"/>
    <n v="17"/>
    <n v="36"/>
    <s v="Yes"/>
    <n v="1"/>
  </r>
  <r>
    <n v="2618"/>
    <d v="2024-12-20T00:00:00"/>
    <s v="Premium"/>
    <n v="699"/>
    <n v="19.5"/>
    <x v="8"/>
    <x v="3"/>
    <n v="33"/>
    <n v="20"/>
    <s v="No"/>
    <n v="0"/>
  </r>
  <r>
    <n v="2619"/>
    <d v="2023-08-27T00:00:00"/>
    <s v="Basic"/>
    <n v="199"/>
    <n v="3.1"/>
    <x v="7"/>
    <x v="4"/>
    <n v="31"/>
    <n v="8"/>
    <s v="Yes"/>
    <n v="1"/>
  </r>
  <r>
    <n v="2620"/>
    <d v="2023-06-29T00:00:00"/>
    <s v="Basic"/>
    <n v="199"/>
    <n v="21.6"/>
    <x v="2"/>
    <x v="4"/>
    <n v="6"/>
    <n v="24"/>
    <s v="Yes"/>
    <n v="1"/>
  </r>
  <r>
    <n v="2621"/>
    <d v="2023-06-16T00:00:00"/>
    <s v="Standard"/>
    <n v="399"/>
    <n v="22.7"/>
    <x v="2"/>
    <x v="4"/>
    <n v="9"/>
    <n v="14"/>
    <s v="No"/>
    <n v="0"/>
  </r>
  <r>
    <n v="2622"/>
    <d v="2024-11-06T00:00:00"/>
    <s v="Premium"/>
    <n v="699"/>
    <n v="6.3"/>
    <x v="4"/>
    <x v="0"/>
    <n v="16"/>
    <n v="7"/>
    <s v="No"/>
    <n v="0"/>
  </r>
  <r>
    <n v="2623"/>
    <d v="2024-06-13T00:00:00"/>
    <s v="Premium"/>
    <n v="699"/>
    <n v="1.2"/>
    <x v="6"/>
    <x v="5"/>
    <n v="32"/>
    <n v="13"/>
    <s v="No"/>
    <n v="0"/>
  </r>
  <r>
    <n v="2624"/>
    <d v="2023-02-15T00:00:00"/>
    <s v="Premium"/>
    <n v="699"/>
    <n v="17.899999999999999"/>
    <x v="2"/>
    <x v="0"/>
    <n v="4"/>
    <n v="10"/>
    <s v="Yes"/>
    <n v="1"/>
  </r>
  <r>
    <n v="2625"/>
    <d v="2024-06-18T00:00:00"/>
    <s v="Basic"/>
    <n v="199"/>
    <n v="5"/>
    <x v="6"/>
    <x v="1"/>
    <n v="1"/>
    <n v="1"/>
    <s v="Yes"/>
    <n v="1"/>
  </r>
  <r>
    <n v="2626"/>
    <d v="2024-10-08T00:00:00"/>
    <s v="Standard"/>
    <n v="399"/>
    <n v="11.1"/>
    <x v="4"/>
    <x v="1"/>
    <n v="30"/>
    <n v="58"/>
    <s v="Yes"/>
    <n v="1"/>
  </r>
  <r>
    <n v="2627"/>
    <d v="2024-07-14T00:00:00"/>
    <s v="Premium"/>
    <n v="699"/>
    <n v="23"/>
    <x v="7"/>
    <x v="4"/>
    <n v="36"/>
    <n v="24"/>
    <s v="Yes"/>
    <n v="1"/>
  </r>
  <r>
    <n v="2628"/>
    <d v="2023-08-29T00:00:00"/>
    <s v="Basic"/>
    <n v="199"/>
    <n v="5.0999999999999996"/>
    <x v="1"/>
    <x v="1"/>
    <n v="19"/>
    <n v="18"/>
    <s v="Yes"/>
    <n v="1"/>
  </r>
  <r>
    <n v="2629"/>
    <d v="2024-06-06T00:00:00"/>
    <s v="Premium"/>
    <n v="699"/>
    <n v="23.2"/>
    <x v="5"/>
    <x v="4"/>
    <n v="19"/>
    <n v="60"/>
    <s v="Yes"/>
    <n v="1"/>
  </r>
  <r>
    <n v="2630"/>
    <d v="2023-11-13T00:00:00"/>
    <s v="Basic"/>
    <n v="199"/>
    <n v="7.3"/>
    <x v="2"/>
    <x v="4"/>
    <n v="31"/>
    <n v="8"/>
    <s v="Yes"/>
    <n v="1"/>
  </r>
  <r>
    <n v="2631"/>
    <d v="2023-01-18T00:00:00"/>
    <s v="Standard"/>
    <n v="399"/>
    <n v="20.9"/>
    <x v="4"/>
    <x v="1"/>
    <n v="21"/>
    <n v="0"/>
    <s v="No"/>
    <n v="0"/>
  </r>
  <r>
    <n v="2632"/>
    <d v="2023-12-04T00:00:00"/>
    <s v="Standard"/>
    <n v="399"/>
    <n v="22.9"/>
    <x v="8"/>
    <x v="3"/>
    <n v="26"/>
    <n v="52"/>
    <s v="No"/>
    <n v="0"/>
  </r>
  <r>
    <n v="2633"/>
    <d v="2023-02-17T00:00:00"/>
    <s v="Premium"/>
    <n v="699"/>
    <n v="11.2"/>
    <x v="4"/>
    <x v="3"/>
    <n v="25"/>
    <n v="1"/>
    <s v="No"/>
    <n v="0"/>
  </r>
  <r>
    <n v="2634"/>
    <d v="2023-01-14T00:00:00"/>
    <s v="Standard"/>
    <n v="399"/>
    <n v="24.3"/>
    <x v="1"/>
    <x v="2"/>
    <n v="28"/>
    <n v="17"/>
    <s v="Yes"/>
    <n v="1"/>
  </r>
  <r>
    <n v="2635"/>
    <d v="2023-08-19T00:00:00"/>
    <s v="Premium"/>
    <n v="699"/>
    <n v="22.9"/>
    <x v="0"/>
    <x v="1"/>
    <n v="26"/>
    <n v="45"/>
    <s v="Yes"/>
    <n v="1"/>
  </r>
  <r>
    <n v="2636"/>
    <d v="2024-08-28T00:00:00"/>
    <s v="Standard"/>
    <n v="399"/>
    <n v="20.3"/>
    <x v="2"/>
    <x v="3"/>
    <n v="1"/>
    <n v="6"/>
    <s v="Yes"/>
    <n v="1"/>
  </r>
  <r>
    <n v="2637"/>
    <d v="2023-07-19T00:00:00"/>
    <s v="Standard"/>
    <n v="399"/>
    <n v="1.5"/>
    <x v="8"/>
    <x v="3"/>
    <n v="31"/>
    <n v="49"/>
    <s v="Yes"/>
    <n v="1"/>
  </r>
  <r>
    <n v="2638"/>
    <d v="2024-08-04T00:00:00"/>
    <s v="Standard"/>
    <n v="399"/>
    <n v="13.9"/>
    <x v="0"/>
    <x v="5"/>
    <n v="27"/>
    <n v="9"/>
    <s v="Yes"/>
    <n v="1"/>
  </r>
  <r>
    <n v="2639"/>
    <d v="2024-03-19T00:00:00"/>
    <s v="Premium"/>
    <n v="699"/>
    <n v="4.4000000000000004"/>
    <x v="7"/>
    <x v="1"/>
    <n v="26"/>
    <n v="33"/>
    <s v="Yes"/>
    <n v="1"/>
  </r>
  <r>
    <n v="2640"/>
    <d v="2024-11-07T00:00:00"/>
    <s v="Premium"/>
    <n v="699"/>
    <n v="13.2"/>
    <x v="4"/>
    <x v="2"/>
    <n v="36"/>
    <n v="33"/>
    <s v="No"/>
    <n v="0"/>
  </r>
  <r>
    <n v="2641"/>
    <d v="2024-08-28T00:00:00"/>
    <s v="Premium"/>
    <n v="699"/>
    <n v="19.600000000000001"/>
    <x v="4"/>
    <x v="3"/>
    <n v="32"/>
    <n v="1"/>
    <s v="No"/>
    <n v="0"/>
  </r>
  <r>
    <n v="2642"/>
    <d v="2023-01-24T00:00:00"/>
    <s v="Standard"/>
    <n v="399"/>
    <n v="9.4"/>
    <x v="4"/>
    <x v="5"/>
    <n v="12"/>
    <n v="29"/>
    <s v="No"/>
    <n v="0"/>
  </r>
  <r>
    <n v="2643"/>
    <d v="2024-01-03T00:00:00"/>
    <s v="Premium"/>
    <n v="699"/>
    <n v="3.6"/>
    <x v="4"/>
    <x v="0"/>
    <n v="16"/>
    <n v="27"/>
    <s v="No"/>
    <n v="0"/>
  </r>
  <r>
    <n v="2644"/>
    <d v="2023-03-22T00:00:00"/>
    <s v="Standard"/>
    <n v="399"/>
    <n v="14.6"/>
    <x v="6"/>
    <x v="2"/>
    <n v="34"/>
    <n v="0"/>
    <s v="Yes"/>
    <n v="1"/>
  </r>
  <r>
    <n v="2645"/>
    <d v="2024-04-17T00:00:00"/>
    <s v="Premium"/>
    <n v="699"/>
    <n v="19.100000000000001"/>
    <x v="3"/>
    <x v="0"/>
    <n v="1"/>
    <n v="60"/>
    <s v="Yes"/>
    <n v="1"/>
  </r>
  <r>
    <n v="2646"/>
    <d v="2024-12-24T00:00:00"/>
    <s v="Standard"/>
    <n v="399"/>
    <n v="13"/>
    <x v="4"/>
    <x v="2"/>
    <n v="22"/>
    <n v="31"/>
    <s v="Yes"/>
    <n v="1"/>
  </r>
  <r>
    <n v="2647"/>
    <d v="2023-04-09T00:00:00"/>
    <s v="Basic"/>
    <n v="199"/>
    <n v="12.5"/>
    <x v="1"/>
    <x v="5"/>
    <n v="9"/>
    <n v="11"/>
    <s v="No"/>
    <n v="0"/>
  </r>
  <r>
    <n v="2648"/>
    <d v="2023-05-22T00:00:00"/>
    <s v="Premium"/>
    <n v="699"/>
    <n v="4"/>
    <x v="4"/>
    <x v="5"/>
    <n v="36"/>
    <n v="45"/>
    <s v="Yes"/>
    <n v="1"/>
  </r>
  <r>
    <n v="2649"/>
    <d v="2024-06-08T00:00:00"/>
    <s v="Standard"/>
    <n v="399"/>
    <n v="4.8"/>
    <x v="6"/>
    <x v="5"/>
    <n v="18"/>
    <n v="60"/>
    <s v="Yes"/>
    <n v="1"/>
  </r>
  <r>
    <n v="2650"/>
    <d v="2023-05-16T00:00:00"/>
    <s v="Premium"/>
    <n v="699"/>
    <n v="11.5"/>
    <x v="0"/>
    <x v="4"/>
    <n v="5"/>
    <n v="46"/>
    <s v="Yes"/>
    <n v="1"/>
  </r>
  <r>
    <n v="2651"/>
    <d v="2023-02-16T00:00:00"/>
    <s v="Basic"/>
    <n v="199"/>
    <n v="9"/>
    <x v="0"/>
    <x v="3"/>
    <n v="36"/>
    <n v="31"/>
    <s v="No"/>
    <n v="0"/>
  </r>
  <r>
    <n v="2652"/>
    <d v="2023-05-10T00:00:00"/>
    <s v="Standard"/>
    <n v="399"/>
    <n v="19.600000000000001"/>
    <x v="6"/>
    <x v="1"/>
    <n v="28"/>
    <n v="54"/>
    <s v="No"/>
    <n v="0"/>
  </r>
  <r>
    <n v="2653"/>
    <d v="2024-02-13T00:00:00"/>
    <s v="Standard"/>
    <n v="399"/>
    <n v="20.8"/>
    <x v="8"/>
    <x v="4"/>
    <n v="32"/>
    <n v="3"/>
    <s v="Yes"/>
    <n v="1"/>
  </r>
  <r>
    <n v="2654"/>
    <d v="2023-05-20T00:00:00"/>
    <s v="Basic"/>
    <n v="199"/>
    <n v="10.5"/>
    <x v="8"/>
    <x v="2"/>
    <n v="22"/>
    <n v="10"/>
    <s v="Yes"/>
    <n v="1"/>
  </r>
  <r>
    <n v="2655"/>
    <d v="2023-12-02T00:00:00"/>
    <s v="Standard"/>
    <n v="399"/>
    <n v="24.8"/>
    <x v="2"/>
    <x v="0"/>
    <n v="31"/>
    <n v="58"/>
    <s v="No"/>
    <n v="0"/>
  </r>
  <r>
    <n v="2656"/>
    <d v="2024-06-13T00:00:00"/>
    <s v="Premium"/>
    <n v="699"/>
    <n v="0.6"/>
    <x v="4"/>
    <x v="2"/>
    <n v="18"/>
    <n v="33"/>
    <s v="Yes"/>
    <n v="1"/>
  </r>
  <r>
    <n v="2657"/>
    <d v="2024-03-05T00:00:00"/>
    <s v="Basic"/>
    <n v="199"/>
    <n v="17.399999999999999"/>
    <x v="7"/>
    <x v="0"/>
    <n v="11"/>
    <n v="5"/>
    <s v="Yes"/>
    <n v="1"/>
  </r>
  <r>
    <n v="2658"/>
    <d v="2023-03-02T00:00:00"/>
    <s v="Basic"/>
    <n v="199"/>
    <n v="23.6"/>
    <x v="2"/>
    <x v="3"/>
    <n v="25"/>
    <n v="0"/>
    <s v="Yes"/>
    <n v="1"/>
  </r>
  <r>
    <n v="2659"/>
    <d v="2023-01-02T00:00:00"/>
    <s v="Standard"/>
    <n v="399"/>
    <n v="16.2"/>
    <x v="8"/>
    <x v="1"/>
    <n v="36"/>
    <n v="7"/>
    <s v="No"/>
    <n v="0"/>
  </r>
  <r>
    <n v="2660"/>
    <d v="2024-03-13T00:00:00"/>
    <s v="Premium"/>
    <n v="699"/>
    <n v="21.2"/>
    <x v="4"/>
    <x v="4"/>
    <n v="12"/>
    <n v="5"/>
    <s v="Yes"/>
    <n v="1"/>
  </r>
  <r>
    <n v="2661"/>
    <d v="2023-05-20T00:00:00"/>
    <s v="Basic"/>
    <n v="199"/>
    <n v="18.7"/>
    <x v="5"/>
    <x v="2"/>
    <n v="3"/>
    <n v="3"/>
    <s v="No"/>
    <n v="0"/>
  </r>
  <r>
    <n v="2662"/>
    <d v="2023-01-16T00:00:00"/>
    <s v="Basic"/>
    <n v="199"/>
    <n v="1.3"/>
    <x v="4"/>
    <x v="2"/>
    <n v="3"/>
    <n v="37"/>
    <s v="Yes"/>
    <n v="1"/>
  </r>
  <r>
    <n v="2663"/>
    <d v="2024-07-29T00:00:00"/>
    <s v="Basic"/>
    <n v="199"/>
    <n v="6.8"/>
    <x v="4"/>
    <x v="5"/>
    <n v="31"/>
    <n v="36"/>
    <s v="No"/>
    <n v="0"/>
  </r>
  <r>
    <n v="2664"/>
    <d v="2024-06-18T00:00:00"/>
    <s v="Premium"/>
    <n v="699"/>
    <n v="17.600000000000001"/>
    <x v="5"/>
    <x v="4"/>
    <n v="21"/>
    <n v="9"/>
    <s v="No"/>
    <n v="0"/>
  </r>
  <r>
    <n v="2665"/>
    <d v="2023-09-21T00:00:00"/>
    <s v="Standard"/>
    <n v="399"/>
    <n v="15"/>
    <x v="5"/>
    <x v="2"/>
    <n v="27"/>
    <n v="22"/>
    <s v="Yes"/>
    <n v="1"/>
  </r>
  <r>
    <n v="2666"/>
    <d v="2024-06-11T00:00:00"/>
    <s v="Standard"/>
    <n v="399"/>
    <n v="19.3"/>
    <x v="1"/>
    <x v="4"/>
    <n v="31"/>
    <n v="5"/>
    <s v="No"/>
    <n v="0"/>
  </r>
  <r>
    <n v="2667"/>
    <d v="2023-03-14T00:00:00"/>
    <s v="Basic"/>
    <n v="199"/>
    <n v="5.5"/>
    <x v="0"/>
    <x v="5"/>
    <n v="31"/>
    <n v="5"/>
    <s v="Yes"/>
    <n v="1"/>
  </r>
  <r>
    <n v="2668"/>
    <d v="2024-09-17T00:00:00"/>
    <s v="Basic"/>
    <n v="199"/>
    <n v="8.6"/>
    <x v="6"/>
    <x v="3"/>
    <n v="17"/>
    <n v="49"/>
    <s v="Yes"/>
    <n v="1"/>
  </r>
  <r>
    <n v="2669"/>
    <d v="2024-01-04T00:00:00"/>
    <s v="Standard"/>
    <n v="399"/>
    <n v="17.3"/>
    <x v="4"/>
    <x v="2"/>
    <n v="15"/>
    <n v="57"/>
    <s v="Yes"/>
    <n v="1"/>
  </r>
  <r>
    <n v="2670"/>
    <d v="2024-03-06T00:00:00"/>
    <s v="Standard"/>
    <n v="399"/>
    <n v="13.3"/>
    <x v="5"/>
    <x v="3"/>
    <n v="17"/>
    <n v="55"/>
    <s v="No"/>
    <n v="0"/>
  </r>
  <r>
    <n v="2671"/>
    <d v="2024-03-15T00:00:00"/>
    <s v="Premium"/>
    <n v="699"/>
    <n v="10.4"/>
    <x v="0"/>
    <x v="5"/>
    <n v="4"/>
    <n v="27"/>
    <s v="Yes"/>
    <n v="1"/>
  </r>
  <r>
    <n v="2672"/>
    <d v="2024-07-08T00:00:00"/>
    <s v="Standard"/>
    <n v="399"/>
    <n v="14.9"/>
    <x v="5"/>
    <x v="4"/>
    <n v="13"/>
    <n v="16"/>
    <s v="No"/>
    <n v="0"/>
  </r>
  <r>
    <n v="2673"/>
    <d v="2024-10-07T00:00:00"/>
    <s v="Premium"/>
    <n v="699"/>
    <n v="13.9"/>
    <x v="6"/>
    <x v="3"/>
    <n v="13"/>
    <n v="51"/>
    <s v="Yes"/>
    <n v="1"/>
  </r>
  <r>
    <n v="2674"/>
    <d v="2024-04-01T00:00:00"/>
    <s v="Standard"/>
    <n v="399"/>
    <n v="22.9"/>
    <x v="2"/>
    <x v="1"/>
    <n v="26"/>
    <n v="21"/>
    <s v="Yes"/>
    <n v="1"/>
  </r>
  <r>
    <n v="2675"/>
    <d v="2023-12-27T00:00:00"/>
    <s v="Standard"/>
    <n v="399"/>
    <n v="17.8"/>
    <x v="1"/>
    <x v="3"/>
    <n v="18"/>
    <n v="28"/>
    <s v="Yes"/>
    <n v="1"/>
  </r>
  <r>
    <n v="2676"/>
    <d v="2023-01-10T00:00:00"/>
    <s v="Basic"/>
    <n v="199"/>
    <n v="24"/>
    <x v="6"/>
    <x v="0"/>
    <n v="24"/>
    <n v="36"/>
    <s v="Yes"/>
    <n v="1"/>
  </r>
  <r>
    <n v="2677"/>
    <d v="2024-10-06T00:00:00"/>
    <s v="Premium"/>
    <n v="699"/>
    <n v="13.8"/>
    <x v="3"/>
    <x v="3"/>
    <n v="3"/>
    <n v="6"/>
    <s v="Yes"/>
    <n v="1"/>
  </r>
  <r>
    <n v="2678"/>
    <d v="2023-04-13T00:00:00"/>
    <s v="Premium"/>
    <n v="699"/>
    <n v="18.399999999999999"/>
    <x v="4"/>
    <x v="0"/>
    <n v="20"/>
    <n v="6"/>
    <s v="No"/>
    <n v="0"/>
  </r>
  <r>
    <n v="2679"/>
    <d v="2023-12-03T00:00:00"/>
    <s v="Standard"/>
    <n v="399"/>
    <n v="23.6"/>
    <x v="4"/>
    <x v="5"/>
    <n v="33"/>
    <n v="43"/>
    <s v="Yes"/>
    <n v="1"/>
  </r>
  <r>
    <n v="2680"/>
    <d v="2024-10-11T00:00:00"/>
    <s v="Standard"/>
    <n v="399"/>
    <n v="17.2"/>
    <x v="8"/>
    <x v="4"/>
    <n v="29"/>
    <n v="44"/>
    <s v="Yes"/>
    <n v="1"/>
  </r>
  <r>
    <n v="2681"/>
    <d v="2023-10-02T00:00:00"/>
    <s v="Basic"/>
    <n v="199"/>
    <n v="18.100000000000001"/>
    <x v="3"/>
    <x v="0"/>
    <n v="26"/>
    <n v="20"/>
    <s v="No"/>
    <n v="0"/>
  </r>
  <r>
    <n v="2682"/>
    <d v="2024-03-24T00:00:00"/>
    <s v="Premium"/>
    <n v="699"/>
    <n v="17.2"/>
    <x v="8"/>
    <x v="1"/>
    <n v="6"/>
    <n v="42"/>
    <s v="Yes"/>
    <n v="1"/>
  </r>
  <r>
    <n v="2683"/>
    <d v="2024-12-17T00:00:00"/>
    <s v="Standard"/>
    <n v="399"/>
    <n v="21.9"/>
    <x v="8"/>
    <x v="1"/>
    <n v="23"/>
    <n v="10"/>
    <s v="No"/>
    <n v="0"/>
  </r>
  <r>
    <n v="2684"/>
    <d v="2023-07-07T00:00:00"/>
    <s v="Basic"/>
    <n v="199"/>
    <n v="8.3000000000000007"/>
    <x v="3"/>
    <x v="0"/>
    <n v="6"/>
    <n v="55"/>
    <s v="No"/>
    <n v="0"/>
  </r>
  <r>
    <n v="2685"/>
    <d v="2024-05-19T00:00:00"/>
    <s v="Standard"/>
    <n v="399"/>
    <n v="11.3"/>
    <x v="3"/>
    <x v="1"/>
    <n v="17"/>
    <n v="28"/>
    <s v="Yes"/>
    <n v="1"/>
  </r>
  <r>
    <n v="2686"/>
    <d v="2023-12-29T00:00:00"/>
    <s v="Basic"/>
    <n v="199"/>
    <n v="17.8"/>
    <x v="6"/>
    <x v="2"/>
    <n v="29"/>
    <n v="38"/>
    <s v="Yes"/>
    <n v="1"/>
  </r>
  <r>
    <n v="2687"/>
    <d v="2023-02-19T00:00:00"/>
    <s v="Premium"/>
    <n v="699"/>
    <n v="16.3"/>
    <x v="5"/>
    <x v="4"/>
    <n v="24"/>
    <n v="48"/>
    <s v="No"/>
    <n v="0"/>
  </r>
  <r>
    <n v="2688"/>
    <d v="2023-07-28T00:00:00"/>
    <s v="Basic"/>
    <n v="199"/>
    <n v="7.6"/>
    <x v="5"/>
    <x v="3"/>
    <n v="26"/>
    <n v="49"/>
    <s v="No"/>
    <n v="0"/>
  </r>
  <r>
    <n v="2689"/>
    <d v="2023-08-08T00:00:00"/>
    <s v="Premium"/>
    <n v="699"/>
    <n v="0.6"/>
    <x v="3"/>
    <x v="0"/>
    <n v="8"/>
    <n v="60"/>
    <s v="Yes"/>
    <n v="1"/>
  </r>
  <r>
    <n v="2690"/>
    <d v="2024-10-03T00:00:00"/>
    <s v="Standard"/>
    <n v="399"/>
    <n v="12.9"/>
    <x v="0"/>
    <x v="1"/>
    <n v="3"/>
    <n v="4"/>
    <s v="No"/>
    <n v="0"/>
  </r>
  <r>
    <n v="2691"/>
    <d v="2024-07-12T00:00:00"/>
    <s v="Premium"/>
    <n v="699"/>
    <n v="23.9"/>
    <x v="3"/>
    <x v="5"/>
    <n v="7"/>
    <n v="39"/>
    <s v="No"/>
    <n v="0"/>
  </r>
  <r>
    <n v="2692"/>
    <d v="2023-05-31T00:00:00"/>
    <s v="Standard"/>
    <n v="399"/>
    <n v="19.100000000000001"/>
    <x v="5"/>
    <x v="3"/>
    <n v="23"/>
    <n v="43"/>
    <s v="Yes"/>
    <n v="1"/>
  </r>
  <r>
    <n v="2693"/>
    <d v="2024-08-06T00:00:00"/>
    <s v="Basic"/>
    <n v="199"/>
    <n v="10"/>
    <x v="8"/>
    <x v="1"/>
    <n v="24"/>
    <n v="26"/>
    <s v="No"/>
    <n v="0"/>
  </r>
  <r>
    <n v="2694"/>
    <d v="2024-07-14T00:00:00"/>
    <s v="Premium"/>
    <n v="699"/>
    <n v="16.3"/>
    <x v="1"/>
    <x v="5"/>
    <n v="1"/>
    <n v="27"/>
    <s v="No"/>
    <n v="0"/>
  </r>
  <r>
    <n v="2695"/>
    <d v="2024-12-13T00:00:00"/>
    <s v="Basic"/>
    <n v="199"/>
    <n v="13.9"/>
    <x v="7"/>
    <x v="2"/>
    <n v="5"/>
    <n v="16"/>
    <s v="Yes"/>
    <n v="1"/>
  </r>
  <r>
    <n v="2696"/>
    <d v="2024-11-09T00:00:00"/>
    <s v="Basic"/>
    <n v="199"/>
    <n v="12.8"/>
    <x v="6"/>
    <x v="4"/>
    <n v="31"/>
    <n v="56"/>
    <s v="No"/>
    <n v="0"/>
  </r>
  <r>
    <n v="2697"/>
    <d v="2024-05-17T00:00:00"/>
    <s v="Basic"/>
    <n v="199"/>
    <n v="8"/>
    <x v="3"/>
    <x v="0"/>
    <n v="19"/>
    <n v="1"/>
    <s v="Yes"/>
    <n v="1"/>
  </r>
  <r>
    <n v="2698"/>
    <d v="2023-06-14T00:00:00"/>
    <s v="Standard"/>
    <n v="399"/>
    <n v="19.100000000000001"/>
    <x v="6"/>
    <x v="3"/>
    <n v="25"/>
    <n v="20"/>
    <s v="Yes"/>
    <n v="1"/>
  </r>
  <r>
    <n v="2699"/>
    <d v="2023-11-17T00:00:00"/>
    <s v="Premium"/>
    <n v="699"/>
    <n v="20.8"/>
    <x v="4"/>
    <x v="2"/>
    <n v="23"/>
    <n v="13"/>
    <s v="No"/>
    <n v="0"/>
  </r>
  <r>
    <n v="2700"/>
    <d v="2023-09-18T00:00:00"/>
    <s v="Standard"/>
    <n v="399"/>
    <n v="22.5"/>
    <x v="6"/>
    <x v="3"/>
    <n v="9"/>
    <n v="6"/>
    <s v="No"/>
    <n v="0"/>
  </r>
  <r>
    <n v="2701"/>
    <d v="2023-12-05T00:00:00"/>
    <s v="Basic"/>
    <n v="199"/>
    <n v="15.9"/>
    <x v="6"/>
    <x v="0"/>
    <n v="4"/>
    <n v="50"/>
    <s v="Yes"/>
    <n v="1"/>
  </r>
  <r>
    <n v="2702"/>
    <d v="2024-03-07T00:00:00"/>
    <s v="Basic"/>
    <n v="199"/>
    <n v="0.9"/>
    <x v="8"/>
    <x v="5"/>
    <n v="5"/>
    <n v="2"/>
    <s v="No"/>
    <n v="0"/>
  </r>
  <r>
    <n v="2703"/>
    <d v="2024-07-23T00:00:00"/>
    <s v="Premium"/>
    <n v="699"/>
    <n v="9.1999999999999993"/>
    <x v="8"/>
    <x v="4"/>
    <n v="3"/>
    <n v="48"/>
    <s v="No"/>
    <n v="0"/>
  </r>
  <r>
    <n v="2704"/>
    <d v="2023-04-01T00:00:00"/>
    <s v="Standard"/>
    <n v="399"/>
    <n v="6.7"/>
    <x v="8"/>
    <x v="0"/>
    <n v="33"/>
    <n v="56"/>
    <s v="No"/>
    <n v="0"/>
  </r>
  <r>
    <n v="2705"/>
    <d v="2024-11-25T00:00:00"/>
    <s v="Standard"/>
    <n v="399"/>
    <n v="11.4"/>
    <x v="6"/>
    <x v="5"/>
    <n v="26"/>
    <n v="59"/>
    <s v="Yes"/>
    <n v="1"/>
  </r>
  <r>
    <n v="2706"/>
    <d v="2024-08-02T00:00:00"/>
    <s v="Standard"/>
    <n v="399"/>
    <n v="8.6999999999999993"/>
    <x v="2"/>
    <x v="5"/>
    <n v="30"/>
    <n v="28"/>
    <s v="Yes"/>
    <n v="1"/>
  </r>
  <r>
    <n v="2707"/>
    <d v="2023-08-25T00:00:00"/>
    <s v="Basic"/>
    <n v="199"/>
    <n v="4.7"/>
    <x v="1"/>
    <x v="3"/>
    <n v="6"/>
    <n v="10"/>
    <s v="Yes"/>
    <n v="1"/>
  </r>
  <r>
    <n v="2708"/>
    <d v="2024-04-13T00:00:00"/>
    <s v="Basic"/>
    <n v="199"/>
    <n v="16.899999999999999"/>
    <x v="6"/>
    <x v="1"/>
    <n v="27"/>
    <n v="56"/>
    <s v="No"/>
    <n v="0"/>
  </r>
  <r>
    <n v="2709"/>
    <d v="2023-01-26T00:00:00"/>
    <s v="Standard"/>
    <n v="399"/>
    <n v="13.3"/>
    <x v="4"/>
    <x v="3"/>
    <n v="23"/>
    <n v="29"/>
    <s v="No"/>
    <n v="0"/>
  </r>
  <r>
    <n v="2710"/>
    <d v="2023-06-15T00:00:00"/>
    <s v="Premium"/>
    <n v="699"/>
    <n v="0.5"/>
    <x v="7"/>
    <x v="1"/>
    <n v="9"/>
    <n v="5"/>
    <s v="No"/>
    <n v="0"/>
  </r>
  <r>
    <n v="2711"/>
    <d v="2023-04-12T00:00:00"/>
    <s v="Basic"/>
    <n v="199"/>
    <n v="0.6"/>
    <x v="5"/>
    <x v="2"/>
    <n v="36"/>
    <n v="44"/>
    <s v="No"/>
    <n v="0"/>
  </r>
  <r>
    <n v="2712"/>
    <d v="2024-05-15T00:00:00"/>
    <s v="Premium"/>
    <n v="699"/>
    <n v="2.2000000000000002"/>
    <x v="2"/>
    <x v="1"/>
    <n v="11"/>
    <n v="33"/>
    <s v="Yes"/>
    <n v="1"/>
  </r>
  <r>
    <n v="2713"/>
    <d v="2024-05-30T00:00:00"/>
    <s v="Premium"/>
    <n v="699"/>
    <n v="17.3"/>
    <x v="4"/>
    <x v="2"/>
    <n v="1"/>
    <n v="6"/>
    <s v="No"/>
    <n v="0"/>
  </r>
  <r>
    <n v="2714"/>
    <d v="2024-08-25T00:00:00"/>
    <s v="Standard"/>
    <n v="399"/>
    <n v="13.6"/>
    <x v="3"/>
    <x v="5"/>
    <n v="14"/>
    <n v="35"/>
    <s v="Yes"/>
    <n v="1"/>
  </r>
  <r>
    <n v="2715"/>
    <d v="2024-01-26T00:00:00"/>
    <s v="Standard"/>
    <n v="399"/>
    <n v="17.399999999999999"/>
    <x v="7"/>
    <x v="0"/>
    <n v="30"/>
    <n v="45"/>
    <s v="No"/>
    <n v="0"/>
  </r>
  <r>
    <n v="2716"/>
    <d v="2024-07-01T00:00:00"/>
    <s v="Premium"/>
    <n v="699"/>
    <n v="1.6"/>
    <x v="8"/>
    <x v="3"/>
    <n v="34"/>
    <n v="58"/>
    <s v="Yes"/>
    <n v="1"/>
  </r>
  <r>
    <n v="2717"/>
    <d v="2024-08-18T00:00:00"/>
    <s v="Premium"/>
    <n v="699"/>
    <n v="2.1"/>
    <x v="1"/>
    <x v="5"/>
    <n v="14"/>
    <n v="60"/>
    <s v="Yes"/>
    <n v="1"/>
  </r>
  <r>
    <n v="2718"/>
    <d v="2023-02-24T00:00:00"/>
    <s v="Standard"/>
    <n v="399"/>
    <n v="20.2"/>
    <x v="0"/>
    <x v="3"/>
    <n v="12"/>
    <n v="56"/>
    <s v="Yes"/>
    <n v="1"/>
  </r>
  <r>
    <n v="2719"/>
    <d v="2023-06-16T00:00:00"/>
    <s v="Premium"/>
    <n v="699"/>
    <n v="24.9"/>
    <x v="6"/>
    <x v="0"/>
    <n v="7"/>
    <n v="46"/>
    <s v="No"/>
    <n v="0"/>
  </r>
  <r>
    <n v="2720"/>
    <d v="2024-10-02T00:00:00"/>
    <s v="Basic"/>
    <n v="199"/>
    <n v="4.9000000000000004"/>
    <x v="5"/>
    <x v="5"/>
    <n v="4"/>
    <n v="18"/>
    <s v="Yes"/>
    <n v="1"/>
  </r>
  <r>
    <n v="2721"/>
    <d v="2023-10-13T00:00:00"/>
    <s v="Basic"/>
    <n v="199"/>
    <n v="16.7"/>
    <x v="6"/>
    <x v="1"/>
    <n v="9"/>
    <n v="16"/>
    <s v="Yes"/>
    <n v="1"/>
  </r>
  <r>
    <n v="2722"/>
    <d v="2023-04-23T00:00:00"/>
    <s v="Standard"/>
    <n v="399"/>
    <n v="16.5"/>
    <x v="6"/>
    <x v="4"/>
    <n v="18"/>
    <n v="55"/>
    <s v="Yes"/>
    <n v="1"/>
  </r>
  <r>
    <n v="2723"/>
    <d v="2024-12-18T00:00:00"/>
    <s v="Basic"/>
    <n v="199"/>
    <n v="24.4"/>
    <x v="3"/>
    <x v="5"/>
    <n v="27"/>
    <n v="38"/>
    <s v="Yes"/>
    <n v="1"/>
  </r>
  <r>
    <n v="2724"/>
    <d v="2023-02-21T00:00:00"/>
    <s v="Basic"/>
    <n v="199"/>
    <n v="18.5"/>
    <x v="8"/>
    <x v="0"/>
    <n v="9"/>
    <n v="2"/>
    <s v="No"/>
    <n v="0"/>
  </r>
  <r>
    <n v="2725"/>
    <d v="2024-01-03T00:00:00"/>
    <s v="Standard"/>
    <n v="399"/>
    <n v="5.9"/>
    <x v="6"/>
    <x v="0"/>
    <n v="10"/>
    <n v="45"/>
    <s v="No"/>
    <n v="0"/>
  </r>
  <r>
    <n v="2726"/>
    <d v="2023-05-14T00:00:00"/>
    <s v="Basic"/>
    <n v="199"/>
    <n v="6.5"/>
    <x v="5"/>
    <x v="1"/>
    <n v="7"/>
    <n v="57"/>
    <s v="No"/>
    <n v="0"/>
  </r>
  <r>
    <n v="2727"/>
    <d v="2023-01-03T00:00:00"/>
    <s v="Premium"/>
    <n v="699"/>
    <n v="10.7"/>
    <x v="8"/>
    <x v="2"/>
    <n v="6"/>
    <n v="16"/>
    <s v="No"/>
    <n v="0"/>
  </r>
  <r>
    <n v="2728"/>
    <d v="2024-02-12T00:00:00"/>
    <s v="Premium"/>
    <n v="699"/>
    <n v="8.9"/>
    <x v="5"/>
    <x v="2"/>
    <n v="4"/>
    <n v="29"/>
    <s v="Yes"/>
    <n v="1"/>
  </r>
  <r>
    <n v="2729"/>
    <d v="2023-01-24T00:00:00"/>
    <s v="Premium"/>
    <n v="699"/>
    <n v="15.5"/>
    <x v="5"/>
    <x v="0"/>
    <n v="7"/>
    <n v="49"/>
    <s v="Yes"/>
    <n v="1"/>
  </r>
  <r>
    <n v="2730"/>
    <d v="2024-12-03T00:00:00"/>
    <s v="Premium"/>
    <n v="699"/>
    <n v="24.8"/>
    <x v="4"/>
    <x v="2"/>
    <n v="11"/>
    <n v="43"/>
    <s v="No"/>
    <n v="0"/>
  </r>
  <r>
    <n v="2731"/>
    <d v="2023-06-12T00:00:00"/>
    <s v="Premium"/>
    <n v="699"/>
    <n v="12"/>
    <x v="1"/>
    <x v="5"/>
    <n v="5"/>
    <n v="2"/>
    <s v="No"/>
    <n v="0"/>
  </r>
  <r>
    <n v="2732"/>
    <d v="2024-07-08T00:00:00"/>
    <s v="Premium"/>
    <n v="699"/>
    <n v="5.8"/>
    <x v="8"/>
    <x v="3"/>
    <n v="34"/>
    <n v="15"/>
    <s v="No"/>
    <n v="0"/>
  </r>
  <r>
    <n v="2733"/>
    <d v="2023-07-27T00:00:00"/>
    <s v="Standard"/>
    <n v="399"/>
    <n v="15.7"/>
    <x v="1"/>
    <x v="0"/>
    <n v="5"/>
    <n v="9"/>
    <s v="No"/>
    <n v="0"/>
  </r>
  <r>
    <n v="2734"/>
    <d v="2024-01-13T00:00:00"/>
    <s v="Basic"/>
    <n v="199"/>
    <n v="12.4"/>
    <x v="2"/>
    <x v="1"/>
    <n v="27"/>
    <n v="23"/>
    <s v="Yes"/>
    <n v="1"/>
  </r>
  <r>
    <n v="2735"/>
    <d v="2023-06-06T00:00:00"/>
    <s v="Standard"/>
    <n v="399"/>
    <n v="11.8"/>
    <x v="8"/>
    <x v="2"/>
    <n v="26"/>
    <n v="14"/>
    <s v="No"/>
    <n v="0"/>
  </r>
  <r>
    <n v="2736"/>
    <d v="2023-10-21T00:00:00"/>
    <s v="Basic"/>
    <n v="199"/>
    <n v="20.2"/>
    <x v="3"/>
    <x v="3"/>
    <n v="33"/>
    <n v="3"/>
    <s v="Yes"/>
    <n v="1"/>
  </r>
  <r>
    <n v="2737"/>
    <d v="2024-12-02T00:00:00"/>
    <s v="Standard"/>
    <n v="399"/>
    <n v="16.600000000000001"/>
    <x v="7"/>
    <x v="2"/>
    <n v="20"/>
    <n v="25"/>
    <s v="No"/>
    <n v="0"/>
  </r>
  <r>
    <n v="2738"/>
    <d v="2024-09-11T00:00:00"/>
    <s v="Standard"/>
    <n v="399"/>
    <n v="18.100000000000001"/>
    <x v="1"/>
    <x v="3"/>
    <n v="13"/>
    <n v="0"/>
    <s v="Yes"/>
    <n v="1"/>
  </r>
  <r>
    <n v="2739"/>
    <d v="2023-05-01T00:00:00"/>
    <s v="Standard"/>
    <n v="399"/>
    <n v="11.6"/>
    <x v="6"/>
    <x v="0"/>
    <n v="11"/>
    <n v="24"/>
    <s v="Yes"/>
    <n v="1"/>
  </r>
  <r>
    <n v="2740"/>
    <d v="2023-05-21T00:00:00"/>
    <s v="Basic"/>
    <n v="199"/>
    <n v="24.2"/>
    <x v="0"/>
    <x v="0"/>
    <n v="19"/>
    <n v="50"/>
    <s v="Yes"/>
    <n v="1"/>
  </r>
  <r>
    <n v="2741"/>
    <d v="2023-06-04T00:00:00"/>
    <s v="Premium"/>
    <n v="699"/>
    <n v="23.6"/>
    <x v="2"/>
    <x v="4"/>
    <n v="22"/>
    <n v="20"/>
    <s v="Yes"/>
    <n v="1"/>
  </r>
  <r>
    <n v="2742"/>
    <d v="2024-08-31T00:00:00"/>
    <s v="Basic"/>
    <n v="199"/>
    <n v="21.3"/>
    <x v="8"/>
    <x v="5"/>
    <n v="33"/>
    <n v="47"/>
    <s v="Yes"/>
    <n v="1"/>
  </r>
  <r>
    <n v="2743"/>
    <d v="2023-11-15T00:00:00"/>
    <s v="Premium"/>
    <n v="699"/>
    <n v="18.600000000000001"/>
    <x v="1"/>
    <x v="0"/>
    <n v="7"/>
    <n v="40"/>
    <s v="Yes"/>
    <n v="1"/>
  </r>
  <r>
    <n v="2744"/>
    <d v="2023-12-13T00:00:00"/>
    <s v="Premium"/>
    <n v="699"/>
    <n v="16.600000000000001"/>
    <x v="1"/>
    <x v="3"/>
    <n v="6"/>
    <n v="14"/>
    <s v="Yes"/>
    <n v="1"/>
  </r>
  <r>
    <n v="2745"/>
    <d v="2024-11-13T00:00:00"/>
    <s v="Basic"/>
    <n v="199"/>
    <n v="18.100000000000001"/>
    <x v="0"/>
    <x v="2"/>
    <n v="9"/>
    <n v="11"/>
    <s v="No"/>
    <n v="0"/>
  </r>
  <r>
    <n v="2746"/>
    <d v="2023-02-05T00:00:00"/>
    <s v="Basic"/>
    <n v="199"/>
    <n v="13.5"/>
    <x v="5"/>
    <x v="0"/>
    <n v="24"/>
    <n v="16"/>
    <s v="No"/>
    <n v="0"/>
  </r>
  <r>
    <n v="2747"/>
    <d v="2023-01-29T00:00:00"/>
    <s v="Premium"/>
    <n v="699"/>
    <n v="2.4"/>
    <x v="3"/>
    <x v="4"/>
    <n v="16"/>
    <n v="33"/>
    <s v="Yes"/>
    <n v="1"/>
  </r>
  <r>
    <n v="2748"/>
    <d v="2024-07-31T00:00:00"/>
    <s v="Standard"/>
    <n v="399"/>
    <n v="9.6"/>
    <x v="7"/>
    <x v="4"/>
    <n v="18"/>
    <n v="24"/>
    <s v="No"/>
    <n v="0"/>
  </r>
  <r>
    <n v="2749"/>
    <d v="2023-10-02T00:00:00"/>
    <s v="Premium"/>
    <n v="699"/>
    <n v="12.7"/>
    <x v="7"/>
    <x v="2"/>
    <n v="18"/>
    <n v="37"/>
    <s v="Yes"/>
    <n v="1"/>
  </r>
  <r>
    <n v="2750"/>
    <d v="2024-04-28T00:00:00"/>
    <s v="Premium"/>
    <n v="699"/>
    <n v="23.7"/>
    <x v="3"/>
    <x v="0"/>
    <n v="22"/>
    <n v="27"/>
    <s v="Yes"/>
    <n v="1"/>
  </r>
  <r>
    <n v="2751"/>
    <d v="2023-08-02T00:00:00"/>
    <s v="Standard"/>
    <n v="399"/>
    <n v="10"/>
    <x v="2"/>
    <x v="2"/>
    <n v="26"/>
    <n v="51"/>
    <s v="Yes"/>
    <n v="1"/>
  </r>
  <r>
    <n v="2752"/>
    <d v="2024-12-15T00:00:00"/>
    <s v="Standard"/>
    <n v="399"/>
    <n v="2.4"/>
    <x v="3"/>
    <x v="3"/>
    <n v="9"/>
    <n v="23"/>
    <s v="Yes"/>
    <n v="1"/>
  </r>
  <r>
    <n v="2753"/>
    <d v="2023-07-09T00:00:00"/>
    <s v="Basic"/>
    <n v="199"/>
    <n v="23.2"/>
    <x v="0"/>
    <x v="5"/>
    <n v="22"/>
    <n v="5"/>
    <s v="No"/>
    <n v="0"/>
  </r>
  <r>
    <n v="2754"/>
    <d v="2024-04-02T00:00:00"/>
    <s v="Standard"/>
    <n v="399"/>
    <n v="8.4"/>
    <x v="3"/>
    <x v="5"/>
    <n v="10"/>
    <n v="24"/>
    <s v="Yes"/>
    <n v="1"/>
  </r>
  <r>
    <n v="2755"/>
    <d v="2023-10-10T00:00:00"/>
    <s v="Basic"/>
    <n v="199"/>
    <n v="21.4"/>
    <x v="5"/>
    <x v="1"/>
    <n v="8"/>
    <n v="29"/>
    <s v="No"/>
    <n v="0"/>
  </r>
  <r>
    <n v="2756"/>
    <d v="2023-10-20T00:00:00"/>
    <s v="Basic"/>
    <n v="199"/>
    <n v="9.5"/>
    <x v="4"/>
    <x v="3"/>
    <n v="16"/>
    <n v="11"/>
    <s v="No"/>
    <n v="0"/>
  </r>
  <r>
    <n v="2757"/>
    <d v="2024-03-01T00:00:00"/>
    <s v="Basic"/>
    <n v="199"/>
    <n v="16.399999999999999"/>
    <x v="5"/>
    <x v="0"/>
    <n v="17"/>
    <n v="50"/>
    <s v="No"/>
    <n v="0"/>
  </r>
  <r>
    <n v="2758"/>
    <d v="2024-04-08T00:00:00"/>
    <s v="Basic"/>
    <n v="199"/>
    <n v="19.5"/>
    <x v="0"/>
    <x v="0"/>
    <n v="20"/>
    <n v="45"/>
    <s v="No"/>
    <n v="0"/>
  </r>
  <r>
    <n v="2759"/>
    <d v="2024-11-28T00:00:00"/>
    <s v="Premium"/>
    <n v="699"/>
    <n v="5.9"/>
    <x v="7"/>
    <x v="0"/>
    <n v="27"/>
    <n v="6"/>
    <s v="No"/>
    <n v="0"/>
  </r>
  <r>
    <n v="2760"/>
    <d v="2023-12-31T00:00:00"/>
    <s v="Basic"/>
    <n v="199"/>
    <n v="13.6"/>
    <x v="4"/>
    <x v="2"/>
    <n v="2"/>
    <n v="60"/>
    <s v="Yes"/>
    <n v="1"/>
  </r>
  <r>
    <n v="2761"/>
    <d v="2023-04-05T00:00:00"/>
    <s v="Basic"/>
    <n v="199"/>
    <n v="23.3"/>
    <x v="4"/>
    <x v="3"/>
    <n v="10"/>
    <n v="46"/>
    <s v="Yes"/>
    <n v="1"/>
  </r>
  <r>
    <n v="2762"/>
    <d v="2023-10-14T00:00:00"/>
    <s v="Premium"/>
    <n v="699"/>
    <n v="8.3000000000000007"/>
    <x v="5"/>
    <x v="3"/>
    <n v="18"/>
    <n v="52"/>
    <s v="No"/>
    <n v="0"/>
  </r>
  <r>
    <n v="2763"/>
    <d v="2024-11-27T00:00:00"/>
    <s v="Premium"/>
    <n v="699"/>
    <n v="11.1"/>
    <x v="2"/>
    <x v="2"/>
    <n v="12"/>
    <n v="16"/>
    <s v="Yes"/>
    <n v="1"/>
  </r>
  <r>
    <n v="2764"/>
    <d v="2024-10-25T00:00:00"/>
    <s v="Premium"/>
    <n v="699"/>
    <n v="1.7"/>
    <x v="7"/>
    <x v="0"/>
    <n v="32"/>
    <n v="41"/>
    <s v="No"/>
    <n v="0"/>
  </r>
  <r>
    <n v="2765"/>
    <d v="2023-06-01T00:00:00"/>
    <s v="Premium"/>
    <n v="699"/>
    <n v="17.399999999999999"/>
    <x v="1"/>
    <x v="3"/>
    <n v="2"/>
    <n v="56"/>
    <s v="Yes"/>
    <n v="1"/>
  </r>
  <r>
    <n v="2766"/>
    <d v="2023-11-28T00:00:00"/>
    <s v="Basic"/>
    <n v="199"/>
    <n v="11.8"/>
    <x v="6"/>
    <x v="5"/>
    <n v="29"/>
    <n v="27"/>
    <s v="Yes"/>
    <n v="1"/>
  </r>
  <r>
    <n v="2767"/>
    <d v="2024-10-23T00:00:00"/>
    <s v="Standard"/>
    <n v="399"/>
    <n v="5.3"/>
    <x v="8"/>
    <x v="1"/>
    <n v="13"/>
    <n v="17"/>
    <s v="No"/>
    <n v="0"/>
  </r>
  <r>
    <n v="2768"/>
    <d v="2024-01-12T00:00:00"/>
    <s v="Basic"/>
    <n v="199"/>
    <n v="20.5"/>
    <x v="7"/>
    <x v="5"/>
    <n v="23"/>
    <n v="4"/>
    <s v="Yes"/>
    <n v="1"/>
  </r>
  <r>
    <n v="2769"/>
    <d v="2024-05-10T00:00:00"/>
    <s v="Standard"/>
    <n v="399"/>
    <n v="16.600000000000001"/>
    <x v="8"/>
    <x v="1"/>
    <n v="34"/>
    <n v="1"/>
    <s v="No"/>
    <n v="0"/>
  </r>
  <r>
    <n v="2770"/>
    <d v="2024-11-09T00:00:00"/>
    <s v="Premium"/>
    <n v="699"/>
    <n v="18.399999999999999"/>
    <x v="4"/>
    <x v="3"/>
    <n v="12"/>
    <n v="11"/>
    <s v="Yes"/>
    <n v="1"/>
  </r>
  <r>
    <n v="2771"/>
    <d v="2023-05-07T00:00:00"/>
    <s v="Basic"/>
    <n v="199"/>
    <n v="10.9"/>
    <x v="0"/>
    <x v="0"/>
    <n v="8"/>
    <n v="36"/>
    <s v="No"/>
    <n v="0"/>
  </r>
  <r>
    <n v="2772"/>
    <d v="2023-07-23T00:00:00"/>
    <s v="Basic"/>
    <n v="199"/>
    <n v="13.5"/>
    <x v="4"/>
    <x v="2"/>
    <n v="26"/>
    <n v="10"/>
    <s v="No"/>
    <n v="0"/>
  </r>
  <r>
    <n v="2773"/>
    <d v="2024-02-05T00:00:00"/>
    <s v="Basic"/>
    <n v="199"/>
    <n v="9.8000000000000007"/>
    <x v="3"/>
    <x v="3"/>
    <n v="13"/>
    <n v="45"/>
    <s v="Yes"/>
    <n v="1"/>
  </r>
  <r>
    <n v="2774"/>
    <d v="2024-05-11T00:00:00"/>
    <s v="Basic"/>
    <n v="199"/>
    <n v="15.2"/>
    <x v="6"/>
    <x v="5"/>
    <n v="2"/>
    <n v="46"/>
    <s v="No"/>
    <n v="0"/>
  </r>
  <r>
    <n v="2775"/>
    <d v="2024-11-06T00:00:00"/>
    <s v="Basic"/>
    <n v="199"/>
    <n v="3.6"/>
    <x v="3"/>
    <x v="5"/>
    <n v="23"/>
    <n v="22"/>
    <s v="Yes"/>
    <n v="1"/>
  </r>
  <r>
    <n v="2776"/>
    <d v="2024-03-29T00:00:00"/>
    <s v="Premium"/>
    <n v="699"/>
    <n v="22.8"/>
    <x v="6"/>
    <x v="0"/>
    <n v="14"/>
    <n v="9"/>
    <s v="No"/>
    <n v="0"/>
  </r>
  <r>
    <n v="2777"/>
    <d v="2024-04-30T00:00:00"/>
    <s v="Basic"/>
    <n v="199"/>
    <n v="22.4"/>
    <x v="6"/>
    <x v="1"/>
    <n v="13"/>
    <n v="18"/>
    <s v="No"/>
    <n v="0"/>
  </r>
  <r>
    <n v="2778"/>
    <d v="2023-03-31T00:00:00"/>
    <s v="Premium"/>
    <n v="699"/>
    <n v="19.7"/>
    <x v="5"/>
    <x v="0"/>
    <n v="15"/>
    <n v="14"/>
    <s v="No"/>
    <n v="0"/>
  </r>
  <r>
    <n v="2779"/>
    <d v="2024-07-18T00:00:00"/>
    <s v="Premium"/>
    <n v="699"/>
    <n v="24.3"/>
    <x v="7"/>
    <x v="2"/>
    <n v="23"/>
    <n v="5"/>
    <s v="No"/>
    <n v="0"/>
  </r>
  <r>
    <n v="2780"/>
    <d v="2023-05-04T00:00:00"/>
    <s v="Standard"/>
    <n v="399"/>
    <n v="13"/>
    <x v="1"/>
    <x v="5"/>
    <n v="3"/>
    <n v="31"/>
    <s v="No"/>
    <n v="0"/>
  </r>
  <r>
    <n v="2781"/>
    <d v="2024-05-18T00:00:00"/>
    <s v="Premium"/>
    <n v="699"/>
    <n v="20.8"/>
    <x v="5"/>
    <x v="2"/>
    <n v="11"/>
    <n v="2"/>
    <s v="Yes"/>
    <n v="1"/>
  </r>
  <r>
    <n v="2782"/>
    <d v="2024-07-20T00:00:00"/>
    <s v="Basic"/>
    <n v="199"/>
    <n v="10.199999999999999"/>
    <x v="3"/>
    <x v="4"/>
    <n v="10"/>
    <n v="54"/>
    <s v="No"/>
    <n v="0"/>
  </r>
  <r>
    <n v="2783"/>
    <d v="2024-05-19T00:00:00"/>
    <s v="Basic"/>
    <n v="199"/>
    <n v="17.100000000000001"/>
    <x v="6"/>
    <x v="4"/>
    <n v="36"/>
    <n v="5"/>
    <s v="No"/>
    <n v="0"/>
  </r>
  <r>
    <n v="2784"/>
    <d v="2024-02-17T00:00:00"/>
    <s v="Premium"/>
    <n v="699"/>
    <n v="23.1"/>
    <x v="0"/>
    <x v="5"/>
    <n v="28"/>
    <n v="55"/>
    <s v="Yes"/>
    <n v="1"/>
  </r>
  <r>
    <n v="2785"/>
    <d v="2023-08-10T00:00:00"/>
    <s v="Standard"/>
    <n v="399"/>
    <n v="8.4"/>
    <x v="0"/>
    <x v="0"/>
    <n v="13"/>
    <n v="9"/>
    <s v="Yes"/>
    <n v="1"/>
  </r>
  <r>
    <n v="2786"/>
    <d v="2023-04-19T00:00:00"/>
    <s v="Premium"/>
    <n v="699"/>
    <n v="4"/>
    <x v="6"/>
    <x v="4"/>
    <n v="10"/>
    <n v="32"/>
    <s v="Yes"/>
    <n v="1"/>
  </r>
  <r>
    <n v="2787"/>
    <d v="2024-08-02T00:00:00"/>
    <s v="Premium"/>
    <n v="699"/>
    <n v="6.7"/>
    <x v="6"/>
    <x v="3"/>
    <n v="19"/>
    <n v="35"/>
    <s v="No"/>
    <n v="0"/>
  </r>
  <r>
    <n v="2788"/>
    <d v="2024-09-24T00:00:00"/>
    <s v="Basic"/>
    <n v="199"/>
    <n v="4.9000000000000004"/>
    <x v="3"/>
    <x v="2"/>
    <n v="12"/>
    <n v="3"/>
    <s v="Yes"/>
    <n v="1"/>
  </r>
  <r>
    <n v="2789"/>
    <d v="2024-10-12T00:00:00"/>
    <s v="Standard"/>
    <n v="399"/>
    <n v="9.6"/>
    <x v="8"/>
    <x v="2"/>
    <n v="14"/>
    <n v="15"/>
    <s v="No"/>
    <n v="0"/>
  </r>
  <r>
    <n v="2790"/>
    <d v="2024-06-28T00:00:00"/>
    <s v="Premium"/>
    <n v="699"/>
    <n v="21.7"/>
    <x v="5"/>
    <x v="1"/>
    <n v="31"/>
    <n v="54"/>
    <s v="No"/>
    <n v="0"/>
  </r>
  <r>
    <n v="2791"/>
    <d v="2023-01-07T00:00:00"/>
    <s v="Basic"/>
    <n v="199"/>
    <n v="10.199999999999999"/>
    <x v="7"/>
    <x v="3"/>
    <n v="18"/>
    <n v="6"/>
    <s v="No"/>
    <n v="0"/>
  </r>
  <r>
    <n v="2792"/>
    <d v="2024-07-29T00:00:00"/>
    <s v="Standard"/>
    <n v="399"/>
    <n v="6.1"/>
    <x v="2"/>
    <x v="3"/>
    <n v="21"/>
    <n v="49"/>
    <s v="Yes"/>
    <n v="1"/>
  </r>
  <r>
    <n v="2793"/>
    <d v="2024-02-15T00:00:00"/>
    <s v="Standard"/>
    <n v="399"/>
    <n v="0.8"/>
    <x v="4"/>
    <x v="0"/>
    <n v="10"/>
    <n v="49"/>
    <s v="Yes"/>
    <n v="1"/>
  </r>
  <r>
    <n v="2794"/>
    <d v="2024-04-29T00:00:00"/>
    <s v="Premium"/>
    <n v="699"/>
    <n v="13"/>
    <x v="0"/>
    <x v="4"/>
    <n v="4"/>
    <n v="25"/>
    <s v="Yes"/>
    <n v="1"/>
  </r>
  <r>
    <n v="2795"/>
    <d v="2023-02-16T00:00:00"/>
    <s v="Premium"/>
    <n v="699"/>
    <n v="10"/>
    <x v="3"/>
    <x v="4"/>
    <n v="24"/>
    <n v="17"/>
    <s v="No"/>
    <n v="0"/>
  </r>
  <r>
    <n v="2796"/>
    <d v="2023-03-10T00:00:00"/>
    <s v="Standard"/>
    <n v="399"/>
    <n v="6.7"/>
    <x v="4"/>
    <x v="0"/>
    <n v="21"/>
    <n v="59"/>
    <s v="No"/>
    <n v="0"/>
  </r>
  <r>
    <n v="2797"/>
    <d v="2024-11-20T00:00:00"/>
    <s v="Standard"/>
    <n v="399"/>
    <n v="11"/>
    <x v="0"/>
    <x v="1"/>
    <n v="6"/>
    <n v="4"/>
    <s v="No"/>
    <n v="0"/>
  </r>
  <r>
    <n v="2798"/>
    <d v="2024-08-13T00:00:00"/>
    <s v="Standard"/>
    <n v="399"/>
    <n v="11"/>
    <x v="8"/>
    <x v="5"/>
    <n v="22"/>
    <n v="59"/>
    <s v="No"/>
    <n v="0"/>
  </r>
  <r>
    <n v="2799"/>
    <d v="2024-05-23T00:00:00"/>
    <s v="Premium"/>
    <n v="699"/>
    <n v="15"/>
    <x v="5"/>
    <x v="5"/>
    <n v="25"/>
    <n v="20"/>
    <s v="No"/>
    <n v="0"/>
  </r>
  <r>
    <n v="2800"/>
    <d v="2024-03-21T00:00:00"/>
    <s v="Standard"/>
    <n v="399"/>
    <n v="2"/>
    <x v="8"/>
    <x v="0"/>
    <n v="12"/>
    <n v="1"/>
    <s v="Yes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n v="1"/>
    <d v="2023-04-15T00:00:00"/>
    <s v="Premium"/>
    <n v="699"/>
    <x v="0"/>
    <n v="4"/>
    <n v="1"/>
    <n v="8"/>
    <n v="14"/>
    <s v="Yes"/>
    <n v="1"/>
  </r>
  <r>
    <n v="2"/>
    <d v="2023-08-27T00:00:00"/>
    <s v="Premium"/>
    <n v="699"/>
    <x v="1"/>
    <n v="6"/>
    <n v="0"/>
    <n v="35"/>
    <n v="1"/>
    <s v="Yes"/>
    <n v="1"/>
  </r>
  <r>
    <n v="3"/>
    <d v="2023-10-12T00:00:00"/>
    <s v="Premium"/>
    <n v="699"/>
    <x v="2"/>
    <n v="8"/>
    <n v="3"/>
    <n v="2"/>
    <n v="14"/>
    <s v="Yes"/>
    <n v="1"/>
  </r>
  <r>
    <n v="4"/>
    <d v="2023-12-11T00:00:00"/>
    <s v="Basic"/>
    <n v="199"/>
    <x v="3"/>
    <n v="5"/>
    <n v="2"/>
    <n v="11"/>
    <n v="9"/>
    <s v="Yes"/>
    <n v="1"/>
  </r>
  <r>
    <n v="5"/>
    <d v="2023-02-14T00:00:00"/>
    <s v="Basic"/>
    <n v="199"/>
    <x v="4"/>
    <n v="5"/>
    <n v="2"/>
    <n v="6"/>
    <n v="38"/>
    <s v="Yes"/>
    <n v="1"/>
  </r>
  <r>
    <n v="6"/>
    <d v="2024-10-05T00:00:00"/>
    <s v="Premium"/>
    <n v="699"/>
    <x v="5"/>
    <n v="6"/>
    <n v="0"/>
    <n v="30"/>
    <n v="35"/>
    <s v="Yes"/>
    <n v="1"/>
  </r>
  <r>
    <n v="7"/>
    <d v="2023-10-24T00:00:00"/>
    <s v="Premium"/>
    <n v="699"/>
    <x v="6"/>
    <n v="1"/>
    <n v="0"/>
    <n v="24"/>
    <n v="42"/>
    <s v="Yes"/>
    <n v="1"/>
  </r>
  <r>
    <n v="8"/>
    <d v="2024-01-09T00:00:00"/>
    <s v="Basic"/>
    <n v="199"/>
    <x v="7"/>
    <n v="6"/>
    <n v="2"/>
    <n v="15"/>
    <n v="29"/>
    <s v="Yes"/>
    <n v="1"/>
  </r>
  <r>
    <n v="9"/>
    <d v="2023-03-15T00:00:00"/>
    <s v="Basic"/>
    <n v="199"/>
    <x v="8"/>
    <n v="4"/>
    <n v="5"/>
    <n v="24"/>
    <n v="59"/>
    <s v="Yes"/>
    <n v="1"/>
  </r>
  <r>
    <n v="10"/>
    <d v="2024-10-17T00:00:00"/>
    <s v="Premium"/>
    <n v="699"/>
    <x v="5"/>
    <n v="3"/>
    <n v="1"/>
    <n v="11"/>
    <n v="29"/>
    <s v="No"/>
    <n v="0"/>
  </r>
  <r>
    <n v="11"/>
    <d v="2023-11-20T00:00:00"/>
    <s v="Premium"/>
    <n v="699"/>
    <x v="9"/>
    <n v="5"/>
    <n v="0"/>
    <n v="36"/>
    <n v="14"/>
    <s v="No"/>
    <n v="0"/>
  </r>
  <r>
    <n v="12"/>
    <d v="2024-10-20T00:00:00"/>
    <s v="Standard"/>
    <n v="399"/>
    <x v="10"/>
    <n v="5"/>
    <n v="1"/>
    <n v="18"/>
    <n v="41"/>
    <s v="Yes"/>
    <n v="1"/>
  </r>
  <r>
    <n v="13"/>
    <d v="2024-08-21T00:00:00"/>
    <s v="Standard"/>
    <n v="399"/>
    <x v="11"/>
    <n v="3"/>
    <n v="5"/>
    <n v="10"/>
    <n v="35"/>
    <s v="Yes"/>
    <n v="1"/>
  </r>
  <r>
    <n v="14"/>
    <d v="2023-02-18T00:00:00"/>
    <s v="Standard"/>
    <n v="399"/>
    <x v="12"/>
    <n v="2"/>
    <n v="4"/>
    <n v="26"/>
    <n v="31"/>
    <s v="Yes"/>
    <n v="1"/>
  </r>
  <r>
    <n v="15"/>
    <d v="2024-09-02T00:00:00"/>
    <s v="Basic"/>
    <n v="199"/>
    <x v="13"/>
    <n v="6"/>
    <n v="4"/>
    <n v="10"/>
    <n v="4"/>
    <s v="Yes"/>
    <n v="1"/>
  </r>
  <r>
    <n v="16"/>
    <d v="2024-11-29T00:00:00"/>
    <s v="Standard"/>
    <n v="399"/>
    <x v="14"/>
    <n v="8"/>
    <n v="0"/>
    <n v="34"/>
    <n v="43"/>
    <s v="No"/>
    <n v="0"/>
  </r>
  <r>
    <n v="17"/>
    <d v="2024-04-09T00:00:00"/>
    <s v="Premium"/>
    <n v="699"/>
    <x v="15"/>
    <n v="5"/>
    <n v="0"/>
    <n v="18"/>
    <n v="18"/>
    <s v="No"/>
    <n v="0"/>
  </r>
  <r>
    <n v="18"/>
    <d v="2024-10-02T00:00:00"/>
    <s v="Basic"/>
    <n v="199"/>
    <x v="16"/>
    <n v="2"/>
    <n v="4"/>
    <n v="17"/>
    <n v="58"/>
    <s v="Yes"/>
    <n v="1"/>
  </r>
  <r>
    <n v="19"/>
    <d v="2024-06-27T00:00:00"/>
    <s v="Standard"/>
    <n v="399"/>
    <x v="17"/>
    <n v="2"/>
    <n v="2"/>
    <n v="33"/>
    <n v="48"/>
    <s v="Yes"/>
    <n v="1"/>
  </r>
  <r>
    <n v="20"/>
    <d v="2023-11-11T00:00:00"/>
    <s v="Basic"/>
    <n v="199"/>
    <x v="18"/>
    <n v="1"/>
    <n v="2"/>
    <n v="21"/>
    <n v="56"/>
    <s v="No"/>
    <n v="0"/>
  </r>
  <r>
    <n v="21"/>
    <d v="2023-03-12T00:00:00"/>
    <s v="Basic"/>
    <n v="199"/>
    <x v="19"/>
    <n v="1"/>
    <n v="0"/>
    <n v="4"/>
    <n v="46"/>
    <s v="No"/>
    <n v="0"/>
  </r>
  <r>
    <n v="22"/>
    <d v="2024-09-13T00:00:00"/>
    <s v="Premium"/>
    <n v="699"/>
    <x v="20"/>
    <n v="7"/>
    <n v="4"/>
    <n v="9"/>
    <n v="10"/>
    <s v="Yes"/>
    <n v="1"/>
  </r>
  <r>
    <n v="23"/>
    <d v="2024-11-18T00:00:00"/>
    <s v="Standard"/>
    <n v="399"/>
    <x v="21"/>
    <n v="3"/>
    <n v="5"/>
    <n v="14"/>
    <n v="19"/>
    <s v="No"/>
    <n v="0"/>
  </r>
  <r>
    <n v="24"/>
    <d v="2023-03-07T00:00:00"/>
    <s v="Premium"/>
    <n v="699"/>
    <x v="22"/>
    <n v="8"/>
    <n v="3"/>
    <n v="24"/>
    <n v="7"/>
    <s v="Yes"/>
    <n v="1"/>
  </r>
  <r>
    <n v="25"/>
    <d v="2024-12-25T00:00:00"/>
    <s v="Standard"/>
    <n v="399"/>
    <x v="23"/>
    <n v="3"/>
    <n v="4"/>
    <n v="2"/>
    <n v="14"/>
    <s v="Yes"/>
    <n v="1"/>
  </r>
  <r>
    <n v="26"/>
    <d v="2023-10-13T00:00:00"/>
    <s v="Premium"/>
    <n v="699"/>
    <x v="24"/>
    <n v="0"/>
    <n v="2"/>
    <n v="4"/>
    <n v="4"/>
    <s v="No"/>
    <n v="0"/>
  </r>
  <r>
    <n v="27"/>
    <d v="2024-08-13T00:00:00"/>
    <s v="Premium"/>
    <n v="699"/>
    <x v="25"/>
    <n v="2"/>
    <n v="5"/>
    <n v="32"/>
    <n v="59"/>
    <s v="No"/>
    <n v="0"/>
  </r>
  <r>
    <n v="28"/>
    <d v="2024-03-17T00:00:00"/>
    <s v="Standard"/>
    <n v="399"/>
    <x v="26"/>
    <n v="6"/>
    <n v="1"/>
    <n v="16"/>
    <n v="6"/>
    <s v="Yes"/>
    <n v="1"/>
  </r>
  <r>
    <n v="29"/>
    <d v="2023-04-11T00:00:00"/>
    <s v="Standard"/>
    <n v="399"/>
    <x v="27"/>
    <n v="0"/>
    <n v="5"/>
    <n v="28"/>
    <n v="41"/>
    <s v="No"/>
    <n v="0"/>
  </r>
  <r>
    <n v="30"/>
    <d v="2024-04-04T00:00:00"/>
    <s v="Basic"/>
    <n v="199"/>
    <x v="28"/>
    <n v="1"/>
    <n v="1"/>
    <n v="26"/>
    <n v="12"/>
    <s v="No"/>
    <n v="0"/>
  </r>
  <r>
    <n v="31"/>
    <d v="2024-03-29T00:00:00"/>
    <s v="Basic"/>
    <n v="199"/>
    <x v="29"/>
    <n v="7"/>
    <n v="1"/>
    <n v="28"/>
    <n v="55"/>
    <s v="No"/>
    <n v="0"/>
  </r>
  <r>
    <n v="32"/>
    <d v="2023-08-31T00:00:00"/>
    <s v="Premium"/>
    <n v="699"/>
    <x v="30"/>
    <n v="8"/>
    <n v="0"/>
    <n v="7"/>
    <n v="5"/>
    <s v="No"/>
    <n v="0"/>
  </r>
  <r>
    <n v="33"/>
    <d v="2024-01-24T00:00:00"/>
    <s v="Basic"/>
    <n v="199"/>
    <x v="31"/>
    <n v="3"/>
    <n v="3"/>
    <n v="27"/>
    <n v="57"/>
    <s v="Yes"/>
    <n v="1"/>
  </r>
  <r>
    <n v="34"/>
    <d v="2024-07-23T00:00:00"/>
    <s v="Basic"/>
    <n v="199"/>
    <x v="11"/>
    <n v="7"/>
    <n v="2"/>
    <n v="25"/>
    <n v="27"/>
    <s v="Yes"/>
    <n v="1"/>
  </r>
  <r>
    <n v="35"/>
    <d v="2024-07-09T00:00:00"/>
    <s v="Premium"/>
    <n v="699"/>
    <x v="32"/>
    <n v="4"/>
    <n v="1"/>
    <n v="32"/>
    <n v="3"/>
    <s v="No"/>
    <n v="0"/>
  </r>
  <r>
    <n v="36"/>
    <d v="2023-06-11T00:00:00"/>
    <s v="Basic"/>
    <n v="199"/>
    <x v="33"/>
    <n v="7"/>
    <n v="4"/>
    <n v="21"/>
    <n v="58"/>
    <s v="Yes"/>
    <n v="1"/>
  </r>
  <r>
    <n v="37"/>
    <d v="2023-08-29T00:00:00"/>
    <s v="Basic"/>
    <n v="199"/>
    <x v="34"/>
    <n v="2"/>
    <n v="0"/>
    <n v="33"/>
    <n v="38"/>
    <s v="Yes"/>
    <n v="1"/>
  </r>
  <r>
    <n v="38"/>
    <d v="2023-03-25T00:00:00"/>
    <s v="Standard"/>
    <n v="399"/>
    <x v="35"/>
    <n v="3"/>
    <n v="4"/>
    <n v="8"/>
    <n v="38"/>
    <s v="Yes"/>
    <n v="1"/>
  </r>
  <r>
    <n v="39"/>
    <d v="2023-09-02T00:00:00"/>
    <s v="Standard"/>
    <n v="399"/>
    <x v="36"/>
    <n v="4"/>
    <n v="1"/>
    <n v="34"/>
    <n v="42"/>
    <s v="No"/>
    <n v="0"/>
  </r>
  <r>
    <n v="40"/>
    <d v="2023-03-16T00:00:00"/>
    <s v="Standard"/>
    <n v="399"/>
    <x v="37"/>
    <n v="4"/>
    <n v="3"/>
    <n v="26"/>
    <n v="20"/>
    <s v="No"/>
    <n v="0"/>
  </r>
  <r>
    <n v="41"/>
    <d v="2023-09-29T00:00:00"/>
    <s v="Basic"/>
    <n v="199"/>
    <x v="38"/>
    <n v="1"/>
    <n v="0"/>
    <n v="30"/>
    <n v="34"/>
    <s v="Yes"/>
    <n v="1"/>
  </r>
  <r>
    <n v="42"/>
    <d v="2024-07-10T00:00:00"/>
    <s v="Basic"/>
    <n v="199"/>
    <x v="39"/>
    <n v="3"/>
    <n v="2"/>
    <n v="23"/>
    <n v="18"/>
    <s v="Yes"/>
    <n v="1"/>
  </r>
  <r>
    <n v="43"/>
    <d v="2023-11-03T00:00:00"/>
    <s v="Premium"/>
    <n v="699"/>
    <x v="40"/>
    <n v="8"/>
    <n v="0"/>
    <n v="20"/>
    <n v="42"/>
    <s v="No"/>
    <n v="0"/>
  </r>
  <r>
    <n v="44"/>
    <d v="2024-07-20T00:00:00"/>
    <s v="Premium"/>
    <n v="699"/>
    <x v="41"/>
    <n v="2"/>
    <n v="2"/>
    <n v="7"/>
    <n v="7"/>
    <s v="No"/>
    <n v="0"/>
  </r>
  <r>
    <n v="45"/>
    <d v="2024-10-11T00:00:00"/>
    <s v="Basic"/>
    <n v="199"/>
    <x v="42"/>
    <n v="3"/>
    <n v="5"/>
    <n v="18"/>
    <n v="21"/>
    <s v="Yes"/>
    <n v="1"/>
  </r>
  <r>
    <n v="46"/>
    <d v="2023-10-11T00:00:00"/>
    <s v="Standard"/>
    <n v="399"/>
    <x v="18"/>
    <n v="0"/>
    <n v="0"/>
    <n v="33"/>
    <n v="40"/>
    <s v="No"/>
    <n v="0"/>
  </r>
  <r>
    <n v="47"/>
    <d v="2024-03-28T00:00:00"/>
    <s v="Basic"/>
    <n v="199"/>
    <x v="43"/>
    <n v="2"/>
    <n v="5"/>
    <n v="1"/>
    <n v="16"/>
    <s v="Yes"/>
    <n v="1"/>
  </r>
  <r>
    <n v="48"/>
    <d v="2023-06-02T00:00:00"/>
    <s v="Premium"/>
    <n v="699"/>
    <x v="44"/>
    <n v="1"/>
    <n v="0"/>
    <n v="28"/>
    <n v="60"/>
    <s v="No"/>
    <n v="0"/>
  </r>
  <r>
    <n v="49"/>
    <d v="2023-11-12T00:00:00"/>
    <s v="Premium"/>
    <n v="699"/>
    <x v="45"/>
    <n v="8"/>
    <n v="1"/>
    <n v="3"/>
    <n v="27"/>
    <s v="Yes"/>
    <n v="1"/>
  </r>
  <r>
    <n v="50"/>
    <d v="2023-12-29T00:00:00"/>
    <s v="Standard"/>
    <n v="399"/>
    <x v="46"/>
    <n v="3"/>
    <n v="5"/>
    <n v="3"/>
    <n v="15"/>
    <s v="No"/>
    <n v="0"/>
  </r>
  <r>
    <n v="51"/>
    <d v="2023-07-01T00:00:00"/>
    <s v="Premium"/>
    <n v="699"/>
    <x v="47"/>
    <n v="2"/>
    <n v="1"/>
    <n v="27"/>
    <n v="55"/>
    <s v="Yes"/>
    <n v="1"/>
  </r>
  <r>
    <n v="52"/>
    <d v="2023-09-12T00:00:00"/>
    <s v="Standard"/>
    <n v="399"/>
    <x v="48"/>
    <n v="5"/>
    <n v="3"/>
    <n v="2"/>
    <n v="51"/>
    <s v="Yes"/>
    <n v="1"/>
  </r>
  <r>
    <n v="53"/>
    <d v="2024-04-26T00:00:00"/>
    <s v="Standard"/>
    <n v="399"/>
    <x v="49"/>
    <n v="1"/>
    <n v="3"/>
    <n v="11"/>
    <n v="55"/>
    <s v="Yes"/>
    <n v="1"/>
  </r>
  <r>
    <n v="54"/>
    <d v="2023-08-22T00:00:00"/>
    <s v="Basic"/>
    <n v="199"/>
    <x v="50"/>
    <n v="7"/>
    <n v="2"/>
    <n v="13"/>
    <n v="19"/>
    <s v="No"/>
    <n v="0"/>
  </r>
  <r>
    <n v="55"/>
    <d v="2023-10-13T00:00:00"/>
    <s v="Basic"/>
    <n v="199"/>
    <x v="51"/>
    <n v="6"/>
    <n v="2"/>
    <n v="2"/>
    <n v="17"/>
    <s v="No"/>
    <n v="0"/>
  </r>
  <r>
    <n v="56"/>
    <d v="2023-09-25T00:00:00"/>
    <s v="Standard"/>
    <n v="399"/>
    <x v="52"/>
    <n v="8"/>
    <n v="2"/>
    <n v="33"/>
    <n v="60"/>
    <s v="Yes"/>
    <n v="1"/>
  </r>
  <r>
    <n v="57"/>
    <d v="2024-03-22T00:00:00"/>
    <s v="Basic"/>
    <n v="199"/>
    <x v="53"/>
    <n v="6"/>
    <n v="2"/>
    <n v="17"/>
    <n v="46"/>
    <s v="Yes"/>
    <n v="1"/>
  </r>
  <r>
    <n v="58"/>
    <d v="2023-01-02T00:00:00"/>
    <s v="Premium"/>
    <n v="699"/>
    <x v="54"/>
    <n v="3"/>
    <n v="2"/>
    <n v="33"/>
    <n v="2"/>
    <s v="No"/>
    <n v="0"/>
  </r>
  <r>
    <n v="59"/>
    <d v="2024-11-11T00:00:00"/>
    <s v="Premium"/>
    <n v="699"/>
    <x v="55"/>
    <n v="3"/>
    <n v="2"/>
    <n v="35"/>
    <n v="27"/>
    <s v="Yes"/>
    <n v="1"/>
  </r>
  <r>
    <n v="60"/>
    <d v="2023-11-13T00:00:00"/>
    <s v="Standard"/>
    <n v="399"/>
    <x v="56"/>
    <n v="1"/>
    <n v="5"/>
    <n v="21"/>
    <n v="57"/>
    <s v="Yes"/>
    <n v="1"/>
  </r>
  <r>
    <n v="61"/>
    <d v="2024-11-11T00:00:00"/>
    <s v="Premium"/>
    <n v="699"/>
    <x v="57"/>
    <n v="4"/>
    <n v="4"/>
    <n v="27"/>
    <n v="8"/>
    <s v="Yes"/>
    <n v="1"/>
  </r>
  <r>
    <n v="62"/>
    <d v="2023-11-08T00:00:00"/>
    <s v="Standard"/>
    <n v="399"/>
    <x v="58"/>
    <n v="4"/>
    <n v="3"/>
    <n v="12"/>
    <n v="35"/>
    <s v="No"/>
    <n v="0"/>
  </r>
  <r>
    <n v="63"/>
    <d v="2023-08-07T00:00:00"/>
    <s v="Standard"/>
    <n v="399"/>
    <x v="59"/>
    <n v="5"/>
    <n v="3"/>
    <n v="14"/>
    <n v="28"/>
    <s v="Yes"/>
    <n v="1"/>
  </r>
  <r>
    <n v="64"/>
    <d v="2024-11-10T00:00:00"/>
    <s v="Premium"/>
    <n v="699"/>
    <x v="60"/>
    <n v="2"/>
    <n v="5"/>
    <n v="31"/>
    <n v="5"/>
    <s v="Yes"/>
    <n v="1"/>
  </r>
  <r>
    <n v="65"/>
    <d v="2023-07-23T00:00:00"/>
    <s v="Premium"/>
    <n v="699"/>
    <x v="61"/>
    <n v="3"/>
    <n v="5"/>
    <n v="22"/>
    <n v="19"/>
    <s v="Yes"/>
    <n v="1"/>
  </r>
  <r>
    <n v="66"/>
    <d v="2024-04-11T00:00:00"/>
    <s v="Basic"/>
    <n v="199"/>
    <x v="62"/>
    <n v="7"/>
    <n v="4"/>
    <n v="2"/>
    <n v="54"/>
    <s v="Yes"/>
    <n v="1"/>
  </r>
  <r>
    <n v="67"/>
    <d v="2024-11-02T00:00:00"/>
    <s v="Standard"/>
    <n v="399"/>
    <x v="63"/>
    <n v="6"/>
    <n v="3"/>
    <n v="13"/>
    <n v="25"/>
    <s v="Yes"/>
    <n v="1"/>
  </r>
  <r>
    <n v="68"/>
    <d v="2024-12-13T00:00:00"/>
    <s v="Premium"/>
    <n v="699"/>
    <x v="64"/>
    <n v="1"/>
    <n v="3"/>
    <n v="1"/>
    <n v="14"/>
    <s v="Yes"/>
    <n v="1"/>
  </r>
  <r>
    <n v="69"/>
    <d v="2024-04-20T00:00:00"/>
    <s v="Premium"/>
    <n v="699"/>
    <x v="30"/>
    <n v="3"/>
    <n v="0"/>
    <n v="30"/>
    <n v="29"/>
    <s v="Yes"/>
    <n v="1"/>
  </r>
  <r>
    <n v="70"/>
    <d v="2024-05-31T00:00:00"/>
    <s v="Premium"/>
    <n v="699"/>
    <x v="65"/>
    <n v="5"/>
    <n v="3"/>
    <n v="34"/>
    <n v="39"/>
    <s v="No"/>
    <n v="0"/>
  </r>
  <r>
    <n v="71"/>
    <d v="2023-09-23T00:00:00"/>
    <s v="Standard"/>
    <n v="399"/>
    <x v="66"/>
    <n v="2"/>
    <n v="5"/>
    <n v="36"/>
    <n v="55"/>
    <s v="Yes"/>
    <n v="1"/>
  </r>
  <r>
    <n v="72"/>
    <d v="2024-03-26T00:00:00"/>
    <s v="Basic"/>
    <n v="199"/>
    <x v="15"/>
    <n v="8"/>
    <n v="3"/>
    <n v="18"/>
    <n v="40"/>
    <s v="Yes"/>
    <n v="1"/>
  </r>
  <r>
    <n v="73"/>
    <d v="2023-05-22T00:00:00"/>
    <s v="Basic"/>
    <n v="199"/>
    <x v="67"/>
    <n v="5"/>
    <n v="2"/>
    <n v="19"/>
    <n v="57"/>
    <s v="Yes"/>
    <n v="1"/>
  </r>
  <r>
    <n v="74"/>
    <d v="2024-02-22T00:00:00"/>
    <s v="Basic"/>
    <n v="199"/>
    <x v="68"/>
    <n v="2"/>
    <n v="5"/>
    <n v="15"/>
    <n v="13"/>
    <s v="Yes"/>
    <n v="1"/>
  </r>
  <r>
    <n v="75"/>
    <d v="2024-08-21T00:00:00"/>
    <s v="Standard"/>
    <n v="399"/>
    <x v="69"/>
    <n v="0"/>
    <n v="1"/>
    <n v="35"/>
    <n v="53"/>
    <s v="No"/>
    <n v="0"/>
  </r>
  <r>
    <n v="76"/>
    <d v="2023-11-02T00:00:00"/>
    <s v="Premium"/>
    <n v="699"/>
    <x v="70"/>
    <n v="6"/>
    <n v="3"/>
    <n v="2"/>
    <n v="0"/>
    <s v="No"/>
    <n v="0"/>
  </r>
  <r>
    <n v="77"/>
    <d v="2023-08-13T00:00:00"/>
    <s v="Standard"/>
    <n v="399"/>
    <x v="71"/>
    <n v="8"/>
    <n v="4"/>
    <n v="27"/>
    <n v="57"/>
    <s v="Yes"/>
    <n v="1"/>
  </r>
  <r>
    <n v="78"/>
    <d v="2024-02-19T00:00:00"/>
    <s v="Standard"/>
    <n v="399"/>
    <x v="31"/>
    <n v="6"/>
    <n v="2"/>
    <n v="28"/>
    <n v="42"/>
    <s v="Yes"/>
    <n v="1"/>
  </r>
  <r>
    <n v="79"/>
    <d v="2024-02-08T00:00:00"/>
    <s v="Premium"/>
    <n v="699"/>
    <x v="72"/>
    <n v="2"/>
    <n v="4"/>
    <n v="11"/>
    <n v="34"/>
    <s v="Yes"/>
    <n v="1"/>
  </r>
  <r>
    <n v="80"/>
    <d v="2023-02-21T00:00:00"/>
    <s v="Premium"/>
    <n v="699"/>
    <x v="1"/>
    <n v="6"/>
    <n v="1"/>
    <n v="2"/>
    <n v="55"/>
    <s v="Yes"/>
    <n v="1"/>
  </r>
  <r>
    <n v="81"/>
    <d v="2024-01-24T00:00:00"/>
    <s v="Standard"/>
    <n v="399"/>
    <x v="57"/>
    <n v="7"/>
    <n v="2"/>
    <n v="25"/>
    <n v="21"/>
    <s v="No"/>
    <n v="0"/>
  </r>
  <r>
    <n v="82"/>
    <d v="2023-02-23T00:00:00"/>
    <s v="Standard"/>
    <n v="399"/>
    <x v="14"/>
    <n v="1"/>
    <n v="3"/>
    <n v="27"/>
    <n v="1"/>
    <s v="No"/>
    <n v="0"/>
  </r>
  <r>
    <n v="83"/>
    <d v="2023-01-21T00:00:00"/>
    <s v="Standard"/>
    <n v="399"/>
    <x v="73"/>
    <n v="0"/>
    <n v="0"/>
    <n v="15"/>
    <n v="60"/>
    <s v="Yes"/>
    <n v="1"/>
  </r>
  <r>
    <n v="84"/>
    <d v="2023-08-12T00:00:00"/>
    <s v="Premium"/>
    <n v="699"/>
    <x v="74"/>
    <n v="7"/>
    <n v="5"/>
    <n v="10"/>
    <n v="7"/>
    <s v="No"/>
    <n v="0"/>
  </r>
  <r>
    <n v="85"/>
    <d v="2023-04-28T00:00:00"/>
    <s v="Standard"/>
    <n v="399"/>
    <x v="15"/>
    <n v="2"/>
    <n v="4"/>
    <n v="17"/>
    <n v="38"/>
    <s v="No"/>
    <n v="0"/>
  </r>
  <r>
    <n v="86"/>
    <d v="2024-01-20T00:00:00"/>
    <s v="Basic"/>
    <n v="199"/>
    <x v="75"/>
    <n v="0"/>
    <n v="2"/>
    <n v="20"/>
    <n v="36"/>
    <s v="Yes"/>
    <n v="1"/>
  </r>
  <r>
    <n v="87"/>
    <d v="2024-12-01T00:00:00"/>
    <s v="Standard"/>
    <n v="399"/>
    <x v="76"/>
    <n v="3"/>
    <n v="0"/>
    <n v="13"/>
    <n v="44"/>
    <s v="No"/>
    <n v="0"/>
  </r>
  <r>
    <n v="88"/>
    <d v="2024-01-15T00:00:00"/>
    <s v="Premium"/>
    <n v="699"/>
    <x v="77"/>
    <n v="0"/>
    <n v="2"/>
    <n v="8"/>
    <n v="34"/>
    <s v="Yes"/>
    <n v="1"/>
  </r>
  <r>
    <n v="89"/>
    <d v="2024-03-19T00:00:00"/>
    <s v="Basic"/>
    <n v="199"/>
    <x v="73"/>
    <n v="0"/>
    <n v="3"/>
    <n v="33"/>
    <n v="52"/>
    <s v="Yes"/>
    <n v="1"/>
  </r>
  <r>
    <n v="90"/>
    <d v="2024-10-28T00:00:00"/>
    <s v="Standard"/>
    <n v="399"/>
    <x v="78"/>
    <n v="6"/>
    <n v="1"/>
    <n v="30"/>
    <n v="46"/>
    <s v="No"/>
    <n v="0"/>
  </r>
  <r>
    <n v="91"/>
    <d v="2023-10-02T00:00:00"/>
    <s v="Standard"/>
    <n v="399"/>
    <x v="79"/>
    <n v="7"/>
    <n v="3"/>
    <n v="35"/>
    <n v="52"/>
    <s v="Yes"/>
    <n v="1"/>
  </r>
  <r>
    <n v="92"/>
    <d v="2024-04-20T00:00:00"/>
    <s v="Standard"/>
    <n v="399"/>
    <x v="45"/>
    <n v="1"/>
    <n v="2"/>
    <n v="16"/>
    <n v="56"/>
    <s v="Yes"/>
    <n v="1"/>
  </r>
  <r>
    <n v="93"/>
    <d v="2023-12-30T00:00:00"/>
    <s v="Premium"/>
    <n v="699"/>
    <x v="43"/>
    <n v="7"/>
    <n v="2"/>
    <n v="25"/>
    <n v="11"/>
    <s v="Yes"/>
    <n v="1"/>
  </r>
  <r>
    <n v="94"/>
    <d v="2023-07-15T00:00:00"/>
    <s v="Standard"/>
    <n v="399"/>
    <x v="42"/>
    <n v="4"/>
    <n v="4"/>
    <n v="22"/>
    <n v="0"/>
    <s v="No"/>
    <n v="0"/>
  </r>
  <r>
    <n v="95"/>
    <d v="2024-05-02T00:00:00"/>
    <s v="Basic"/>
    <n v="199"/>
    <x v="63"/>
    <n v="7"/>
    <n v="4"/>
    <n v="16"/>
    <n v="48"/>
    <s v="Yes"/>
    <n v="1"/>
  </r>
  <r>
    <n v="96"/>
    <d v="2024-12-09T00:00:00"/>
    <s v="Premium"/>
    <n v="699"/>
    <x v="80"/>
    <n v="0"/>
    <n v="0"/>
    <n v="32"/>
    <n v="18"/>
    <s v="No"/>
    <n v="0"/>
  </r>
  <r>
    <n v="97"/>
    <d v="2024-03-11T00:00:00"/>
    <s v="Basic"/>
    <n v="199"/>
    <x v="56"/>
    <n v="5"/>
    <n v="3"/>
    <n v="20"/>
    <n v="35"/>
    <s v="Yes"/>
    <n v="1"/>
  </r>
  <r>
    <n v="98"/>
    <d v="2023-05-04T00:00:00"/>
    <s v="Premium"/>
    <n v="699"/>
    <x v="81"/>
    <n v="7"/>
    <n v="2"/>
    <n v="36"/>
    <n v="19"/>
    <s v="Yes"/>
    <n v="1"/>
  </r>
  <r>
    <n v="99"/>
    <d v="2024-05-10T00:00:00"/>
    <s v="Premium"/>
    <n v="699"/>
    <x v="82"/>
    <n v="8"/>
    <n v="5"/>
    <n v="13"/>
    <n v="11"/>
    <s v="Yes"/>
    <n v="1"/>
  </r>
  <r>
    <n v="100"/>
    <d v="2023-07-03T00:00:00"/>
    <s v="Standard"/>
    <n v="399"/>
    <x v="83"/>
    <n v="1"/>
    <n v="1"/>
    <n v="34"/>
    <n v="18"/>
    <s v="No"/>
    <n v="0"/>
  </r>
  <r>
    <n v="101"/>
    <d v="2024-07-20T00:00:00"/>
    <s v="Standard"/>
    <n v="399"/>
    <x v="78"/>
    <n v="2"/>
    <n v="2"/>
    <n v="1"/>
    <n v="2"/>
    <s v="No"/>
    <n v="0"/>
  </r>
  <r>
    <n v="102"/>
    <d v="2023-10-19T00:00:00"/>
    <s v="Standard"/>
    <n v="399"/>
    <x v="84"/>
    <n v="7"/>
    <n v="0"/>
    <n v="9"/>
    <n v="55"/>
    <s v="Yes"/>
    <n v="1"/>
  </r>
  <r>
    <n v="103"/>
    <d v="2024-05-04T00:00:00"/>
    <s v="Standard"/>
    <n v="399"/>
    <x v="85"/>
    <n v="2"/>
    <n v="0"/>
    <n v="31"/>
    <n v="16"/>
    <s v="No"/>
    <n v="0"/>
  </r>
  <r>
    <n v="104"/>
    <d v="2023-06-05T00:00:00"/>
    <s v="Basic"/>
    <n v="199"/>
    <x v="52"/>
    <n v="1"/>
    <n v="4"/>
    <n v="5"/>
    <n v="40"/>
    <s v="No"/>
    <n v="0"/>
  </r>
  <r>
    <n v="105"/>
    <d v="2024-09-12T00:00:00"/>
    <s v="Basic"/>
    <n v="199"/>
    <x v="1"/>
    <n v="3"/>
    <n v="0"/>
    <n v="20"/>
    <n v="35"/>
    <s v="No"/>
    <n v="0"/>
  </r>
  <r>
    <n v="106"/>
    <d v="2024-08-25T00:00:00"/>
    <s v="Premium"/>
    <n v="699"/>
    <x v="79"/>
    <n v="6"/>
    <n v="3"/>
    <n v="15"/>
    <n v="58"/>
    <s v="Yes"/>
    <n v="1"/>
  </r>
  <r>
    <n v="107"/>
    <d v="2023-08-01T00:00:00"/>
    <s v="Standard"/>
    <n v="399"/>
    <x v="86"/>
    <n v="0"/>
    <n v="4"/>
    <n v="20"/>
    <n v="47"/>
    <s v="Yes"/>
    <n v="1"/>
  </r>
  <r>
    <n v="108"/>
    <d v="2023-03-18T00:00:00"/>
    <s v="Premium"/>
    <n v="699"/>
    <x v="11"/>
    <n v="1"/>
    <n v="1"/>
    <n v="14"/>
    <n v="15"/>
    <s v="No"/>
    <n v="0"/>
  </r>
  <r>
    <n v="109"/>
    <d v="2024-12-24T00:00:00"/>
    <s v="Basic"/>
    <n v="199"/>
    <x v="87"/>
    <n v="7"/>
    <n v="2"/>
    <n v="1"/>
    <n v="2"/>
    <s v="Yes"/>
    <n v="1"/>
  </r>
  <r>
    <n v="110"/>
    <d v="2024-08-26T00:00:00"/>
    <s v="Standard"/>
    <n v="399"/>
    <x v="88"/>
    <n v="3"/>
    <n v="2"/>
    <n v="30"/>
    <n v="50"/>
    <s v="Yes"/>
    <n v="1"/>
  </r>
  <r>
    <n v="111"/>
    <d v="2023-09-30T00:00:00"/>
    <s v="Premium"/>
    <n v="699"/>
    <x v="89"/>
    <n v="8"/>
    <n v="1"/>
    <n v="13"/>
    <n v="41"/>
    <s v="Yes"/>
    <n v="1"/>
  </r>
  <r>
    <n v="112"/>
    <d v="2023-10-23T00:00:00"/>
    <s v="Basic"/>
    <n v="199"/>
    <x v="90"/>
    <n v="4"/>
    <n v="4"/>
    <n v="5"/>
    <n v="47"/>
    <s v="Yes"/>
    <n v="1"/>
  </r>
  <r>
    <n v="113"/>
    <d v="2024-05-27T00:00:00"/>
    <s v="Standard"/>
    <n v="399"/>
    <x v="91"/>
    <n v="4"/>
    <n v="5"/>
    <n v="8"/>
    <n v="25"/>
    <s v="No"/>
    <n v="0"/>
  </r>
  <r>
    <n v="114"/>
    <d v="2023-09-14T00:00:00"/>
    <s v="Premium"/>
    <n v="699"/>
    <x v="22"/>
    <n v="0"/>
    <n v="3"/>
    <n v="32"/>
    <n v="47"/>
    <s v="Yes"/>
    <n v="1"/>
  </r>
  <r>
    <n v="115"/>
    <d v="2023-02-11T00:00:00"/>
    <s v="Basic"/>
    <n v="199"/>
    <x v="24"/>
    <n v="0"/>
    <n v="5"/>
    <n v="6"/>
    <n v="52"/>
    <s v="Yes"/>
    <n v="1"/>
  </r>
  <r>
    <n v="116"/>
    <d v="2024-03-22T00:00:00"/>
    <s v="Basic"/>
    <n v="199"/>
    <x v="92"/>
    <n v="7"/>
    <n v="2"/>
    <n v="31"/>
    <n v="11"/>
    <s v="No"/>
    <n v="0"/>
  </r>
  <r>
    <n v="117"/>
    <d v="2024-11-17T00:00:00"/>
    <s v="Premium"/>
    <n v="699"/>
    <x v="93"/>
    <n v="7"/>
    <n v="2"/>
    <n v="32"/>
    <n v="26"/>
    <s v="Yes"/>
    <n v="1"/>
  </r>
  <r>
    <n v="118"/>
    <d v="2024-07-17T00:00:00"/>
    <s v="Basic"/>
    <n v="199"/>
    <x v="81"/>
    <n v="7"/>
    <n v="2"/>
    <n v="11"/>
    <n v="42"/>
    <s v="No"/>
    <n v="0"/>
  </r>
  <r>
    <n v="119"/>
    <d v="2024-02-18T00:00:00"/>
    <s v="Basic"/>
    <n v="199"/>
    <x v="94"/>
    <n v="4"/>
    <n v="2"/>
    <n v="30"/>
    <n v="7"/>
    <s v="No"/>
    <n v="0"/>
  </r>
  <r>
    <n v="120"/>
    <d v="2024-06-14T00:00:00"/>
    <s v="Premium"/>
    <n v="699"/>
    <x v="95"/>
    <n v="8"/>
    <n v="3"/>
    <n v="1"/>
    <n v="26"/>
    <s v="Yes"/>
    <n v="1"/>
  </r>
  <r>
    <n v="121"/>
    <d v="2023-10-22T00:00:00"/>
    <s v="Standard"/>
    <n v="399"/>
    <x v="96"/>
    <n v="0"/>
    <n v="1"/>
    <n v="32"/>
    <n v="17"/>
    <s v="No"/>
    <n v="0"/>
  </r>
  <r>
    <n v="122"/>
    <d v="2023-01-15T00:00:00"/>
    <s v="Standard"/>
    <n v="399"/>
    <x v="97"/>
    <n v="3"/>
    <n v="5"/>
    <n v="32"/>
    <n v="10"/>
    <s v="Yes"/>
    <n v="1"/>
  </r>
  <r>
    <n v="123"/>
    <d v="2023-06-07T00:00:00"/>
    <s v="Premium"/>
    <n v="699"/>
    <x v="61"/>
    <n v="1"/>
    <n v="3"/>
    <n v="27"/>
    <n v="60"/>
    <s v="Yes"/>
    <n v="1"/>
  </r>
  <r>
    <n v="124"/>
    <d v="2024-04-28T00:00:00"/>
    <s v="Standard"/>
    <n v="399"/>
    <x v="98"/>
    <n v="4"/>
    <n v="3"/>
    <n v="19"/>
    <n v="53"/>
    <s v="Yes"/>
    <n v="1"/>
  </r>
  <r>
    <n v="125"/>
    <d v="2023-05-20T00:00:00"/>
    <s v="Basic"/>
    <n v="199"/>
    <x v="99"/>
    <n v="6"/>
    <n v="1"/>
    <n v="30"/>
    <n v="58"/>
    <s v="No"/>
    <n v="0"/>
  </r>
  <r>
    <n v="126"/>
    <d v="2023-10-01T00:00:00"/>
    <s v="Basic"/>
    <n v="199"/>
    <x v="100"/>
    <n v="6"/>
    <n v="2"/>
    <n v="18"/>
    <n v="59"/>
    <s v="No"/>
    <n v="0"/>
  </r>
  <r>
    <n v="127"/>
    <d v="2023-12-20T00:00:00"/>
    <s v="Basic"/>
    <n v="199"/>
    <x v="28"/>
    <n v="7"/>
    <n v="1"/>
    <n v="19"/>
    <n v="28"/>
    <s v="No"/>
    <n v="0"/>
  </r>
  <r>
    <n v="128"/>
    <d v="2023-07-13T00:00:00"/>
    <s v="Standard"/>
    <n v="399"/>
    <x v="101"/>
    <n v="6"/>
    <n v="3"/>
    <n v="36"/>
    <n v="59"/>
    <s v="Yes"/>
    <n v="1"/>
  </r>
  <r>
    <n v="129"/>
    <d v="2024-04-29T00:00:00"/>
    <s v="Premium"/>
    <n v="699"/>
    <x v="102"/>
    <n v="3"/>
    <n v="3"/>
    <n v="16"/>
    <n v="2"/>
    <s v="Yes"/>
    <n v="1"/>
  </r>
  <r>
    <n v="130"/>
    <d v="2024-08-27T00:00:00"/>
    <s v="Premium"/>
    <n v="699"/>
    <x v="103"/>
    <n v="2"/>
    <n v="3"/>
    <n v="25"/>
    <n v="2"/>
    <s v="Yes"/>
    <n v="1"/>
  </r>
  <r>
    <n v="131"/>
    <d v="2023-01-16T00:00:00"/>
    <s v="Standard"/>
    <n v="399"/>
    <x v="104"/>
    <n v="7"/>
    <n v="0"/>
    <n v="7"/>
    <n v="33"/>
    <s v="No"/>
    <n v="0"/>
  </r>
  <r>
    <n v="132"/>
    <d v="2023-09-29T00:00:00"/>
    <s v="Premium"/>
    <n v="699"/>
    <x v="87"/>
    <n v="2"/>
    <n v="0"/>
    <n v="10"/>
    <n v="30"/>
    <s v="No"/>
    <n v="0"/>
  </r>
  <r>
    <n v="133"/>
    <d v="2023-11-21T00:00:00"/>
    <s v="Standard"/>
    <n v="399"/>
    <x v="73"/>
    <n v="5"/>
    <n v="5"/>
    <n v="26"/>
    <n v="54"/>
    <s v="Yes"/>
    <n v="1"/>
  </r>
  <r>
    <n v="134"/>
    <d v="2024-12-01T00:00:00"/>
    <s v="Premium"/>
    <n v="699"/>
    <x v="104"/>
    <n v="0"/>
    <n v="4"/>
    <n v="32"/>
    <n v="4"/>
    <s v="Yes"/>
    <n v="1"/>
  </r>
  <r>
    <n v="135"/>
    <d v="2023-04-13T00:00:00"/>
    <s v="Standard"/>
    <n v="399"/>
    <x v="105"/>
    <n v="6"/>
    <n v="0"/>
    <n v="15"/>
    <n v="48"/>
    <s v="No"/>
    <n v="0"/>
  </r>
  <r>
    <n v="136"/>
    <d v="2023-10-28T00:00:00"/>
    <s v="Standard"/>
    <n v="399"/>
    <x v="106"/>
    <n v="0"/>
    <n v="0"/>
    <n v="11"/>
    <n v="20"/>
    <s v="No"/>
    <n v="0"/>
  </r>
  <r>
    <n v="137"/>
    <d v="2023-07-04T00:00:00"/>
    <s v="Standard"/>
    <n v="399"/>
    <x v="107"/>
    <n v="3"/>
    <n v="4"/>
    <n v="24"/>
    <n v="26"/>
    <s v="Yes"/>
    <n v="1"/>
  </r>
  <r>
    <n v="138"/>
    <d v="2024-08-20T00:00:00"/>
    <s v="Basic"/>
    <n v="199"/>
    <x v="76"/>
    <n v="6"/>
    <n v="4"/>
    <n v="12"/>
    <n v="43"/>
    <s v="Yes"/>
    <n v="1"/>
  </r>
  <r>
    <n v="139"/>
    <d v="2024-04-21T00:00:00"/>
    <s v="Basic"/>
    <n v="199"/>
    <x v="108"/>
    <n v="4"/>
    <n v="3"/>
    <n v="15"/>
    <n v="16"/>
    <s v="No"/>
    <n v="0"/>
  </r>
  <r>
    <n v="140"/>
    <d v="2024-03-10T00:00:00"/>
    <s v="Standard"/>
    <n v="399"/>
    <x v="109"/>
    <n v="7"/>
    <n v="2"/>
    <n v="35"/>
    <n v="37"/>
    <s v="Yes"/>
    <n v="1"/>
  </r>
  <r>
    <n v="141"/>
    <d v="2023-04-20T00:00:00"/>
    <s v="Premium"/>
    <n v="699"/>
    <x v="110"/>
    <n v="4"/>
    <n v="1"/>
    <n v="17"/>
    <n v="24"/>
    <s v="No"/>
    <n v="0"/>
  </r>
  <r>
    <n v="142"/>
    <d v="2024-11-05T00:00:00"/>
    <s v="Basic"/>
    <n v="199"/>
    <x v="102"/>
    <n v="4"/>
    <n v="5"/>
    <n v="25"/>
    <n v="18"/>
    <s v="Yes"/>
    <n v="1"/>
  </r>
  <r>
    <n v="143"/>
    <d v="2023-10-21T00:00:00"/>
    <s v="Standard"/>
    <n v="399"/>
    <x v="111"/>
    <n v="0"/>
    <n v="4"/>
    <n v="18"/>
    <n v="47"/>
    <s v="Yes"/>
    <n v="1"/>
  </r>
  <r>
    <n v="144"/>
    <d v="2024-11-06T00:00:00"/>
    <s v="Basic"/>
    <n v="199"/>
    <x v="9"/>
    <n v="3"/>
    <n v="4"/>
    <n v="23"/>
    <n v="16"/>
    <s v="No"/>
    <n v="0"/>
  </r>
  <r>
    <n v="145"/>
    <d v="2024-08-16T00:00:00"/>
    <s v="Premium"/>
    <n v="699"/>
    <x v="13"/>
    <n v="0"/>
    <n v="2"/>
    <n v="9"/>
    <n v="50"/>
    <s v="Yes"/>
    <n v="1"/>
  </r>
  <r>
    <n v="146"/>
    <d v="2023-07-25T00:00:00"/>
    <s v="Standard"/>
    <n v="399"/>
    <x v="94"/>
    <n v="4"/>
    <n v="2"/>
    <n v="9"/>
    <n v="47"/>
    <s v="Yes"/>
    <n v="1"/>
  </r>
  <r>
    <n v="147"/>
    <d v="2023-06-18T00:00:00"/>
    <s v="Basic"/>
    <n v="199"/>
    <x v="112"/>
    <n v="5"/>
    <n v="4"/>
    <n v="35"/>
    <n v="32"/>
    <s v="No"/>
    <n v="0"/>
  </r>
  <r>
    <n v="148"/>
    <d v="2023-04-28T00:00:00"/>
    <s v="Standard"/>
    <n v="399"/>
    <x v="93"/>
    <n v="4"/>
    <n v="5"/>
    <n v="31"/>
    <n v="55"/>
    <s v="Yes"/>
    <n v="1"/>
  </r>
  <r>
    <n v="149"/>
    <d v="2024-02-11T00:00:00"/>
    <s v="Standard"/>
    <n v="399"/>
    <x v="113"/>
    <n v="3"/>
    <n v="5"/>
    <n v="5"/>
    <n v="46"/>
    <s v="Yes"/>
    <n v="1"/>
  </r>
  <r>
    <n v="150"/>
    <d v="2024-04-10T00:00:00"/>
    <s v="Premium"/>
    <n v="699"/>
    <x v="94"/>
    <n v="6"/>
    <n v="0"/>
    <n v="24"/>
    <n v="16"/>
    <s v="No"/>
    <n v="0"/>
  </r>
  <r>
    <n v="151"/>
    <d v="2023-01-26T00:00:00"/>
    <s v="Standard"/>
    <n v="399"/>
    <x v="114"/>
    <n v="5"/>
    <n v="0"/>
    <n v="17"/>
    <n v="43"/>
    <s v="Yes"/>
    <n v="1"/>
  </r>
  <r>
    <n v="152"/>
    <d v="2024-04-20T00:00:00"/>
    <s v="Premium"/>
    <n v="699"/>
    <x v="57"/>
    <n v="3"/>
    <n v="5"/>
    <n v="36"/>
    <n v="4"/>
    <s v="No"/>
    <n v="0"/>
  </r>
  <r>
    <n v="153"/>
    <d v="2023-11-08T00:00:00"/>
    <s v="Premium"/>
    <n v="699"/>
    <x v="73"/>
    <n v="1"/>
    <n v="1"/>
    <n v="20"/>
    <n v="2"/>
    <s v="No"/>
    <n v="0"/>
  </r>
  <r>
    <n v="154"/>
    <d v="2024-11-17T00:00:00"/>
    <s v="Standard"/>
    <n v="399"/>
    <x v="115"/>
    <n v="8"/>
    <n v="1"/>
    <n v="8"/>
    <n v="24"/>
    <s v="Yes"/>
    <n v="1"/>
  </r>
  <r>
    <n v="155"/>
    <d v="2024-05-16T00:00:00"/>
    <s v="Premium"/>
    <n v="699"/>
    <x v="116"/>
    <n v="2"/>
    <n v="3"/>
    <n v="35"/>
    <n v="41"/>
    <s v="Yes"/>
    <n v="1"/>
  </r>
  <r>
    <n v="156"/>
    <d v="2024-03-30T00:00:00"/>
    <s v="Premium"/>
    <n v="699"/>
    <x v="41"/>
    <n v="4"/>
    <n v="0"/>
    <n v="27"/>
    <n v="44"/>
    <s v="Yes"/>
    <n v="1"/>
  </r>
  <r>
    <n v="157"/>
    <d v="2024-10-22T00:00:00"/>
    <s v="Standard"/>
    <n v="399"/>
    <x v="70"/>
    <n v="1"/>
    <n v="5"/>
    <n v="16"/>
    <n v="23"/>
    <s v="Yes"/>
    <n v="1"/>
  </r>
  <r>
    <n v="158"/>
    <d v="2024-04-10T00:00:00"/>
    <s v="Standard"/>
    <n v="399"/>
    <x v="52"/>
    <n v="3"/>
    <n v="0"/>
    <n v="4"/>
    <n v="60"/>
    <s v="No"/>
    <n v="0"/>
  </r>
  <r>
    <n v="159"/>
    <d v="2023-05-09T00:00:00"/>
    <s v="Basic"/>
    <n v="199"/>
    <x v="117"/>
    <n v="0"/>
    <n v="0"/>
    <n v="14"/>
    <n v="50"/>
    <s v="Yes"/>
    <n v="1"/>
  </r>
  <r>
    <n v="160"/>
    <d v="2023-08-27T00:00:00"/>
    <s v="Premium"/>
    <n v="699"/>
    <x v="88"/>
    <n v="8"/>
    <n v="1"/>
    <n v="14"/>
    <n v="37"/>
    <s v="Yes"/>
    <n v="1"/>
  </r>
  <r>
    <n v="161"/>
    <d v="2023-05-14T00:00:00"/>
    <s v="Standard"/>
    <n v="399"/>
    <x v="49"/>
    <n v="0"/>
    <n v="2"/>
    <n v="10"/>
    <n v="54"/>
    <s v="No"/>
    <n v="0"/>
  </r>
  <r>
    <n v="162"/>
    <d v="2023-01-16T00:00:00"/>
    <s v="Premium"/>
    <n v="699"/>
    <x v="118"/>
    <n v="1"/>
    <n v="5"/>
    <n v="17"/>
    <n v="55"/>
    <s v="Yes"/>
    <n v="1"/>
  </r>
  <r>
    <n v="163"/>
    <d v="2024-03-07T00:00:00"/>
    <s v="Standard"/>
    <n v="399"/>
    <x v="23"/>
    <n v="0"/>
    <n v="1"/>
    <n v="16"/>
    <n v="16"/>
    <s v="Yes"/>
    <n v="1"/>
  </r>
  <r>
    <n v="164"/>
    <d v="2024-08-30T00:00:00"/>
    <s v="Premium"/>
    <n v="699"/>
    <x v="105"/>
    <n v="7"/>
    <n v="3"/>
    <n v="8"/>
    <n v="49"/>
    <s v="Yes"/>
    <n v="1"/>
  </r>
  <r>
    <n v="165"/>
    <d v="2024-11-05T00:00:00"/>
    <s v="Basic"/>
    <n v="199"/>
    <x v="119"/>
    <n v="0"/>
    <n v="5"/>
    <n v="29"/>
    <n v="50"/>
    <s v="No"/>
    <n v="0"/>
  </r>
  <r>
    <n v="166"/>
    <d v="2024-03-12T00:00:00"/>
    <s v="Premium"/>
    <n v="699"/>
    <x v="110"/>
    <n v="0"/>
    <n v="0"/>
    <n v="20"/>
    <n v="30"/>
    <s v="No"/>
    <n v="0"/>
  </r>
  <r>
    <n v="167"/>
    <d v="2024-09-14T00:00:00"/>
    <s v="Premium"/>
    <n v="699"/>
    <x v="18"/>
    <n v="7"/>
    <n v="0"/>
    <n v="7"/>
    <n v="57"/>
    <s v="Yes"/>
    <n v="1"/>
  </r>
  <r>
    <n v="168"/>
    <d v="2024-09-03T00:00:00"/>
    <s v="Basic"/>
    <n v="199"/>
    <x v="20"/>
    <n v="8"/>
    <n v="5"/>
    <n v="5"/>
    <n v="20"/>
    <s v="Yes"/>
    <n v="1"/>
  </r>
  <r>
    <n v="169"/>
    <d v="2024-11-01T00:00:00"/>
    <s v="Premium"/>
    <n v="699"/>
    <x v="120"/>
    <n v="6"/>
    <n v="0"/>
    <n v="19"/>
    <n v="50"/>
    <s v="No"/>
    <n v="0"/>
  </r>
  <r>
    <n v="170"/>
    <d v="2024-02-28T00:00:00"/>
    <s v="Premium"/>
    <n v="699"/>
    <x v="121"/>
    <n v="3"/>
    <n v="3"/>
    <n v="36"/>
    <n v="28"/>
    <s v="No"/>
    <n v="0"/>
  </r>
  <r>
    <n v="171"/>
    <d v="2023-09-19T00:00:00"/>
    <s v="Standard"/>
    <n v="399"/>
    <x v="52"/>
    <n v="1"/>
    <n v="2"/>
    <n v="30"/>
    <n v="27"/>
    <s v="Yes"/>
    <n v="1"/>
  </r>
  <r>
    <n v="172"/>
    <d v="2023-04-06T00:00:00"/>
    <s v="Standard"/>
    <n v="399"/>
    <x v="55"/>
    <n v="7"/>
    <n v="0"/>
    <n v="10"/>
    <n v="5"/>
    <s v="No"/>
    <n v="0"/>
  </r>
  <r>
    <n v="173"/>
    <d v="2024-07-29T00:00:00"/>
    <s v="Standard"/>
    <n v="399"/>
    <x v="122"/>
    <n v="5"/>
    <n v="1"/>
    <n v="7"/>
    <n v="35"/>
    <s v="Yes"/>
    <n v="1"/>
  </r>
  <r>
    <n v="174"/>
    <d v="2024-03-09T00:00:00"/>
    <s v="Premium"/>
    <n v="699"/>
    <x v="123"/>
    <n v="6"/>
    <n v="2"/>
    <n v="22"/>
    <n v="55"/>
    <s v="Yes"/>
    <n v="1"/>
  </r>
  <r>
    <n v="175"/>
    <d v="2023-08-06T00:00:00"/>
    <s v="Premium"/>
    <n v="699"/>
    <x v="93"/>
    <n v="4"/>
    <n v="2"/>
    <n v="4"/>
    <n v="6"/>
    <s v="No"/>
    <n v="0"/>
  </r>
  <r>
    <n v="176"/>
    <d v="2023-04-28T00:00:00"/>
    <s v="Basic"/>
    <n v="199"/>
    <x v="124"/>
    <n v="1"/>
    <n v="2"/>
    <n v="31"/>
    <n v="54"/>
    <s v="Yes"/>
    <n v="1"/>
  </r>
  <r>
    <n v="177"/>
    <d v="2024-07-24T00:00:00"/>
    <s v="Standard"/>
    <n v="399"/>
    <x v="125"/>
    <n v="8"/>
    <n v="4"/>
    <n v="15"/>
    <n v="39"/>
    <s v="Yes"/>
    <n v="1"/>
  </r>
  <r>
    <n v="178"/>
    <d v="2023-12-14T00:00:00"/>
    <s v="Basic"/>
    <n v="199"/>
    <x v="126"/>
    <n v="4"/>
    <n v="5"/>
    <n v="18"/>
    <n v="48"/>
    <s v="Yes"/>
    <n v="1"/>
  </r>
  <r>
    <n v="179"/>
    <d v="2023-05-26T00:00:00"/>
    <s v="Standard"/>
    <n v="399"/>
    <x v="48"/>
    <n v="2"/>
    <n v="4"/>
    <n v="1"/>
    <n v="42"/>
    <s v="Yes"/>
    <n v="1"/>
  </r>
  <r>
    <n v="180"/>
    <d v="2023-12-16T00:00:00"/>
    <s v="Premium"/>
    <n v="699"/>
    <x v="94"/>
    <n v="8"/>
    <n v="1"/>
    <n v="2"/>
    <n v="24"/>
    <s v="Yes"/>
    <n v="1"/>
  </r>
  <r>
    <n v="181"/>
    <d v="2023-02-23T00:00:00"/>
    <s v="Basic"/>
    <n v="199"/>
    <x v="127"/>
    <n v="5"/>
    <n v="4"/>
    <n v="24"/>
    <n v="38"/>
    <s v="Yes"/>
    <n v="1"/>
  </r>
  <r>
    <n v="182"/>
    <d v="2024-11-08T00:00:00"/>
    <s v="Basic"/>
    <n v="199"/>
    <x v="128"/>
    <n v="0"/>
    <n v="5"/>
    <n v="11"/>
    <n v="5"/>
    <s v="Yes"/>
    <n v="1"/>
  </r>
  <r>
    <n v="183"/>
    <d v="2023-04-27T00:00:00"/>
    <s v="Standard"/>
    <n v="399"/>
    <x v="17"/>
    <n v="6"/>
    <n v="2"/>
    <n v="32"/>
    <n v="13"/>
    <s v="No"/>
    <n v="0"/>
  </r>
  <r>
    <n v="184"/>
    <d v="2023-08-14T00:00:00"/>
    <s v="Standard"/>
    <n v="399"/>
    <x v="129"/>
    <n v="7"/>
    <n v="4"/>
    <n v="28"/>
    <n v="42"/>
    <s v="Yes"/>
    <n v="1"/>
  </r>
  <r>
    <n v="185"/>
    <d v="2023-09-19T00:00:00"/>
    <s v="Standard"/>
    <n v="399"/>
    <x v="111"/>
    <n v="4"/>
    <n v="1"/>
    <n v="4"/>
    <n v="49"/>
    <s v="Yes"/>
    <n v="1"/>
  </r>
  <r>
    <n v="186"/>
    <d v="2024-01-25T00:00:00"/>
    <s v="Standard"/>
    <n v="399"/>
    <x v="130"/>
    <n v="7"/>
    <n v="5"/>
    <n v="21"/>
    <n v="27"/>
    <s v="Yes"/>
    <n v="1"/>
  </r>
  <r>
    <n v="187"/>
    <d v="2023-02-13T00:00:00"/>
    <s v="Premium"/>
    <n v="699"/>
    <x v="119"/>
    <n v="5"/>
    <n v="0"/>
    <n v="15"/>
    <n v="25"/>
    <s v="No"/>
    <n v="0"/>
  </r>
  <r>
    <n v="188"/>
    <d v="2024-02-19T00:00:00"/>
    <s v="Standard"/>
    <n v="399"/>
    <x v="108"/>
    <n v="1"/>
    <n v="2"/>
    <n v="2"/>
    <n v="36"/>
    <s v="Yes"/>
    <n v="1"/>
  </r>
  <r>
    <n v="189"/>
    <d v="2024-09-24T00:00:00"/>
    <s v="Premium"/>
    <n v="699"/>
    <x v="131"/>
    <n v="6"/>
    <n v="0"/>
    <n v="27"/>
    <n v="20"/>
    <s v="Yes"/>
    <n v="1"/>
  </r>
  <r>
    <n v="190"/>
    <d v="2024-06-20T00:00:00"/>
    <s v="Standard"/>
    <n v="399"/>
    <x v="94"/>
    <n v="1"/>
    <n v="1"/>
    <n v="24"/>
    <n v="27"/>
    <s v="Yes"/>
    <n v="1"/>
  </r>
  <r>
    <n v="191"/>
    <d v="2023-03-20T00:00:00"/>
    <s v="Basic"/>
    <n v="199"/>
    <x v="132"/>
    <n v="5"/>
    <n v="1"/>
    <n v="26"/>
    <n v="21"/>
    <s v="No"/>
    <n v="0"/>
  </r>
  <r>
    <n v="192"/>
    <d v="2024-10-22T00:00:00"/>
    <s v="Premium"/>
    <n v="699"/>
    <x v="133"/>
    <n v="3"/>
    <n v="2"/>
    <n v="8"/>
    <n v="22"/>
    <s v="No"/>
    <n v="0"/>
  </r>
  <r>
    <n v="193"/>
    <d v="2024-11-02T00:00:00"/>
    <s v="Basic"/>
    <n v="199"/>
    <x v="134"/>
    <n v="4"/>
    <n v="1"/>
    <n v="16"/>
    <n v="11"/>
    <s v="No"/>
    <n v="0"/>
  </r>
  <r>
    <n v="194"/>
    <d v="2024-08-16T00:00:00"/>
    <s v="Basic"/>
    <n v="199"/>
    <x v="135"/>
    <n v="7"/>
    <n v="3"/>
    <n v="12"/>
    <n v="48"/>
    <s v="Yes"/>
    <n v="1"/>
  </r>
  <r>
    <n v="195"/>
    <d v="2024-03-28T00:00:00"/>
    <s v="Standard"/>
    <n v="399"/>
    <x v="7"/>
    <n v="5"/>
    <n v="1"/>
    <n v="21"/>
    <n v="28"/>
    <s v="Yes"/>
    <n v="1"/>
  </r>
  <r>
    <n v="196"/>
    <d v="2024-04-17T00:00:00"/>
    <s v="Premium"/>
    <n v="699"/>
    <x v="77"/>
    <n v="0"/>
    <n v="2"/>
    <n v="20"/>
    <n v="32"/>
    <s v="Yes"/>
    <n v="1"/>
  </r>
  <r>
    <n v="197"/>
    <d v="2023-04-03T00:00:00"/>
    <s v="Standard"/>
    <n v="399"/>
    <x v="33"/>
    <n v="4"/>
    <n v="0"/>
    <n v="3"/>
    <n v="41"/>
    <s v="No"/>
    <n v="0"/>
  </r>
  <r>
    <n v="198"/>
    <d v="2024-08-08T00:00:00"/>
    <s v="Premium"/>
    <n v="699"/>
    <x v="68"/>
    <n v="8"/>
    <n v="5"/>
    <n v="33"/>
    <n v="57"/>
    <s v="Yes"/>
    <n v="1"/>
  </r>
  <r>
    <n v="199"/>
    <d v="2024-04-06T00:00:00"/>
    <s v="Premium"/>
    <n v="699"/>
    <x v="136"/>
    <n v="7"/>
    <n v="4"/>
    <n v="13"/>
    <n v="9"/>
    <s v="No"/>
    <n v="0"/>
  </r>
  <r>
    <n v="200"/>
    <d v="2023-09-11T00:00:00"/>
    <s v="Basic"/>
    <n v="199"/>
    <x v="137"/>
    <n v="1"/>
    <n v="4"/>
    <n v="22"/>
    <n v="41"/>
    <s v="Yes"/>
    <n v="1"/>
  </r>
  <r>
    <n v="201"/>
    <d v="2024-01-17T00:00:00"/>
    <s v="Premium"/>
    <n v="699"/>
    <x v="138"/>
    <n v="8"/>
    <n v="4"/>
    <n v="29"/>
    <n v="39"/>
    <s v="Yes"/>
    <n v="1"/>
  </r>
  <r>
    <n v="202"/>
    <d v="2024-10-08T00:00:00"/>
    <s v="Standard"/>
    <n v="399"/>
    <x v="87"/>
    <n v="5"/>
    <n v="5"/>
    <n v="25"/>
    <n v="38"/>
    <s v="Yes"/>
    <n v="1"/>
  </r>
  <r>
    <n v="203"/>
    <d v="2023-09-16T00:00:00"/>
    <s v="Premium"/>
    <n v="699"/>
    <x v="10"/>
    <n v="1"/>
    <n v="4"/>
    <n v="22"/>
    <n v="43"/>
    <s v="Yes"/>
    <n v="1"/>
  </r>
  <r>
    <n v="204"/>
    <d v="2024-12-16T00:00:00"/>
    <s v="Premium"/>
    <n v="699"/>
    <x v="43"/>
    <n v="2"/>
    <n v="2"/>
    <n v="10"/>
    <n v="19"/>
    <s v="No"/>
    <n v="0"/>
  </r>
  <r>
    <n v="205"/>
    <d v="2023-12-03T00:00:00"/>
    <s v="Premium"/>
    <n v="699"/>
    <x v="37"/>
    <n v="1"/>
    <n v="2"/>
    <n v="26"/>
    <n v="35"/>
    <s v="Yes"/>
    <n v="1"/>
  </r>
  <r>
    <n v="206"/>
    <d v="2023-11-13T00:00:00"/>
    <s v="Basic"/>
    <n v="199"/>
    <x v="61"/>
    <n v="6"/>
    <n v="4"/>
    <n v="34"/>
    <n v="23"/>
    <s v="Yes"/>
    <n v="1"/>
  </r>
  <r>
    <n v="207"/>
    <d v="2023-06-08T00:00:00"/>
    <s v="Basic"/>
    <n v="199"/>
    <x v="139"/>
    <n v="7"/>
    <n v="1"/>
    <n v="14"/>
    <n v="14"/>
    <s v="No"/>
    <n v="0"/>
  </r>
  <r>
    <n v="208"/>
    <d v="2024-06-23T00:00:00"/>
    <s v="Basic"/>
    <n v="199"/>
    <x v="140"/>
    <n v="1"/>
    <n v="4"/>
    <n v="19"/>
    <n v="49"/>
    <s v="Yes"/>
    <n v="1"/>
  </r>
  <r>
    <n v="209"/>
    <d v="2023-07-05T00:00:00"/>
    <s v="Basic"/>
    <n v="199"/>
    <x v="112"/>
    <n v="2"/>
    <n v="4"/>
    <n v="22"/>
    <n v="24"/>
    <s v="Yes"/>
    <n v="1"/>
  </r>
  <r>
    <n v="210"/>
    <d v="2023-09-01T00:00:00"/>
    <s v="Premium"/>
    <n v="699"/>
    <x v="121"/>
    <n v="0"/>
    <n v="3"/>
    <n v="11"/>
    <n v="23"/>
    <s v="No"/>
    <n v="0"/>
  </r>
  <r>
    <n v="211"/>
    <d v="2024-04-25T00:00:00"/>
    <s v="Standard"/>
    <n v="399"/>
    <x v="141"/>
    <n v="7"/>
    <n v="1"/>
    <n v="19"/>
    <n v="34"/>
    <s v="Yes"/>
    <n v="1"/>
  </r>
  <r>
    <n v="212"/>
    <d v="2024-01-27T00:00:00"/>
    <s v="Basic"/>
    <n v="199"/>
    <x v="142"/>
    <n v="7"/>
    <n v="3"/>
    <n v="24"/>
    <n v="49"/>
    <s v="Yes"/>
    <n v="1"/>
  </r>
  <r>
    <n v="213"/>
    <d v="2023-09-14T00:00:00"/>
    <s v="Premium"/>
    <n v="699"/>
    <x v="116"/>
    <n v="2"/>
    <n v="1"/>
    <n v="34"/>
    <n v="51"/>
    <s v="No"/>
    <n v="0"/>
  </r>
  <r>
    <n v="214"/>
    <d v="2023-05-08T00:00:00"/>
    <s v="Basic"/>
    <n v="199"/>
    <x v="104"/>
    <n v="8"/>
    <n v="0"/>
    <n v="31"/>
    <n v="45"/>
    <s v="No"/>
    <n v="0"/>
  </r>
  <r>
    <n v="215"/>
    <d v="2024-03-23T00:00:00"/>
    <s v="Standard"/>
    <n v="399"/>
    <x v="101"/>
    <n v="4"/>
    <n v="3"/>
    <n v="6"/>
    <n v="57"/>
    <s v="Yes"/>
    <n v="1"/>
  </r>
  <r>
    <n v="216"/>
    <d v="2024-05-29T00:00:00"/>
    <s v="Basic"/>
    <n v="199"/>
    <x v="50"/>
    <n v="5"/>
    <n v="0"/>
    <n v="15"/>
    <n v="26"/>
    <s v="Yes"/>
    <n v="1"/>
  </r>
  <r>
    <n v="217"/>
    <d v="2023-04-12T00:00:00"/>
    <s v="Standard"/>
    <n v="399"/>
    <x v="103"/>
    <n v="1"/>
    <n v="2"/>
    <n v="16"/>
    <n v="14"/>
    <s v="Yes"/>
    <n v="1"/>
  </r>
  <r>
    <n v="218"/>
    <d v="2024-04-28T00:00:00"/>
    <s v="Premium"/>
    <n v="699"/>
    <x v="60"/>
    <n v="2"/>
    <n v="0"/>
    <n v="22"/>
    <n v="18"/>
    <s v="No"/>
    <n v="0"/>
  </r>
  <r>
    <n v="219"/>
    <d v="2023-03-23T00:00:00"/>
    <s v="Premium"/>
    <n v="699"/>
    <x v="143"/>
    <n v="7"/>
    <n v="3"/>
    <n v="9"/>
    <n v="39"/>
    <s v="Yes"/>
    <n v="1"/>
  </r>
  <r>
    <n v="220"/>
    <d v="2024-06-24T00:00:00"/>
    <s v="Basic"/>
    <n v="199"/>
    <x v="144"/>
    <n v="2"/>
    <n v="4"/>
    <n v="17"/>
    <n v="60"/>
    <s v="No"/>
    <n v="0"/>
  </r>
  <r>
    <n v="221"/>
    <d v="2024-03-05T00:00:00"/>
    <s v="Standard"/>
    <n v="399"/>
    <x v="79"/>
    <n v="3"/>
    <n v="2"/>
    <n v="8"/>
    <n v="7"/>
    <s v="Yes"/>
    <n v="1"/>
  </r>
  <r>
    <n v="222"/>
    <d v="2024-06-11T00:00:00"/>
    <s v="Premium"/>
    <n v="699"/>
    <x v="90"/>
    <n v="7"/>
    <n v="4"/>
    <n v="30"/>
    <n v="34"/>
    <s v="Yes"/>
    <n v="1"/>
  </r>
  <r>
    <n v="223"/>
    <d v="2023-09-04T00:00:00"/>
    <s v="Premium"/>
    <n v="699"/>
    <x v="63"/>
    <n v="4"/>
    <n v="3"/>
    <n v="16"/>
    <n v="0"/>
    <s v="No"/>
    <n v="0"/>
  </r>
  <r>
    <n v="224"/>
    <d v="2024-06-22T00:00:00"/>
    <s v="Premium"/>
    <n v="699"/>
    <x v="145"/>
    <n v="1"/>
    <n v="4"/>
    <n v="27"/>
    <n v="23"/>
    <s v="Yes"/>
    <n v="1"/>
  </r>
  <r>
    <n v="225"/>
    <d v="2024-04-26T00:00:00"/>
    <s v="Premium"/>
    <n v="699"/>
    <x v="49"/>
    <n v="8"/>
    <n v="4"/>
    <n v="33"/>
    <n v="1"/>
    <s v="Yes"/>
    <n v="1"/>
  </r>
  <r>
    <n v="226"/>
    <d v="2023-03-11T00:00:00"/>
    <s v="Basic"/>
    <n v="199"/>
    <x v="146"/>
    <n v="4"/>
    <n v="5"/>
    <n v="25"/>
    <n v="1"/>
    <s v="Yes"/>
    <n v="1"/>
  </r>
  <r>
    <n v="227"/>
    <d v="2023-05-17T00:00:00"/>
    <s v="Standard"/>
    <n v="399"/>
    <x v="147"/>
    <n v="1"/>
    <n v="4"/>
    <n v="16"/>
    <n v="47"/>
    <s v="No"/>
    <n v="0"/>
  </r>
  <r>
    <n v="228"/>
    <d v="2024-05-05T00:00:00"/>
    <s v="Basic"/>
    <n v="199"/>
    <x v="148"/>
    <n v="2"/>
    <n v="5"/>
    <n v="23"/>
    <n v="29"/>
    <s v="No"/>
    <n v="0"/>
  </r>
  <r>
    <n v="229"/>
    <d v="2023-02-07T00:00:00"/>
    <s v="Premium"/>
    <n v="699"/>
    <x v="149"/>
    <n v="1"/>
    <n v="5"/>
    <n v="12"/>
    <n v="49"/>
    <s v="No"/>
    <n v="0"/>
  </r>
  <r>
    <n v="230"/>
    <d v="2024-06-11T00:00:00"/>
    <s v="Standard"/>
    <n v="399"/>
    <x v="62"/>
    <n v="3"/>
    <n v="0"/>
    <n v="13"/>
    <n v="20"/>
    <s v="No"/>
    <n v="0"/>
  </r>
  <r>
    <n v="231"/>
    <d v="2023-02-18T00:00:00"/>
    <s v="Standard"/>
    <n v="399"/>
    <x v="150"/>
    <n v="0"/>
    <n v="5"/>
    <n v="35"/>
    <n v="12"/>
    <s v="Yes"/>
    <n v="1"/>
  </r>
  <r>
    <n v="232"/>
    <d v="2024-03-26T00:00:00"/>
    <s v="Premium"/>
    <n v="699"/>
    <x v="151"/>
    <n v="5"/>
    <n v="3"/>
    <n v="22"/>
    <n v="56"/>
    <s v="Yes"/>
    <n v="1"/>
  </r>
  <r>
    <n v="233"/>
    <d v="2024-06-15T00:00:00"/>
    <s v="Standard"/>
    <n v="399"/>
    <x v="47"/>
    <n v="7"/>
    <n v="5"/>
    <n v="22"/>
    <n v="31"/>
    <s v="Yes"/>
    <n v="1"/>
  </r>
  <r>
    <n v="234"/>
    <d v="2023-07-04T00:00:00"/>
    <s v="Standard"/>
    <n v="399"/>
    <x v="28"/>
    <n v="1"/>
    <n v="3"/>
    <n v="6"/>
    <n v="38"/>
    <s v="No"/>
    <n v="0"/>
  </r>
  <r>
    <n v="235"/>
    <d v="2024-04-01T00:00:00"/>
    <s v="Premium"/>
    <n v="699"/>
    <x v="136"/>
    <n v="1"/>
    <n v="2"/>
    <n v="19"/>
    <n v="42"/>
    <s v="Yes"/>
    <n v="1"/>
  </r>
  <r>
    <n v="236"/>
    <d v="2023-12-28T00:00:00"/>
    <s v="Premium"/>
    <n v="699"/>
    <x v="152"/>
    <n v="7"/>
    <n v="2"/>
    <n v="28"/>
    <n v="28"/>
    <s v="Yes"/>
    <n v="1"/>
  </r>
  <r>
    <n v="237"/>
    <d v="2024-01-08T00:00:00"/>
    <s v="Premium"/>
    <n v="699"/>
    <x v="151"/>
    <n v="0"/>
    <n v="0"/>
    <n v="28"/>
    <n v="42"/>
    <s v="No"/>
    <n v="0"/>
  </r>
  <r>
    <n v="238"/>
    <d v="2023-02-05T00:00:00"/>
    <s v="Premium"/>
    <n v="699"/>
    <x v="135"/>
    <n v="2"/>
    <n v="4"/>
    <n v="11"/>
    <n v="43"/>
    <s v="No"/>
    <n v="0"/>
  </r>
  <r>
    <n v="239"/>
    <d v="2023-02-03T00:00:00"/>
    <s v="Basic"/>
    <n v="199"/>
    <x v="74"/>
    <n v="5"/>
    <n v="2"/>
    <n v="5"/>
    <n v="24"/>
    <s v="No"/>
    <n v="0"/>
  </r>
  <r>
    <n v="240"/>
    <d v="2024-08-10T00:00:00"/>
    <s v="Premium"/>
    <n v="699"/>
    <x v="142"/>
    <n v="5"/>
    <n v="2"/>
    <n v="10"/>
    <n v="28"/>
    <s v="No"/>
    <n v="0"/>
  </r>
  <r>
    <n v="241"/>
    <d v="2023-04-27T00:00:00"/>
    <s v="Basic"/>
    <n v="199"/>
    <x v="153"/>
    <n v="5"/>
    <n v="5"/>
    <n v="34"/>
    <n v="17"/>
    <s v="Yes"/>
    <n v="1"/>
  </r>
  <r>
    <n v="242"/>
    <d v="2023-09-24T00:00:00"/>
    <s v="Basic"/>
    <n v="199"/>
    <x v="154"/>
    <n v="6"/>
    <n v="4"/>
    <n v="12"/>
    <n v="7"/>
    <s v="Yes"/>
    <n v="1"/>
  </r>
  <r>
    <n v="243"/>
    <d v="2023-07-24T00:00:00"/>
    <s v="Premium"/>
    <n v="699"/>
    <x v="144"/>
    <n v="4"/>
    <n v="5"/>
    <n v="29"/>
    <n v="58"/>
    <s v="No"/>
    <n v="0"/>
  </r>
  <r>
    <n v="244"/>
    <d v="2023-03-31T00:00:00"/>
    <s v="Basic"/>
    <n v="199"/>
    <x v="155"/>
    <n v="7"/>
    <n v="1"/>
    <n v="9"/>
    <n v="57"/>
    <s v="No"/>
    <n v="0"/>
  </r>
  <r>
    <n v="245"/>
    <d v="2023-11-04T00:00:00"/>
    <s v="Premium"/>
    <n v="699"/>
    <x v="123"/>
    <n v="1"/>
    <n v="4"/>
    <n v="21"/>
    <n v="34"/>
    <s v="Yes"/>
    <n v="1"/>
  </r>
  <r>
    <n v="246"/>
    <d v="2023-05-23T00:00:00"/>
    <s v="Basic"/>
    <n v="199"/>
    <x v="60"/>
    <n v="8"/>
    <n v="1"/>
    <n v="12"/>
    <n v="7"/>
    <s v="No"/>
    <n v="0"/>
  </r>
  <r>
    <n v="247"/>
    <d v="2024-07-18T00:00:00"/>
    <s v="Basic"/>
    <n v="199"/>
    <x v="0"/>
    <n v="8"/>
    <n v="4"/>
    <n v="32"/>
    <n v="23"/>
    <s v="Yes"/>
    <n v="1"/>
  </r>
  <r>
    <n v="248"/>
    <d v="2024-02-25T00:00:00"/>
    <s v="Basic"/>
    <n v="199"/>
    <x v="10"/>
    <n v="6"/>
    <n v="5"/>
    <n v="6"/>
    <n v="46"/>
    <s v="Yes"/>
    <n v="1"/>
  </r>
  <r>
    <n v="249"/>
    <d v="2024-11-27T00:00:00"/>
    <s v="Standard"/>
    <n v="399"/>
    <x v="20"/>
    <n v="5"/>
    <n v="5"/>
    <n v="5"/>
    <n v="4"/>
    <s v="Yes"/>
    <n v="1"/>
  </r>
  <r>
    <n v="250"/>
    <d v="2023-05-13T00:00:00"/>
    <s v="Premium"/>
    <n v="699"/>
    <x v="20"/>
    <n v="8"/>
    <n v="5"/>
    <n v="23"/>
    <n v="37"/>
    <s v="Yes"/>
    <n v="1"/>
  </r>
  <r>
    <n v="251"/>
    <d v="2023-06-18T00:00:00"/>
    <s v="Standard"/>
    <n v="399"/>
    <x v="156"/>
    <n v="0"/>
    <n v="0"/>
    <n v="33"/>
    <n v="33"/>
    <s v="Yes"/>
    <n v="1"/>
  </r>
  <r>
    <n v="252"/>
    <d v="2023-10-18T00:00:00"/>
    <s v="Basic"/>
    <n v="199"/>
    <x v="157"/>
    <n v="3"/>
    <n v="2"/>
    <n v="21"/>
    <n v="60"/>
    <s v="No"/>
    <n v="0"/>
  </r>
  <r>
    <n v="253"/>
    <d v="2024-09-21T00:00:00"/>
    <s v="Basic"/>
    <n v="199"/>
    <x v="158"/>
    <n v="8"/>
    <n v="2"/>
    <n v="17"/>
    <n v="8"/>
    <s v="No"/>
    <n v="0"/>
  </r>
  <r>
    <n v="254"/>
    <d v="2023-06-25T00:00:00"/>
    <s v="Premium"/>
    <n v="699"/>
    <x v="119"/>
    <n v="2"/>
    <n v="4"/>
    <n v="6"/>
    <n v="60"/>
    <s v="Yes"/>
    <n v="1"/>
  </r>
  <r>
    <n v="255"/>
    <d v="2024-10-18T00:00:00"/>
    <s v="Premium"/>
    <n v="699"/>
    <x v="72"/>
    <n v="0"/>
    <n v="0"/>
    <n v="22"/>
    <n v="5"/>
    <s v="Yes"/>
    <n v="1"/>
  </r>
  <r>
    <n v="256"/>
    <d v="2024-10-04T00:00:00"/>
    <s v="Premium"/>
    <n v="699"/>
    <x v="159"/>
    <n v="6"/>
    <n v="4"/>
    <n v="17"/>
    <n v="40"/>
    <s v="Yes"/>
    <n v="1"/>
  </r>
  <r>
    <n v="257"/>
    <d v="2024-12-02T00:00:00"/>
    <s v="Premium"/>
    <n v="699"/>
    <x v="117"/>
    <n v="4"/>
    <n v="3"/>
    <n v="19"/>
    <n v="15"/>
    <s v="No"/>
    <n v="0"/>
  </r>
  <r>
    <n v="258"/>
    <d v="2024-04-20T00:00:00"/>
    <s v="Standard"/>
    <n v="399"/>
    <x v="120"/>
    <n v="0"/>
    <n v="1"/>
    <n v="20"/>
    <n v="28"/>
    <s v="No"/>
    <n v="0"/>
  </r>
  <r>
    <n v="259"/>
    <d v="2023-12-20T00:00:00"/>
    <s v="Basic"/>
    <n v="199"/>
    <x v="17"/>
    <n v="5"/>
    <n v="5"/>
    <n v="22"/>
    <n v="20"/>
    <s v="No"/>
    <n v="0"/>
  </r>
  <r>
    <n v="260"/>
    <d v="2024-04-22T00:00:00"/>
    <s v="Standard"/>
    <n v="399"/>
    <x v="143"/>
    <n v="8"/>
    <n v="4"/>
    <n v="9"/>
    <n v="6"/>
    <s v="Yes"/>
    <n v="1"/>
  </r>
  <r>
    <n v="261"/>
    <d v="2024-01-29T00:00:00"/>
    <s v="Basic"/>
    <n v="199"/>
    <x v="80"/>
    <n v="2"/>
    <n v="0"/>
    <n v="18"/>
    <n v="3"/>
    <s v="No"/>
    <n v="0"/>
  </r>
  <r>
    <n v="262"/>
    <d v="2023-11-17T00:00:00"/>
    <s v="Premium"/>
    <n v="699"/>
    <x v="160"/>
    <n v="2"/>
    <n v="2"/>
    <n v="27"/>
    <n v="59"/>
    <s v="Yes"/>
    <n v="1"/>
  </r>
  <r>
    <n v="263"/>
    <d v="2024-05-24T00:00:00"/>
    <s v="Basic"/>
    <n v="199"/>
    <x v="154"/>
    <n v="8"/>
    <n v="3"/>
    <n v="11"/>
    <n v="31"/>
    <s v="No"/>
    <n v="0"/>
  </r>
  <r>
    <n v="264"/>
    <d v="2023-12-28T00:00:00"/>
    <s v="Basic"/>
    <n v="199"/>
    <x v="161"/>
    <n v="8"/>
    <n v="3"/>
    <n v="6"/>
    <n v="15"/>
    <s v="Yes"/>
    <n v="1"/>
  </r>
  <r>
    <n v="265"/>
    <d v="2023-04-21T00:00:00"/>
    <s v="Basic"/>
    <n v="199"/>
    <x v="42"/>
    <n v="7"/>
    <n v="2"/>
    <n v="4"/>
    <n v="34"/>
    <s v="Yes"/>
    <n v="1"/>
  </r>
  <r>
    <n v="266"/>
    <d v="2023-02-22T00:00:00"/>
    <s v="Standard"/>
    <n v="399"/>
    <x v="39"/>
    <n v="5"/>
    <n v="3"/>
    <n v="9"/>
    <n v="23"/>
    <s v="Yes"/>
    <n v="1"/>
  </r>
  <r>
    <n v="267"/>
    <d v="2024-04-06T00:00:00"/>
    <s v="Premium"/>
    <n v="699"/>
    <x v="158"/>
    <n v="8"/>
    <n v="2"/>
    <n v="36"/>
    <n v="4"/>
    <s v="Yes"/>
    <n v="1"/>
  </r>
  <r>
    <n v="268"/>
    <d v="2023-12-14T00:00:00"/>
    <s v="Premium"/>
    <n v="699"/>
    <x v="162"/>
    <n v="1"/>
    <n v="1"/>
    <n v="18"/>
    <n v="6"/>
    <s v="No"/>
    <n v="0"/>
  </r>
  <r>
    <n v="269"/>
    <d v="2023-02-11T00:00:00"/>
    <s v="Premium"/>
    <n v="699"/>
    <x v="128"/>
    <n v="3"/>
    <n v="4"/>
    <n v="24"/>
    <n v="32"/>
    <s v="Yes"/>
    <n v="1"/>
  </r>
  <r>
    <n v="270"/>
    <d v="2024-09-12T00:00:00"/>
    <s v="Basic"/>
    <n v="199"/>
    <x v="113"/>
    <n v="5"/>
    <n v="3"/>
    <n v="3"/>
    <n v="33"/>
    <s v="Yes"/>
    <n v="1"/>
  </r>
  <r>
    <n v="271"/>
    <d v="2023-11-03T00:00:00"/>
    <s v="Premium"/>
    <n v="699"/>
    <x v="57"/>
    <n v="5"/>
    <n v="1"/>
    <n v="9"/>
    <n v="25"/>
    <s v="No"/>
    <n v="0"/>
  </r>
  <r>
    <n v="272"/>
    <d v="2023-11-03T00:00:00"/>
    <s v="Premium"/>
    <n v="699"/>
    <x v="163"/>
    <n v="8"/>
    <n v="4"/>
    <n v="22"/>
    <n v="31"/>
    <s v="Yes"/>
    <n v="1"/>
  </r>
  <r>
    <n v="273"/>
    <d v="2024-12-05T00:00:00"/>
    <s v="Standard"/>
    <n v="399"/>
    <x v="153"/>
    <n v="1"/>
    <n v="3"/>
    <n v="2"/>
    <n v="37"/>
    <s v="Yes"/>
    <n v="1"/>
  </r>
  <r>
    <n v="274"/>
    <d v="2024-08-15T00:00:00"/>
    <s v="Premium"/>
    <n v="699"/>
    <x v="83"/>
    <n v="4"/>
    <n v="5"/>
    <n v="2"/>
    <n v="50"/>
    <s v="No"/>
    <n v="0"/>
  </r>
  <r>
    <n v="275"/>
    <d v="2024-09-26T00:00:00"/>
    <s v="Premium"/>
    <n v="699"/>
    <x v="121"/>
    <n v="7"/>
    <n v="1"/>
    <n v="15"/>
    <n v="33"/>
    <s v="No"/>
    <n v="0"/>
  </r>
  <r>
    <n v="276"/>
    <d v="2023-04-23T00:00:00"/>
    <s v="Standard"/>
    <n v="399"/>
    <x v="164"/>
    <n v="3"/>
    <n v="0"/>
    <n v="10"/>
    <n v="36"/>
    <s v="No"/>
    <n v="0"/>
  </r>
  <r>
    <n v="277"/>
    <d v="2024-02-25T00:00:00"/>
    <s v="Basic"/>
    <n v="199"/>
    <x v="85"/>
    <n v="6"/>
    <n v="1"/>
    <n v="2"/>
    <n v="26"/>
    <s v="No"/>
    <n v="0"/>
  </r>
  <r>
    <n v="278"/>
    <d v="2024-07-28T00:00:00"/>
    <s v="Premium"/>
    <n v="699"/>
    <x v="104"/>
    <n v="0"/>
    <n v="5"/>
    <n v="31"/>
    <n v="8"/>
    <s v="No"/>
    <n v="0"/>
  </r>
  <r>
    <n v="279"/>
    <d v="2023-12-17T00:00:00"/>
    <s v="Standard"/>
    <n v="399"/>
    <x v="165"/>
    <n v="5"/>
    <n v="1"/>
    <n v="31"/>
    <n v="29"/>
    <s v="No"/>
    <n v="0"/>
  </r>
  <r>
    <n v="280"/>
    <d v="2023-09-10T00:00:00"/>
    <s v="Premium"/>
    <n v="699"/>
    <x v="142"/>
    <n v="4"/>
    <n v="4"/>
    <n v="23"/>
    <n v="30"/>
    <s v="Yes"/>
    <n v="1"/>
  </r>
  <r>
    <n v="281"/>
    <d v="2024-12-22T00:00:00"/>
    <s v="Standard"/>
    <n v="399"/>
    <x v="166"/>
    <n v="4"/>
    <n v="2"/>
    <n v="36"/>
    <n v="45"/>
    <s v="Yes"/>
    <n v="1"/>
  </r>
  <r>
    <n v="282"/>
    <d v="2024-08-10T00:00:00"/>
    <s v="Standard"/>
    <n v="399"/>
    <x v="167"/>
    <n v="8"/>
    <n v="5"/>
    <n v="21"/>
    <n v="17"/>
    <s v="Yes"/>
    <n v="1"/>
  </r>
  <r>
    <n v="283"/>
    <d v="2023-10-25T00:00:00"/>
    <s v="Premium"/>
    <n v="699"/>
    <x v="4"/>
    <n v="6"/>
    <n v="2"/>
    <n v="35"/>
    <n v="49"/>
    <s v="No"/>
    <n v="0"/>
  </r>
  <r>
    <n v="284"/>
    <d v="2023-09-20T00:00:00"/>
    <s v="Basic"/>
    <n v="199"/>
    <x v="168"/>
    <n v="1"/>
    <n v="2"/>
    <n v="19"/>
    <n v="59"/>
    <s v="Yes"/>
    <n v="1"/>
  </r>
  <r>
    <n v="285"/>
    <d v="2023-10-06T00:00:00"/>
    <s v="Premium"/>
    <n v="699"/>
    <x v="25"/>
    <n v="8"/>
    <n v="2"/>
    <n v="31"/>
    <n v="59"/>
    <s v="Yes"/>
    <n v="1"/>
  </r>
  <r>
    <n v="286"/>
    <d v="2024-06-27T00:00:00"/>
    <s v="Basic"/>
    <n v="199"/>
    <x v="58"/>
    <n v="3"/>
    <n v="1"/>
    <n v="7"/>
    <n v="3"/>
    <s v="No"/>
    <n v="0"/>
  </r>
  <r>
    <n v="287"/>
    <d v="2024-11-28T00:00:00"/>
    <s v="Basic"/>
    <n v="199"/>
    <x v="169"/>
    <n v="6"/>
    <n v="2"/>
    <n v="15"/>
    <n v="45"/>
    <s v="Yes"/>
    <n v="1"/>
  </r>
  <r>
    <n v="288"/>
    <d v="2024-05-02T00:00:00"/>
    <s v="Basic"/>
    <n v="199"/>
    <x v="170"/>
    <n v="2"/>
    <n v="3"/>
    <n v="1"/>
    <n v="41"/>
    <s v="No"/>
    <n v="0"/>
  </r>
  <r>
    <n v="289"/>
    <d v="2023-04-02T00:00:00"/>
    <s v="Standard"/>
    <n v="399"/>
    <x v="128"/>
    <n v="4"/>
    <n v="2"/>
    <n v="13"/>
    <n v="18"/>
    <s v="No"/>
    <n v="0"/>
  </r>
  <r>
    <n v="290"/>
    <d v="2023-06-30T00:00:00"/>
    <s v="Premium"/>
    <n v="699"/>
    <x v="5"/>
    <n v="0"/>
    <n v="1"/>
    <n v="15"/>
    <n v="26"/>
    <s v="No"/>
    <n v="0"/>
  </r>
  <r>
    <n v="291"/>
    <d v="2023-02-08T00:00:00"/>
    <s v="Basic"/>
    <n v="199"/>
    <x v="49"/>
    <n v="2"/>
    <n v="5"/>
    <n v="26"/>
    <n v="55"/>
    <s v="No"/>
    <n v="0"/>
  </r>
  <r>
    <n v="292"/>
    <d v="2024-10-18T00:00:00"/>
    <s v="Basic"/>
    <n v="199"/>
    <x v="86"/>
    <n v="1"/>
    <n v="2"/>
    <n v="20"/>
    <n v="18"/>
    <s v="No"/>
    <n v="0"/>
  </r>
  <r>
    <n v="293"/>
    <d v="2023-04-26T00:00:00"/>
    <s v="Premium"/>
    <n v="699"/>
    <x v="171"/>
    <n v="2"/>
    <n v="4"/>
    <n v="34"/>
    <n v="29"/>
    <s v="Yes"/>
    <n v="1"/>
  </r>
  <r>
    <n v="294"/>
    <d v="2023-12-12T00:00:00"/>
    <s v="Standard"/>
    <n v="399"/>
    <x v="172"/>
    <n v="4"/>
    <n v="5"/>
    <n v="11"/>
    <n v="11"/>
    <s v="Yes"/>
    <n v="1"/>
  </r>
  <r>
    <n v="295"/>
    <d v="2024-02-15T00:00:00"/>
    <s v="Standard"/>
    <n v="399"/>
    <x v="173"/>
    <n v="6"/>
    <n v="3"/>
    <n v="13"/>
    <n v="32"/>
    <s v="Yes"/>
    <n v="1"/>
  </r>
  <r>
    <n v="296"/>
    <d v="2023-01-07T00:00:00"/>
    <s v="Premium"/>
    <n v="699"/>
    <x v="29"/>
    <n v="2"/>
    <n v="3"/>
    <n v="7"/>
    <n v="20"/>
    <s v="No"/>
    <n v="0"/>
  </r>
  <r>
    <n v="297"/>
    <d v="2024-08-09T00:00:00"/>
    <s v="Standard"/>
    <n v="399"/>
    <x v="74"/>
    <n v="4"/>
    <n v="2"/>
    <n v="25"/>
    <n v="19"/>
    <s v="No"/>
    <n v="0"/>
  </r>
  <r>
    <n v="298"/>
    <d v="2023-11-11T00:00:00"/>
    <s v="Basic"/>
    <n v="199"/>
    <x v="159"/>
    <n v="3"/>
    <n v="0"/>
    <n v="17"/>
    <n v="42"/>
    <s v="Yes"/>
    <n v="1"/>
  </r>
  <r>
    <n v="299"/>
    <d v="2023-10-30T00:00:00"/>
    <s v="Basic"/>
    <n v="199"/>
    <x v="55"/>
    <n v="4"/>
    <n v="5"/>
    <n v="26"/>
    <n v="7"/>
    <s v="No"/>
    <n v="0"/>
  </r>
  <r>
    <n v="300"/>
    <d v="2024-09-12T00:00:00"/>
    <s v="Standard"/>
    <n v="399"/>
    <x v="9"/>
    <n v="2"/>
    <n v="3"/>
    <n v="15"/>
    <n v="9"/>
    <s v="No"/>
    <n v="0"/>
  </r>
  <r>
    <n v="301"/>
    <d v="2023-08-12T00:00:00"/>
    <s v="Standard"/>
    <n v="399"/>
    <x v="174"/>
    <n v="7"/>
    <n v="4"/>
    <n v="27"/>
    <n v="51"/>
    <s v="Yes"/>
    <n v="1"/>
  </r>
  <r>
    <n v="302"/>
    <d v="2024-07-31T00:00:00"/>
    <s v="Basic"/>
    <n v="199"/>
    <x v="165"/>
    <n v="8"/>
    <n v="5"/>
    <n v="6"/>
    <n v="23"/>
    <s v="Yes"/>
    <n v="1"/>
  </r>
  <r>
    <n v="303"/>
    <d v="2023-06-18T00:00:00"/>
    <s v="Basic"/>
    <n v="199"/>
    <x v="175"/>
    <n v="8"/>
    <n v="1"/>
    <n v="4"/>
    <n v="36"/>
    <s v="No"/>
    <n v="0"/>
  </r>
  <r>
    <n v="304"/>
    <d v="2024-06-06T00:00:00"/>
    <s v="Standard"/>
    <n v="399"/>
    <x v="85"/>
    <n v="3"/>
    <n v="5"/>
    <n v="34"/>
    <n v="37"/>
    <s v="Yes"/>
    <n v="1"/>
  </r>
  <r>
    <n v="305"/>
    <d v="2024-07-26T00:00:00"/>
    <s v="Standard"/>
    <n v="399"/>
    <x v="120"/>
    <n v="8"/>
    <n v="3"/>
    <n v="4"/>
    <n v="29"/>
    <s v="Yes"/>
    <n v="1"/>
  </r>
  <r>
    <n v="306"/>
    <d v="2023-08-12T00:00:00"/>
    <s v="Standard"/>
    <n v="399"/>
    <x v="121"/>
    <n v="6"/>
    <n v="2"/>
    <n v="20"/>
    <n v="52"/>
    <s v="Yes"/>
    <n v="1"/>
  </r>
  <r>
    <n v="307"/>
    <d v="2023-03-03T00:00:00"/>
    <s v="Premium"/>
    <n v="699"/>
    <x v="62"/>
    <n v="5"/>
    <n v="5"/>
    <n v="5"/>
    <n v="4"/>
    <s v="Yes"/>
    <n v="1"/>
  </r>
  <r>
    <n v="308"/>
    <d v="2024-10-18T00:00:00"/>
    <s v="Basic"/>
    <n v="199"/>
    <x v="176"/>
    <n v="6"/>
    <n v="1"/>
    <n v="31"/>
    <n v="49"/>
    <s v="Yes"/>
    <n v="1"/>
  </r>
  <r>
    <n v="309"/>
    <d v="2024-01-22T00:00:00"/>
    <s v="Premium"/>
    <n v="699"/>
    <x v="177"/>
    <n v="6"/>
    <n v="3"/>
    <n v="27"/>
    <n v="55"/>
    <s v="No"/>
    <n v="0"/>
  </r>
  <r>
    <n v="310"/>
    <d v="2023-05-02T00:00:00"/>
    <s v="Standard"/>
    <n v="399"/>
    <x v="178"/>
    <n v="8"/>
    <n v="1"/>
    <n v="6"/>
    <n v="41"/>
    <s v="No"/>
    <n v="0"/>
  </r>
  <r>
    <n v="311"/>
    <d v="2023-01-24T00:00:00"/>
    <s v="Basic"/>
    <n v="199"/>
    <x v="179"/>
    <n v="2"/>
    <n v="5"/>
    <n v="35"/>
    <n v="14"/>
    <s v="No"/>
    <n v="0"/>
  </r>
  <r>
    <n v="312"/>
    <d v="2023-08-24T00:00:00"/>
    <s v="Standard"/>
    <n v="399"/>
    <x v="180"/>
    <n v="8"/>
    <n v="3"/>
    <n v="30"/>
    <n v="34"/>
    <s v="Yes"/>
    <n v="1"/>
  </r>
  <r>
    <n v="313"/>
    <d v="2023-04-26T00:00:00"/>
    <s v="Basic"/>
    <n v="199"/>
    <x v="181"/>
    <n v="4"/>
    <n v="1"/>
    <n v="30"/>
    <n v="59"/>
    <s v="No"/>
    <n v="0"/>
  </r>
  <r>
    <n v="314"/>
    <d v="2024-08-31T00:00:00"/>
    <s v="Basic"/>
    <n v="199"/>
    <x v="58"/>
    <n v="0"/>
    <n v="1"/>
    <n v="27"/>
    <n v="13"/>
    <s v="Yes"/>
    <n v="1"/>
  </r>
  <r>
    <n v="315"/>
    <d v="2024-03-25T00:00:00"/>
    <s v="Basic"/>
    <n v="199"/>
    <x v="83"/>
    <n v="0"/>
    <n v="1"/>
    <n v="29"/>
    <n v="47"/>
    <s v="Yes"/>
    <n v="1"/>
  </r>
  <r>
    <n v="316"/>
    <d v="2023-08-28T00:00:00"/>
    <s v="Basic"/>
    <n v="199"/>
    <x v="144"/>
    <n v="0"/>
    <n v="1"/>
    <n v="35"/>
    <n v="32"/>
    <s v="No"/>
    <n v="0"/>
  </r>
  <r>
    <n v="317"/>
    <d v="2024-11-07T00:00:00"/>
    <s v="Premium"/>
    <n v="699"/>
    <x v="6"/>
    <n v="5"/>
    <n v="1"/>
    <n v="21"/>
    <n v="19"/>
    <s v="No"/>
    <n v="0"/>
  </r>
  <r>
    <n v="318"/>
    <d v="2023-06-29T00:00:00"/>
    <s v="Premium"/>
    <n v="699"/>
    <x v="27"/>
    <n v="4"/>
    <n v="0"/>
    <n v="15"/>
    <n v="35"/>
    <s v="No"/>
    <n v="0"/>
  </r>
  <r>
    <n v="319"/>
    <d v="2024-01-26T00:00:00"/>
    <s v="Premium"/>
    <n v="699"/>
    <x v="182"/>
    <n v="0"/>
    <n v="2"/>
    <n v="28"/>
    <n v="60"/>
    <s v="No"/>
    <n v="0"/>
  </r>
  <r>
    <n v="320"/>
    <d v="2024-07-04T00:00:00"/>
    <s v="Premium"/>
    <n v="699"/>
    <x v="3"/>
    <n v="6"/>
    <n v="1"/>
    <n v="21"/>
    <n v="19"/>
    <s v="No"/>
    <n v="0"/>
  </r>
  <r>
    <n v="321"/>
    <d v="2023-03-01T00:00:00"/>
    <s v="Standard"/>
    <n v="399"/>
    <x v="183"/>
    <n v="4"/>
    <n v="5"/>
    <n v="16"/>
    <n v="9"/>
    <s v="No"/>
    <n v="0"/>
  </r>
  <r>
    <n v="322"/>
    <d v="2023-09-19T00:00:00"/>
    <s v="Premium"/>
    <n v="699"/>
    <x v="93"/>
    <n v="8"/>
    <n v="4"/>
    <n v="27"/>
    <n v="8"/>
    <s v="Yes"/>
    <n v="1"/>
  </r>
  <r>
    <n v="323"/>
    <d v="2023-07-15T00:00:00"/>
    <s v="Basic"/>
    <n v="199"/>
    <x v="184"/>
    <n v="7"/>
    <n v="2"/>
    <n v="22"/>
    <n v="5"/>
    <s v="No"/>
    <n v="0"/>
  </r>
  <r>
    <n v="324"/>
    <d v="2024-08-24T00:00:00"/>
    <s v="Basic"/>
    <n v="199"/>
    <x v="177"/>
    <n v="0"/>
    <n v="0"/>
    <n v="18"/>
    <n v="12"/>
    <s v="No"/>
    <n v="0"/>
  </r>
  <r>
    <n v="325"/>
    <d v="2023-01-16T00:00:00"/>
    <s v="Premium"/>
    <n v="699"/>
    <x v="144"/>
    <n v="3"/>
    <n v="2"/>
    <n v="36"/>
    <n v="19"/>
    <s v="No"/>
    <n v="0"/>
  </r>
  <r>
    <n v="326"/>
    <d v="2023-09-06T00:00:00"/>
    <s v="Basic"/>
    <n v="199"/>
    <x v="170"/>
    <n v="1"/>
    <n v="5"/>
    <n v="13"/>
    <n v="48"/>
    <s v="Yes"/>
    <n v="1"/>
  </r>
  <r>
    <n v="327"/>
    <d v="2024-01-25T00:00:00"/>
    <s v="Premium"/>
    <n v="699"/>
    <x v="185"/>
    <n v="3"/>
    <n v="4"/>
    <n v="14"/>
    <n v="20"/>
    <s v="No"/>
    <n v="0"/>
  </r>
  <r>
    <n v="328"/>
    <d v="2024-05-24T00:00:00"/>
    <s v="Standard"/>
    <n v="399"/>
    <x v="73"/>
    <n v="4"/>
    <n v="2"/>
    <n v="35"/>
    <n v="23"/>
    <s v="Yes"/>
    <n v="1"/>
  </r>
  <r>
    <n v="329"/>
    <d v="2023-11-17T00:00:00"/>
    <s v="Standard"/>
    <n v="399"/>
    <x v="186"/>
    <n v="7"/>
    <n v="2"/>
    <n v="7"/>
    <n v="58"/>
    <s v="Yes"/>
    <n v="1"/>
  </r>
  <r>
    <n v="330"/>
    <d v="2024-07-20T00:00:00"/>
    <s v="Standard"/>
    <n v="399"/>
    <x v="2"/>
    <n v="3"/>
    <n v="5"/>
    <n v="3"/>
    <n v="9"/>
    <s v="Yes"/>
    <n v="1"/>
  </r>
  <r>
    <n v="331"/>
    <d v="2023-09-09T00:00:00"/>
    <s v="Premium"/>
    <n v="699"/>
    <x v="187"/>
    <n v="3"/>
    <n v="2"/>
    <n v="27"/>
    <n v="14"/>
    <s v="No"/>
    <n v="0"/>
  </r>
  <r>
    <n v="332"/>
    <d v="2024-10-19T00:00:00"/>
    <s v="Standard"/>
    <n v="399"/>
    <x v="159"/>
    <n v="5"/>
    <n v="2"/>
    <n v="36"/>
    <n v="48"/>
    <s v="No"/>
    <n v="0"/>
  </r>
  <r>
    <n v="333"/>
    <d v="2024-05-15T00:00:00"/>
    <s v="Premium"/>
    <n v="699"/>
    <x v="108"/>
    <n v="5"/>
    <n v="1"/>
    <n v="32"/>
    <n v="8"/>
    <s v="No"/>
    <n v="0"/>
  </r>
  <r>
    <n v="334"/>
    <d v="2023-03-18T00:00:00"/>
    <s v="Basic"/>
    <n v="199"/>
    <x v="138"/>
    <n v="0"/>
    <n v="4"/>
    <n v="35"/>
    <n v="2"/>
    <s v="No"/>
    <n v="0"/>
  </r>
  <r>
    <n v="335"/>
    <d v="2023-03-11T00:00:00"/>
    <s v="Premium"/>
    <n v="699"/>
    <x v="101"/>
    <n v="6"/>
    <n v="1"/>
    <n v="4"/>
    <n v="53"/>
    <s v="No"/>
    <n v="0"/>
  </r>
  <r>
    <n v="336"/>
    <d v="2024-10-15T00:00:00"/>
    <s v="Premium"/>
    <n v="699"/>
    <x v="111"/>
    <n v="8"/>
    <n v="3"/>
    <n v="10"/>
    <n v="23"/>
    <s v="Yes"/>
    <n v="1"/>
  </r>
  <r>
    <n v="337"/>
    <d v="2023-01-13T00:00:00"/>
    <s v="Premium"/>
    <n v="699"/>
    <x v="51"/>
    <n v="0"/>
    <n v="0"/>
    <n v="31"/>
    <n v="34"/>
    <s v="No"/>
    <n v="0"/>
  </r>
  <r>
    <n v="338"/>
    <d v="2024-12-15T00:00:00"/>
    <s v="Basic"/>
    <n v="199"/>
    <x v="121"/>
    <n v="8"/>
    <n v="2"/>
    <n v="34"/>
    <n v="1"/>
    <s v="No"/>
    <n v="0"/>
  </r>
  <r>
    <n v="339"/>
    <d v="2023-06-02T00:00:00"/>
    <s v="Premium"/>
    <n v="699"/>
    <x v="125"/>
    <n v="2"/>
    <n v="0"/>
    <n v="28"/>
    <n v="58"/>
    <s v="Yes"/>
    <n v="1"/>
  </r>
  <r>
    <n v="340"/>
    <d v="2023-03-22T00:00:00"/>
    <s v="Basic"/>
    <n v="199"/>
    <x v="38"/>
    <n v="4"/>
    <n v="2"/>
    <n v="13"/>
    <n v="17"/>
    <s v="No"/>
    <n v="0"/>
  </r>
  <r>
    <n v="341"/>
    <d v="2023-03-24T00:00:00"/>
    <s v="Standard"/>
    <n v="399"/>
    <x v="110"/>
    <n v="3"/>
    <n v="5"/>
    <n v="26"/>
    <n v="14"/>
    <s v="Yes"/>
    <n v="1"/>
  </r>
  <r>
    <n v="342"/>
    <d v="2024-10-14T00:00:00"/>
    <s v="Premium"/>
    <n v="699"/>
    <x v="61"/>
    <n v="6"/>
    <n v="3"/>
    <n v="3"/>
    <n v="35"/>
    <s v="Yes"/>
    <n v="1"/>
  </r>
  <r>
    <n v="343"/>
    <d v="2023-04-08T00:00:00"/>
    <s v="Basic"/>
    <n v="199"/>
    <x v="34"/>
    <n v="6"/>
    <n v="5"/>
    <n v="11"/>
    <n v="50"/>
    <s v="Yes"/>
    <n v="1"/>
  </r>
  <r>
    <n v="344"/>
    <d v="2024-12-01T00:00:00"/>
    <s v="Premium"/>
    <n v="699"/>
    <x v="24"/>
    <n v="7"/>
    <n v="2"/>
    <n v="3"/>
    <n v="2"/>
    <s v="No"/>
    <n v="0"/>
  </r>
  <r>
    <n v="345"/>
    <d v="2023-01-17T00:00:00"/>
    <s v="Standard"/>
    <n v="399"/>
    <x v="2"/>
    <n v="0"/>
    <n v="1"/>
    <n v="35"/>
    <n v="59"/>
    <s v="No"/>
    <n v="0"/>
  </r>
  <r>
    <n v="346"/>
    <d v="2023-09-04T00:00:00"/>
    <s v="Basic"/>
    <n v="199"/>
    <x v="141"/>
    <n v="6"/>
    <n v="0"/>
    <n v="10"/>
    <n v="19"/>
    <s v="Yes"/>
    <n v="1"/>
  </r>
  <r>
    <n v="347"/>
    <d v="2023-05-24T00:00:00"/>
    <s v="Premium"/>
    <n v="699"/>
    <x v="142"/>
    <n v="8"/>
    <n v="2"/>
    <n v="25"/>
    <n v="24"/>
    <s v="No"/>
    <n v="0"/>
  </r>
  <r>
    <n v="348"/>
    <d v="2023-03-19T00:00:00"/>
    <s v="Premium"/>
    <n v="699"/>
    <x v="119"/>
    <n v="5"/>
    <n v="0"/>
    <n v="6"/>
    <n v="6"/>
    <s v="No"/>
    <n v="0"/>
  </r>
  <r>
    <n v="349"/>
    <d v="2024-04-06T00:00:00"/>
    <s v="Standard"/>
    <n v="399"/>
    <x v="93"/>
    <n v="5"/>
    <n v="0"/>
    <n v="26"/>
    <n v="40"/>
    <s v="Yes"/>
    <n v="1"/>
  </r>
  <r>
    <n v="350"/>
    <d v="2024-11-07T00:00:00"/>
    <s v="Standard"/>
    <n v="399"/>
    <x v="8"/>
    <n v="6"/>
    <n v="3"/>
    <n v="15"/>
    <n v="11"/>
    <s v="No"/>
    <n v="0"/>
  </r>
  <r>
    <n v="351"/>
    <d v="2023-10-02T00:00:00"/>
    <s v="Standard"/>
    <n v="399"/>
    <x v="100"/>
    <n v="4"/>
    <n v="1"/>
    <n v="6"/>
    <n v="45"/>
    <s v="Yes"/>
    <n v="1"/>
  </r>
  <r>
    <n v="352"/>
    <d v="2023-04-20T00:00:00"/>
    <s v="Basic"/>
    <n v="199"/>
    <x v="188"/>
    <n v="2"/>
    <n v="5"/>
    <n v="25"/>
    <n v="24"/>
    <s v="Yes"/>
    <n v="1"/>
  </r>
  <r>
    <n v="353"/>
    <d v="2023-05-16T00:00:00"/>
    <s v="Basic"/>
    <n v="199"/>
    <x v="35"/>
    <n v="7"/>
    <n v="2"/>
    <n v="1"/>
    <n v="48"/>
    <s v="Yes"/>
    <n v="1"/>
  </r>
  <r>
    <n v="354"/>
    <d v="2023-01-27T00:00:00"/>
    <s v="Basic"/>
    <n v="199"/>
    <x v="107"/>
    <n v="8"/>
    <n v="4"/>
    <n v="12"/>
    <n v="32"/>
    <s v="Yes"/>
    <n v="1"/>
  </r>
  <r>
    <n v="355"/>
    <d v="2024-02-02T00:00:00"/>
    <s v="Basic"/>
    <n v="199"/>
    <x v="182"/>
    <n v="5"/>
    <n v="3"/>
    <n v="23"/>
    <n v="0"/>
    <s v="Yes"/>
    <n v="1"/>
  </r>
  <r>
    <n v="356"/>
    <d v="2024-01-25T00:00:00"/>
    <s v="Basic"/>
    <n v="199"/>
    <x v="189"/>
    <n v="3"/>
    <n v="4"/>
    <n v="36"/>
    <n v="33"/>
    <s v="Yes"/>
    <n v="1"/>
  </r>
  <r>
    <n v="357"/>
    <d v="2024-03-21T00:00:00"/>
    <s v="Basic"/>
    <n v="199"/>
    <x v="190"/>
    <n v="4"/>
    <n v="3"/>
    <n v="9"/>
    <n v="9"/>
    <s v="Yes"/>
    <n v="1"/>
  </r>
  <r>
    <n v="358"/>
    <d v="2024-10-02T00:00:00"/>
    <s v="Standard"/>
    <n v="399"/>
    <x v="166"/>
    <n v="1"/>
    <n v="2"/>
    <n v="27"/>
    <n v="16"/>
    <s v="No"/>
    <n v="0"/>
  </r>
  <r>
    <n v="359"/>
    <d v="2023-12-07T00:00:00"/>
    <s v="Standard"/>
    <n v="399"/>
    <x v="110"/>
    <n v="2"/>
    <n v="2"/>
    <n v="13"/>
    <n v="0"/>
    <s v="No"/>
    <n v="0"/>
  </r>
  <r>
    <n v="360"/>
    <d v="2024-10-28T00:00:00"/>
    <s v="Premium"/>
    <n v="699"/>
    <x v="186"/>
    <n v="5"/>
    <n v="3"/>
    <n v="25"/>
    <n v="21"/>
    <s v="Yes"/>
    <n v="1"/>
  </r>
  <r>
    <n v="361"/>
    <d v="2024-02-12T00:00:00"/>
    <s v="Premium"/>
    <n v="699"/>
    <x v="191"/>
    <n v="3"/>
    <n v="3"/>
    <n v="9"/>
    <n v="20"/>
    <s v="Yes"/>
    <n v="1"/>
  </r>
  <r>
    <n v="362"/>
    <d v="2024-01-21T00:00:00"/>
    <s v="Standard"/>
    <n v="399"/>
    <x v="147"/>
    <n v="7"/>
    <n v="4"/>
    <n v="19"/>
    <n v="50"/>
    <s v="Yes"/>
    <n v="1"/>
  </r>
  <r>
    <n v="363"/>
    <d v="2024-07-17T00:00:00"/>
    <s v="Standard"/>
    <n v="399"/>
    <x v="12"/>
    <n v="3"/>
    <n v="4"/>
    <n v="26"/>
    <n v="34"/>
    <s v="Yes"/>
    <n v="1"/>
  </r>
  <r>
    <n v="364"/>
    <d v="2024-12-10T00:00:00"/>
    <s v="Basic"/>
    <n v="199"/>
    <x v="35"/>
    <n v="3"/>
    <n v="3"/>
    <n v="30"/>
    <n v="51"/>
    <s v="Yes"/>
    <n v="1"/>
  </r>
  <r>
    <n v="365"/>
    <d v="2024-11-05T00:00:00"/>
    <s v="Basic"/>
    <n v="199"/>
    <x v="180"/>
    <n v="2"/>
    <n v="5"/>
    <n v="27"/>
    <n v="19"/>
    <s v="Yes"/>
    <n v="1"/>
  </r>
  <r>
    <n v="366"/>
    <d v="2024-02-15T00:00:00"/>
    <s v="Basic"/>
    <n v="199"/>
    <x v="49"/>
    <n v="1"/>
    <n v="3"/>
    <n v="28"/>
    <n v="38"/>
    <s v="Yes"/>
    <n v="1"/>
  </r>
  <r>
    <n v="367"/>
    <d v="2024-01-04T00:00:00"/>
    <s v="Premium"/>
    <n v="699"/>
    <x v="192"/>
    <n v="6"/>
    <n v="4"/>
    <n v="33"/>
    <n v="2"/>
    <s v="No"/>
    <n v="0"/>
  </r>
  <r>
    <n v="368"/>
    <d v="2024-11-11T00:00:00"/>
    <s v="Premium"/>
    <n v="699"/>
    <x v="193"/>
    <n v="1"/>
    <n v="0"/>
    <n v="35"/>
    <n v="49"/>
    <s v="Yes"/>
    <n v="1"/>
  </r>
  <r>
    <n v="369"/>
    <d v="2024-02-14T00:00:00"/>
    <s v="Standard"/>
    <n v="399"/>
    <x v="73"/>
    <n v="0"/>
    <n v="4"/>
    <n v="11"/>
    <n v="41"/>
    <s v="No"/>
    <n v="0"/>
  </r>
  <r>
    <n v="370"/>
    <d v="2024-06-15T00:00:00"/>
    <s v="Standard"/>
    <n v="399"/>
    <x v="75"/>
    <n v="1"/>
    <n v="2"/>
    <n v="28"/>
    <n v="14"/>
    <s v="Yes"/>
    <n v="1"/>
  </r>
  <r>
    <n v="371"/>
    <d v="2024-12-08T00:00:00"/>
    <s v="Premium"/>
    <n v="699"/>
    <x v="66"/>
    <n v="6"/>
    <n v="3"/>
    <n v="15"/>
    <n v="49"/>
    <s v="Yes"/>
    <n v="1"/>
  </r>
  <r>
    <n v="372"/>
    <d v="2023-03-29T00:00:00"/>
    <s v="Premium"/>
    <n v="699"/>
    <x v="181"/>
    <n v="0"/>
    <n v="3"/>
    <n v="10"/>
    <n v="6"/>
    <s v="Yes"/>
    <n v="1"/>
  </r>
  <r>
    <n v="373"/>
    <d v="2024-05-09T00:00:00"/>
    <s v="Basic"/>
    <n v="199"/>
    <x v="181"/>
    <n v="5"/>
    <n v="3"/>
    <n v="10"/>
    <n v="50"/>
    <s v="Yes"/>
    <n v="1"/>
  </r>
  <r>
    <n v="374"/>
    <d v="2024-12-28T00:00:00"/>
    <s v="Standard"/>
    <n v="399"/>
    <x v="115"/>
    <n v="7"/>
    <n v="2"/>
    <n v="31"/>
    <n v="4"/>
    <s v="Yes"/>
    <n v="1"/>
  </r>
  <r>
    <n v="375"/>
    <d v="2023-09-07T00:00:00"/>
    <s v="Basic"/>
    <n v="199"/>
    <x v="183"/>
    <n v="1"/>
    <n v="5"/>
    <n v="2"/>
    <n v="51"/>
    <s v="Yes"/>
    <n v="1"/>
  </r>
  <r>
    <n v="376"/>
    <d v="2023-08-26T00:00:00"/>
    <s v="Premium"/>
    <n v="699"/>
    <x v="99"/>
    <n v="5"/>
    <n v="4"/>
    <n v="12"/>
    <n v="27"/>
    <s v="No"/>
    <n v="0"/>
  </r>
  <r>
    <n v="377"/>
    <d v="2023-07-22T00:00:00"/>
    <s v="Standard"/>
    <n v="399"/>
    <x v="145"/>
    <n v="6"/>
    <n v="3"/>
    <n v="12"/>
    <n v="1"/>
    <s v="No"/>
    <n v="0"/>
  </r>
  <r>
    <n v="378"/>
    <d v="2023-03-06T00:00:00"/>
    <s v="Standard"/>
    <n v="399"/>
    <x v="103"/>
    <n v="3"/>
    <n v="1"/>
    <n v="28"/>
    <n v="17"/>
    <s v="No"/>
    <n v="0"/>
  </r>
  <r>
    <n v="379"/>
    <d v="2024-04-13T00:00:00"/>
    <s v="Premium"/>
    <n v="699"/>
    <x v="118"/>
    <n v="8"/>
    <n v="1"/>
    <n v="7"/>
    <n v="23"/>
    <s v="Yes"/>
    <n v="1"/>
  </r>
  <r>
    <n v="380"/>
    <d v="2024-02-02T00:00:00"/>
    <s v="Basic"/>
    <n v="199"/>
    <x v="123"/>
    <n v="7"/>
    <n v="4"/>
    <n v="17"/>
    <n v="40"/>
    <s v="Yes"/>
    <n v="1"/>
  </r>
  <r>
    <n v="381"/>
    <d v="2023-06-26T00:00:00"/>
    <s v="Premium"/>
    <n v="699"/>
    <x v="23"/>
    <n v="5"/>
    <n v="2"/>
    <n v="26"/>
    <n v="54"/>
    <s v="Yes"/>
    <n v="1"/>
  </r>
  <r>
    <n v="382"/>
    <d v="2023-09-02T00:00:00"/>
    <s v="Premium"/>
    <n v="699"/>
    <x v="194"/>
    <n v="1"/>
    <n v="5"/>
    <n v="20"/>
    <n v="8"/>
    <s v="Yes"/>
    <n v="1"/>
  </r>
  <r>
    <n v="383"/>
    <d v="2023-05-22T00:00:00"/>
    <s v="Standard"/>
    <n v="399"/>
    <x v="29"/>
    <n v="2"/>
    <n v="4"/>
    <n v="8"/>
    <n v="24"/>
    <s v="Yes"/>
    <n v="1"/>
  </r>
  <r>
    <n v="384"/>
    <d v="2024-10-22T00:00:00"/>
    <s v="Premium"/>
    <n v="699"/>
    <x v="89"/>
    <n v="7"/>
    <n v="5"/>
    <n v="25"/>
    <n v="34"/>
    <s v="Yes"/>
    <n v="1"/>
  </r>
  <r>
    <n v="385"/>
    <d v="2024-04-06T00:00:00"/>
    <s v="Basic"/>
    <n v="199"/>
    <x v="152"/>
    <n v="4"/>
    <n v="1"/>
    <n v="36"/>
    <n v="11"/>
    <s v="Yes"/>
    <n v="1"/>
  </r>
  <r>
    <n v="386"/>
    <d v="2024-01-29T00:00:00"/>
    <s v="Premium"/>
    <n v="699"/>
    <x v="7"/>
    <n v="0"/>
    <n v="3"/>
    <n v="4"/>
    <n v="8"/>
    <s v="Yes"/>
    <n v="1"/>
  </r>
  <r>
    <n v="387"/>
    <d v="2024-03-30T00:00:00"/>
    <s v="Premium"/>
    <n v="699"/>
    <x v="159"/>
    <n v="6"/>
    <n v="5"/>
    <n v="33"/>
    <n v="31"/>
    <s v="Yes"/>
    <n v="1"/>
  </r>
  <r>
    <n v="388"/>
    <d v="2023-08-19T00:00:00"/>
    <s v="Standard"/>
    <n v="399"/>
    <x v="34"/>
    <n v="0"/>
    <n v="1"/>
    <n v="11"/>
    <n v="18"/>
    <s v="Yes"/>
    <n v="1"/>
  </r>
  <r>
    <n v="389"/>
    <d v="2024-05-22T00:00:00"/>
    <s v="Premium"/>
    <n v="699"/>
    <x v="152"/>
    <n v="7"/>
    <n v="4"/>
    <n v="19"/>
    <n v="47"/>
    <s v="Yes"/>
    <n v="1"/>
  </r>
  <r>
    <n v="390"/>
    <d v="2024-01-11T00:00:00"/>
    <s v="Premium"/>
    <n v="699"/>
    <x v="54"/>
    <n v="1"/>
    <n v="2"/>
    <n v="33"/>
    <n v="49"/>
    <s v="Yes"/>
    <n v="1"/>
  </r>
  <r>
    <n v="391"/>
    <d v="2023-04-15T00:00:00"/>
    <s v="Premium"/>
    <n v="699"/>
    <x v="143"/>
    <n v="7"/>
    <n v="4"/>
    <n v="3"/>
    <n v="13"/>
    <s v="No"/>
    <n v="0"/>
  </r>
  <r>
    <n v="392"/>
    <d v="2023-03-31T00:00:00"/>
    <s v="Premium"/>
    <n v="699"/>
    <x v="166"/>
    <n v="0"/>
    <n v="3"/>
    <n v="16"/>
    <n v="16"/>
    <s v="Yes"/>
    <n v="1"/>
  </r>
  <r>
    <n v="393"/>
    <d v="2024-12-06T00:00:00"/>
    <s v="Standard"/>
    <n v="399"/>
    <x v="79"/>
    <n v="3"/>
    <n v="1"/>
    <n v="8"/>
    <n v="51"/>
    <s v="No"/>
    <n v="0"/>
  </r>
  <r>
    <n v="394"/>
    <d v="2023-03-02T00:00:00"/>
    <s v="Standard"/>
    <n v="399"/>
    <x v="152"/>
    <n v="2"/>
    <n v="1"/>
    <n v="28"/>
    <n v="52"/>
    <s v="Yes"/>
    <n v="1"/>
  </r>
  <r>
    <n v="395"/>
    <d v="2023-10-27T00:00:00"/>
    <s v="Premium"/>
    <n v="699"/>
    <x v="133"/>
    <n v="8"/>
    <n v="1"/>
    <n v="23"/>
    <n v="20"/>
    <s v="No"/>
    <n v="0"/>
  </r>
  <r>
    <n v="396"/>
    <d v="2024-02-26T00:00:00"/>
    <s v="Standard"/>
    <n v="399"/>
    <x v="135"/>
    <n v="8"/>
    <n v="5"/>
    <n v="18"/>
    <n v="52"/>
    <s v="Yes"/>
    <n v="1"/>
  </r>
  <r>
    <n v="397"/>
    <d v="2023-05-30T00:00:00"/>
    <s v="Basic"/>
    <n v="199"/>
    <x v="7"/>
    <n v="2"/>
    <n v="5"/>
    <n v="18"/>
    <n v="55"/>
    <s v="Yes"/>
    <n v="1"/>
  </r>
  <r>
    <n v="398"/>
    <d v="2023-10-03T00:00:00"/>
    <s v="Premium"/>
    <n v="699"/>
    <x v="175"/>
    <n v="6"/>
    <n v="3"/>
    <n v="21"/>
    <n v="9"/>
    <s v="No"/>
    <n v="0"/>
  </r>
  <r>
    <n v="399"/>
    <d v="2023-04-06T00:00:00"/>
    <s v="Premium"/>
    <n v="699"/>
    <x v="177"/>
    <n v="1"/>
    <n v="5"/>
    <n v="27"/>
    <n v="50"/>
    <s v="No"/>
    <n v="0"/>
  </r>
  <r>
    <n v="400"/>
    <d v="2024-08-18T00:00:00"/>
    <s v="Standard"/>
    <n v="399"/>
    <x v="141"/>
    <n v="5"/>
    <n v="3"/>
    <n v="33"/>
    <n v="60"/>
    <s v="Yes"/>
    <n v="1"/>
  </r>
  <r>
    <n v="401"/>
    <d v="2023-03-06T00:00:00"/>
    <s v="Basic"/>
    <n v="199"/>
    <x v="172"/>
    <n v="7"/>
    <n v="5"/>
    <n v="6"/>
    <n v="42"/>
    <s v="Yes"/>
    <n v="1"/>
  </r>
  <r>
    <n v="402"/>
    <d v="2023-10-18T00:00:00"/>
    <s v="Premium"/>
    <n v="699"/>
    <x v="144"/>
    <n v="6"/>
    <n v="1"/>
    <n v="26"/>
    <n v="31"/>
    <s v="Yes"/>
    <n v="1"/>
  </r>
  <r>
    <n v="403"/>
    <d v="2023-02-19T00:00:00"/>
    <s v="Standard"/>
    <n v="399"/>
    <x v="195"/>
    <n v="7"/>
    <n v="2"/>
    <n v="36"/>
    <n v="57"/>
    <s v="Yes"/>
    <n v="1"/>
  </r>
  <r>
    <n v="404"/>
    <d v="2023-06-11T00:00:00"/>
    <s v="Basic"/>
    <n v="199"/>
    <x v="96"/>
    <n v="7"/>
    <n v="0"/>
    <n v="7"/>
    <n v="7"/>
    <s v="No"/>
    <n v="0"/>
  </r>
  <r>
    <n v="405"/>
    <d v="2024-10-27T00:00:00"/>
    <s v="Standard"/>
    <n v="399"/>
    <x v="196"/>
    <n v="6"/>
    <n v="1"/>
    <n v="30"/>
    <n v="44"/>
    <s v="No"/>
    <n v="0"/>
  </r>
  <r>
    <n v="406"/>
    <d v="2023-03-26T00:00:00"/>
    <s v="Standard"/>
    <n v="399"/>
    <x v="104"/>
    <n v="4"/>
    <n v="0"/>
    <n v="11"/>
    <n v="41"/>
    <s v="Yes"/>
    <n v="1"/>
  </r>
  <r>
    <n v="407"/>
    <d v="2024-03-15T00:00:00"/>
    <s v="Standard"/>
    <n v="399"/>
    <x v="169"/>
    <n v="4"/>
    <n v="5"/>
    <n v="11"/>
    <n v="44"/>
    <s v="Yes"/>
    <n v="1"/>
  </r>
  <r>
    <n v="408"/>
    <d v="2024-08-30T00:00:00"/>
    <s v="Premium"/>
    <n v="699"/>
    <x v="174"/>
    <n v="0"/>
    <n v="1"/>
    <n v="6"/>
    <n v="30"/>
    <s v="Yes"/>
    <n v="1"/>
  </r>
  <r>
    <n v="409"/>
    <d v="2023-05-04T00:00:00"/>
    <s v="Basic"/>
    <n v="199"/>
    <x v="178"/>
    <n v="0"/>
    <n v="0"/>
    <n v="34"/>
    <n v="44"/>
    <s v="Yes"/>
    <n v="1"/>
  </r>
  <r>
    <n v="410"/>
    <d v="2023-04-15T00:00:00"/>
    <s v="Standard"/>
    <n v="399"/>
    <x v="197"/>
    <n v="3"/>
    <n v="3"/>
    <n v="9"/>
    <n v="5"/>
    <s v="No"/>
    <n v="0"/>
  </r>
  <r>
    <n v="411"/>
    <d v="2023-05-17T00:00:00"/>
    <s v="Basic"/>
    <n v="199"/>
    <x v="153"/>
    <n v="4"/>
    <n v="1"/>
    <n v="21"/>
    <n v="24"/>
    <s v="No"/>
    <n v="0"/>
  </r>
  <r>
    <n v="412"/>
    <d v="2023-12-26T00:00:00"/>
    <s v="Premium"/>
    <n v="699"/>
    <x v="88"/>
    <n v="0"/>
    <n v="4"/>
    <n v="10"/>
    <n v="41"/>
    <s v="Yes"/>
    <n v="1"/>
  </r>
  <r>
    <n v="413"/>
    <d v="2023-08-11T00:00:00"/>
    <s v="Premium"/>
    <n v="699"/>
    <x v="13"/>
    <n v="2"/>
    <n v="3"/>
    <n v="14"/>
    <n v="39"/>
    <s v="No"/>
    <n v="0"/>
  </r>
  <r>
    <n v="414"/>
    <d v="2024-03-15T00:00:00"/>
    <s v="Basic"/>
    <n v="199"/>
    <x v="113"/>
    <n v="1"/>
    <n v="4"/>
    <n v="7"/>
    <n v="46"/>
    <s v="Yes"/>
    <n v="1"/>
  </r>
  <r>
    <n v="415"/>
    <d v="2024-09-14T00:00:00"/>
    <s v="Standard"/>
    <n v="399"/>
    <x v="160"/>
    <n v="1"/>
    <n v="1"/>
    <n v="9"/>
    <n v="35"/>
    <s v="No"/>
    <n v="0"/>
  </r>
  <r>
    <n v="416"/>
    <d v="2023-07-13T00:00:00"/>
    <s v="Standard"/>
    <n v="399"/>
    <x v="183"/>
    <n v="4"/>
    <n v="1"/>
    <n v="2"/>
    <n v="33"/>
    <s v="No"/>
    <n v="0"/>
  </r>
  <r>
    <n v="417"/>
    <d v="2023-09-04T00:00:00"/>
    <s v="Premium"/>
    <n v="699"/>
    <x v="187"/>
    <n v="0"/>
    <n v="1"/>
    <n v="26"/>
    <n v="31"/>
    <s v="No"/>
    <n v="0"/>
  </r>
  <r>
    <n v="418"/>
    <d v="2024-02-01T00:00:00"/>
    <s v="Standard"/>
    <n v="399"/>
    <x v="165"/>
    <n v="0"/>
    <n v="2"/>
    <n v="5"/>
    <n v="59"/>
    <s v="Yes"/>
    <n v="1"/>
  </r>
  <r>
    <n v="419"/>
    <d v="2024-08-24T00:00:00"/>
    <s v="Premium"/>
    <n v="699"/>
    <x v="153"/>
    <n v="2"/>
    <n v="3"/>
    <n v="27"/>
    <n v="49"/>
    <s v="Yes"/>
    <n v="1"/>
  </r>
  <r>
    <n v="420"/>
    <d v="2024-06-02T00:00:00"/>
    <s v="Basic"/>
    <n v="199"/>
    <x v="198"/>
    <n v="0"/>
    <n v="0"/>
    <n v="1"/>
    <n v="60"/>
    <s v="No"/>
    <n v="0"/>
  </r>
  <r>
    <n v="421"/>
    <d v="2024-07-03T00:00:00"/>
    <s v="Standard"/>
    <n v="399"/>
    <x v="15"/>
    <n v="6"/>
    <n v="5"/>
    <n v="33"/>
    <n v="25"/>
    <s v="Yes"/>
    <n v="1"/>
  </r>
  <r>
    <n v="422"/>
    <d v="2023-06-09T00:00:00"/>
    <s v="Premium"/>
    <n v="699"/>
    <x v="199"/>
    <n v="4"/>
    <n v="0"/>
    <n v="10"/>
    <n v="32"/>
    <s v="No"/>
    <n v="0"/>
  </r>
  <r>
    <n v="423"/>
    <d v="2023-09-02T00:00:00"/>
    <s v="Premium"/>
    <n v="699"/>
    <x v="179"/>
    <n v="1"/>
    <n v="2"/>
    <n v="21"/>
    <n v="44"/>
    <s v="Yes"/>
    <n v="1"/>
  </r>
  <r>
    <n v="424"/>
    <d v="2023-02-26T00:00:00"/>
    <s v="Basic"/>
    <n v="199"/>
    <x v="1"/>
    <n v="6"/>
    <n v="0"/>
    <n v="16"/>
    <n v="29"/>
    <s v="Yes"/>
    <n v="1"/>
  </r>
  <r>
    <n v="425"/>
    <d v="2023-12-22T00:00:00"/>
    <s v="Standard"/>
    <n v="399"/>
    <x v="130"/>
    <n v="2"/>
    <n v="5"/>
    <n v="12"/>
    <n v="0"/>
    <s v="Yes"/>
    <n v="1"/>
  </r>
  <r>
    <n v="426"/>
    <d v="2023-10-03T00:00:00"/>
    <s v="Premium"/>
    <n v="699"/>
    <x v="26"/>
    <n v="4"/>
    <n v="1"/>
    <n v="34"/>
    <n v="23"/>
    <s v="Yes"/>
    <n v="1"/>
  </r>
  <r>
    <n v="427"/>
    <d v="2024-06-20T00:00:00"/>
    <s v="Premium"/>
    <n v="699"/>
    <x v="100"/>
    <n v="0"/>
    <n v="2"/>
    <n v="8"/>
    <n v="51"/>
    <s v="Yes"/>
    <n v="1"/>
  </r>
  <r>
    <n v="428"/>
    <d v="2023-02-26T00:00:00"/>
    <s v="Basic"/>
    <n v="199"/>
    <x v="200"/>
    <n v="1"/>
    <n v="3"/>
    <n v="17"/>
    <n v="29"/>
    <s v="Yes"/>
    <n v="1"/>
  </r>
  <r>
    <n v="429"/>
    <d v="2023-04-29T00:00:00"/>
    <s v="Standard"/>
    <n v="399"/>
    <x v="153"/>
    <n v="4"/>
    <n v="0"/>
    <n v="11"/>
    <n v="57"/>
    <s v="No"/>
    <n v="0"/>
  </r>
  <r>
    <n v="430"/>
    <d v="2024-01-28T00:00:00"/>
    <s v="Basic"/>
    <n v="199"/>
    <x v="201"/>
    <n v="0"/>
    <n v="1"/>
    <n v="33"/>
    <n v="2"/>
    <s v="No"/>
    <n v="0"/>
  </r>
  <r>
    <n v="431"/>
    <d v="2024-11-02T00:00:00"/>
    <s v="Basic"/>
    <n v="199"/>
    <x v="21"/>
    <n v="0"/>
    <n v="4"/>
    <n v="12"/>
    <n v="51"/>
    <s v="No"/>
    <n v="0"/>
  </r>
  <r>
    <n v="432"/>
    <d v="2023-03-21T00:00:00"/>
    <s v="Standard"/>
    <n v="399"/>
    <x v="136"/>
    <n v="6"/>
    <n v="5"/>
    <n v="15"/>
    <n v="20"/>
    <s v="Yes"/>
    <n v="1"/>
  </r>
  <r>
    <n v="433"/>
    <d v="2023-02-17T00:00:00"/>
    <s v="Premium"/>
    <n v="699"/>
    <x v="130"/>
    <n v="0"/>
    <n v="1"/>
    <n v="24"/>
    <n v="14"/>
    <s v="No"/>
    <n v="0"/>
  </r>
  <r>
    <n v="434"/>
    <d v="2024-04-12T00:00:00"/>
    <s v="Standard"/>
    <n v="399"/>
    <x v="112"/>
    <n v="4"/>
    <n v="2"/>
    <n v="5"/>
    <n v="20"/>
    <s v="Yes"/>
    <n v="1"/>
  </r>
  <r>
    <n v="435"/>
    <d v="2024-01-13T00:00:00"/>
    <s v="Basic"/>
    <n v="199"/>
    <x v="202"/>
    <n v="4"/>
    <n v="5"/>
    <n v="24"/>
    <n v="39"/>
    <s v="Yes"/>
    <n v="1"/>
  </r>
  <r>
    <n v="436"/>
    <d v="2023-09-09T00:00:00"/>
    <s v="Premium"/>
    <n v="699"/>
    <x v="203"/>
    <n v="3"/>
    <n v="5"/>
    <n v="32"/>
    <n v="57"/>
    <s v="Yes"/>
    <n v="1"/>
  </r>
  <r>
    <n v="437"/>
    <d v="2024-12-11T00:00:00"/>
    <s v="Basic"/>
    <n v="199"/>
    <x v="21"/>
    <n v="0"/>
    <n v="1"/>
    <n v="1"/>
    <n v="34"/>
    <s v="Yes"/>
    <n v="1"/>
  </r>
  <r>
    <n v="438"/>
    <d v="2023-07-30T00:00:00"/>
    <s v="Basic"/>
    <n v="199"/>
    <x v="196"/>
    <n v="6"/>
    <n v="5"/>
    <n v="22"/>
    <n v="46"/>
    <s v="Yes"/>
    <n v="1"/>
  </r>
  <r>
    <n v="439"/>
    <d v="2023-02-14T00:00:00"/>
    <s v="Premium"/>
    <n v="699"/>
    <x v="116"/>
    <n v="0"/>
    <n v="1"/>
    <n v="16"/>
    <n v="45"/>
    <s v="Yes"/>
    <n v="1"/>
  </r>
  <r>
    <n v="440"/>
    <d v="2023-04-08T00:00:00"/>
    <s v="Basic"/>
    <n v="199"/>
    <x v="27"/>
    <n v="5"/>
    <n v="3"/>
    <n v="34"/>
    <n v="47"/>
    <s v="Yes"/>
    <n v="1"/>
  </r>
  <r>
    <n v="441"/>
    <d v="2024-03-21T00:00:00"/>
    <s v="Premium"/>
    <n v="699"/>
    <x v="84"/>
    <n v="6"/>
    <n v="0"/>
    <n v="9"/>
    <n v="37"/>
    <s v="No"/>
    <n v="0"/>
  </r>
  <r>
    <n v="442"/>
    <d v="2024-12-18T00:00:00"/>
    <s v="Premium"/>
    <n v="699"/>
    <x v="74"/>
    <n v="4"/>
    <n v="2"/>
    <n v="9"/>
    <n v="59"/>
    <s v="No"/>
    <n v="0"/>
  </r>
  <r>
    <n v="443"/>
    <d v="2023-05-20T00:00:00"/>
    <s v="Premium"/>
    <n v="699"/>
    <x v="36"/>
    <n v="4"/>
    <n v="1"/>
    <n v="21"/>
    <n v="4"/>
    <s v="No"/>
    <n v="0"/>
  </r>
  <r>
    <n v="444"/>
    <d v="2023-05-04T00:00:00"/>
    <s v="Premium"/>
    <n v="699"/>
    <x v="32"/>
    <n v="2"/>
    <n v="3"/>
    <n v="7"/>
    <n v="29"/>
    <s v="Yes"/>
    <n v="1"/>
  </r>
  <r>
    <n v="445"/>
    <d v="2023-05-03T00:00:00"/>
    <s v="Premium"/>
    <n v="699"/>
    <x v="170"/>
    <n v="3"/>
    <n v="3"/>
    <n v="23"/>
    <n v="19"/>
    <s v="No"/>
    <n v="0"/>
  </r>
  <r>
    <n v="446"/>
    <d v="2023-08-09T00:00:00"/>
    <s v="Basic"/>
    <n v="199"/>
    <x v="125"/>
    <n v="4"/>
    <n v="5"/>
    <n v="11"/>
    <n v="44"/>
    <s v="Yes"/>
    <n v="1"/>
  </r>
  <r>
    <n v="447"/>
    <d v="2024-11-24T00:00:00"/>
    <s v="Standard"/>
    <n v="399"/>
    <x v="94"/>
    <n v="3"/>
    <n v="2"/>
    <n v="10"/>
    <n v="25"/>
    <s v="Yes"/>
    <n v="1"/>
  </r>
  <r>
    <n v="448"/>
    <d v="2024-04-08T00:00:00"/>
    <s v="Standard"/>
    <n v="399"/>
    <x v="164"/>
    <n v="2"/>
    <n v="0"/>
    <n v="17"/>
    <n v="60"/>
    <s v="No"/>
    <n v="0"/>
  </r>
  <r>
    <n v="449"/>
    <d v="2023-05-05T00:00:00"/>
    <s v="Premium"/>
    <n v="699"/>
    <x v="160"/>
    <n v="7"/>
    <n v="0"/>
    <n v="36"/>
    <n v="51"/>
    <s v="No"/>
    <n v="0"/>
  </r>
  <r>
    <n v="450"/>
    <d v="2024-01-17T00:00:00"/>
    <s v="Basic"/>
    <n v="199"/>
    <x v="175"/>
    <n v="3"/>
    <n v="1"/>
    <n v="4"/>
    <n v="12"/>
    <s v="No"/>
    <n v="0"/>
  </r>
  <r>
    <n v="451"/>
    <d v="2023-07-22T00:00:00"/>
    <s v="Premium"/>
    <n v="699"/>
    <x v="114"/>
    <n v="4"/>
    <n v="0"/>
    <n v="6"/>
    <n v="1"/>
    <s v="No"/>
    <n v="0"/>
  </r>
  <r>
    <n v="452"/>
    <d v="2024-04-17T00:00:00"/>
    <s v="Premium"/>
    <n v="699"/>
    <x v="125"/>
    <n v="1"/>
    <n v="2"/>
    <n v="29"/>
    <n v="7"/>
    <s v="Yes"/>
    <n v="1"/>
  </r>
  <r>
    <n v="453"/>
    <d v="2024-01-27T00:00:00"/>
    <s v="Basic"/>
    <n v="199"/>
    <x v="192"/>
    <n v="6"/>
    <n v="5"/>
    <n v="11"/>
    <n v="25"/>
    <s v="Yes"/>
    <n v="1"/>
  </r>
  <r>
    <n v="454"/>
    <d v="2023-06-02T00:00:00"/>
    <s v="Premium"/>
    <n v="699"/>
    <x v="204"/>
    <n v="3"/>
    <n v="1"/>
    <n v="28"/>
    <n v="17"/>
    <s v="Yes"/>
    <n v="1"/>
  </r>
  <r>
    <n v="455"/>
    <d v="2023-03-04T00:00:00"/>
    <s v="Basic"/>
    <n v="199"/>
    <x v="73"/>
    <n v="7"/>
    <n v="3"/>
    <n v="16"/>
    <n v="56"/>
    <s v="Yes"/>
    <n v="1"/>
  </r>
  <r>
    <n v="456"/>
    <d v="2024-06-22T00:00:00"/>
    <s v="Basic"/>
    <n v="199"/>
    <x v="68"/>
    <n v="6"/>
    <n v="1"/>
    <n v="18"/>
    <n v="41"/>
    <s v="No"/>
    <n v="0"/>
  </r>
  <r>
    <n v="457"/>
    <d v="2024-05-11T00:00:00"/>
    <s v="Basic"/>
    <n v="199"/>
    <x v="77"/>
    <n v="6"/>
    <n v="5"/>
    <n v="35"/>
    <n v="22"/>
    <s v="Yes"/>
    <n v="1"/>
  </r>
  <r>
    <n v="458"/>
    <d v="2023-08-13T00:00:00"/>
    <s v="Standard"/>
    <n v="399"/>
    <x v="136"/>
    <n v="4"/>
    <n v="1"/>
    <n v="33"/>
    <n v="1"/>
    <s v="No"/>
    <n v="0"/>
  </r>
  <r>
    <n v="459"/>
    <d v="2023-08-27T00:00:00"/>
    <s v="Basic"/>
    <n v="199"/>
    <x v="33"/>
    <n v="7"/>
    <n v="4"/>
    <n v="18"/>
    <n v="22"/>
    <s v="Yes"/>
    <n v="1"/>
  </r>
  <r>
    <n v="460"/>
    <d v="2023-02-27T00:00:00"/>
    <s v="Basic"/>
    <n v="199"/>
    <x v="160"/>
    <n v="3"/>
    <n v="2"/>
    <n v="7"/>
    <n v="34"/>
    <s v="No"/>
    <n v="0"/>
  </r>
  <r>
    <n v="461"/>
    <d v="2024-12-15T00:00:00"/>
    <s v="Basic"/>
    <n v="199"/>
    <x v="8"/>
    <n v="2"/>
    <n v="1"/>
    <n v="25"/>
    <n v="15"/>
    <s v="No"/>
    <n v="0"/>
  </r>
  <r>
    <n v="462"/>
    <d v="2023-07-12T00:00:00"/>
    <s v="Standard"/>
    <n v="399"/>
    <x v="174"/>
    <n v="5"/>
    <n v="4"/>
    <n v="2"/>
    <n v="36"/>
    <s v="Yes"/>
    <n v="1"/>
  </r>
  <r>
    <n v="463"/>
    <d v="2024-09-08T00:00:00"/>
    <s v="Standard"/>
    <n v="399"/>
    <x v="127"/>
    <n v="7"/>
    <n v="0"/>
    <n v="35"/>
    <n v="5"/>
    <s v="Yes"/>
    <n v="1"/>
  </r>
  <r>
    <n v="464"/>
    <d v="2023-05-14T00:00:00"/>
    <s v="Basic"/>
    <n v="199"/>
    <x v="165"/>
    <n v="0"/>
    <n v="2"/>
    <n v="2"/>
    <n v="58"/>
    <s v="No"/>
    <n v="0"/>
  </r>
  <r>
    <n v="465"/>
    <d v="2024-12-22T00:00:00"/>
    <s v="Standard"/>
    <n v="399"/>
    <x v="194"/>
    <n v="5"/>
    <n v="0"/>
    <n v="12"/>
    <n v="1"/>
    <s v="Yes"/>
    <n v="1"/>
  </r>
  <r>
    <n v="466"/>
    <d v="2024-11-09T00:00:00"/>
    <s v="Basic"/>
    <n v="199"/>
    <x v="140"/>
    <n v="5"/>
    <n v="0"/>
    <n v="8"/>
    <n v="23"/>
    <s v="No"/>
    <n v="0"/>
  </r>
  <r>
    <n v="467"/>
    <d v="2024-03-23T00:00:00"/>
    <s v="Standard"/>
    <n v="399"/>
    <x v="43"/>
    <n v="5"/>
    <n v="1"/>
    <n v="7"/>
    <n v="10"/>
    <s v="No"/>
    <n v="0"/>
  </r>
  <r>
    <n v="468"/>
    <d v="2024-09-20T00:00:00"/>
    <s v="Premium"/>
    <n v="699"/>
    <x v="73"/>
    <n v="2"/>
    <n v="5"/>
    <n v="32"/>
    <n v="35"/>
    <s v="No"/>
    <n v="0"/>
  </r>
  <r>
    <n v="469"/>
    <d v="2023-10-29T00:00:00"/>
    <s v="Standard"/>
    <n v="399"/>
    <x v="56"/>
    <n v="2"/>
    <n v="3"/>
    <n v="15"/>
    <n v="19"/>
    <s v="No"/>
    <n v="0"/>
  </r>
  <r>
    <n v="470"/>
    <d v="2023-11-22T00:00:00"/>
    <s v="Basic"/>
    <n v="199"/>
    <x v="172"/>
    <n v="6"/>
    <n v="4"/>
    <n v="12"/>
    <n v="2"/>
    <s v="Yes"/>
    <n v="1"/>
  </r>
  <r>
    <n v="471"/>
    <d v="2023-03-21T00:00:00"/>
    <s v="Premium"/>
    <n v="699"/>
    <x v="117"/>
    <n v="1"/>
    <n v="3"/>
    <n v="15"/>
    <n v="9"/>
    <s v="Yes"/>
    <n v="1"/>
  </r>
  <r>
    <n v="472"/>
    <d v="2024-12-26T00:00:00"/>
    <s v="Basic"/>
    <n v="199"/>
    <x v="137"/>
    <n v="2"/>
    <n v="5"/>
    <n v="23"/>
    <n v="56"/>
    <s v="No"/>
    <n v="0"/>
  </r>
  <r>
    <n v="473"/>
    <d v="2023-12-25T00:00:00"/>
    <s v="Premium"/>
    <n v="699"/>
    <x v="66"/>
    <n v="4"/>
    <n v="1"/>
    <n v="22"/>
    <n v="15"/>
    <s v="No"/>
    <n v="0"/>
  </r>
  <r>
    <n v="474"/>
    <d v="2023-06-20T00:00:00"/>
    <s v="Standard"/>
    <n v="399"/>
    <x v="121"/>
    <n v="0"/>
    <n v="3"/>
    <n v="7"/>
    <n v="28"/>
    <s v="No"/>
    <n v="0"/>
  </r>
  <r>
    <n v="475"/>
    <d v="2024-05-05T00:00:00"/>
    <s v="Standard"/>
    <n v="399"/>
    <x v="39"/>
    <n v="5"/>
    <n v="4"/>
    <n v="32"/>
    <n v="24"/>
    <s v="Yes"/>
    <n v="1"/>
  </r>
  <r>
    <n v="476"/>
    <d v="2023-09-25T00:00:00"/>
    <s v="Premium"/>
    <n v="699"/>
    <x v="205"/>
    <n v="1"/>
    <n v="0"/>
    <n v="15"/>
    <n v="18"/>
    <s v="Yes"/>
    <n v="1"/>
  </r>
  <r>
    <n v="477"/>
    <d v="2023-04-06T00:00:00"/>
    <s v="Basic"/>
    <n v="199"/>
    <x v="139"/>
    <n v="6"/>
    <n v="1"/>
    <n v="5"/>
    <n v="46"/>
    <s v="Yes"/>
    <n v="1"/>
  </r>
  <r>
    <n v="478"/>
    <d v="2024-03-20T00:00:00"/>
    <s v="Standard"/>
    <n v="399"/>
    <x v="78"/>
    <n v="6"/>
    <n v="5"/>
    <n v="31"/>
    <n v="10"/>
    <s v="No"/>
    <n v="0"/>
  </r>
  <r>
    <n v="479"/>
    <d v="2024-07-07T00:00:00"/>
    <s v="Basic"/>
    <n v="199"/>
    <x v="134"/>
    <n v="3"/>
    <n v="1"/>
    <n v="4"/>
    <n v="26"/>
    <s v="No"/>
    <n v="0"/>
  </r>
  <r>
    <n v="480"/>
    <d v="2024-05-17T00:00:00"/>
    <s v="Standard"/>
    <n v="399"/>
    <x v="166"/>
    <n v="1"/>
    <n v="0"/>
    <n v="19"/>
    <n v="25"/>
    <s v="No"/>
    <n v="0"/>
  </r>
  <r>
    <n v="481"/>
    <d v="2024-10-02T00:00:00"/>
    <s v="Basic"/>
    <n v="199"/>
    <x v="206"/>
    <n v="6"/>
    <n v="0"/>
    <n v="4"/>
    <n v="18"/>
    <s v="No"/>
    <n v="0"/>
  </r>
  <r>
    <n v="482"/>
    <d v="2023-03-25T00:00:00"/>
    <s v="Premium"/>
    <n v="699"/>
    <x v="202"/>
    <n v="0"/>
    <n v="1"/>
    <n v="31"/>
    <n v="10"/>
    <s v="No"/>
    <n v="0"/>
  </r>
  <r>
    <n v="483"/>
    <d v="2023-09-29T00:00:00"/>
    <s v="Standard"/>
    <n v="399"/>
    <x v="127"/>
    <n v="6"/>
    <n v="3"/>
    <n v="8"/>
    <n v="31"/>
    <s v="No"/>
    <n v="0"/>
  </r>
  <r>
    <n v="484"/>
    <d v="2023-02-15T00:00:00"/>
    <s v="Basic"/>
    <n v="199"/>
    <x v="103"/>
    <n v="5"/>
    <n v="3"/>
    <n v="35"/>
    <n v="23"/>
    <s v="Yes"/>
    <n v="1"/>
  </r>
  <r>
    <n v="485"/>
    <d v="2024-12-14T00:00:00"/>
    <s v="Standard"/>
    <n v="399"/>
    <x v="69"/>
    <n v="3"/>
    <n v="2"/>
    <n v="29"/>
    <n v="36"/>
    <s v="Yes"/>
    <n v="1"/>
  </r>
  <r>
    <n v="486"/>
    <d v="2024-08-26T00:00:00"/>
    <s v="Premium"/>
    <n v="699"/>
    <x v="1"/>
    <n v="5"/>
    <n v="4"/>
    <n v="7"/>
    <n v="26"/>
    <s v="Yes"/>
    <n v="1"/>
  </r>
  <r>
    <n v="487"/>
    <d v="2024-12-04T00:00:00"/>
    <s v="Basic"/>
    <n v="199"/>
    <x v="90"/>
    <n v="6"/>
    <n v="4"/>
    <n v="36"/>
    <n v="26"/>
    <s v="Yes"/>
    <n v="1"/>
  </r>
  <r>
    <n v="488"/>
    <d v="2023-02-05T00:00:00"/>
    <s v="Standard"/>
    <n v="399"/>
    <x v="197"/>
    <n v="1"/>
    <n v="3"/>
    <n v="16"/>
    <n v="57"/>
    <s v="No"/>
    <n v="0"/>
  </r>
  <r>
    <n v="489"/>
    <d v="2023-06-27T00:00:00"/>
    <s v="Premium"/>
    <n v="699"/>
    <x v="118"/>
    <n v="2"/>
    <n v="0"/>
    <n v="34"/>
    <n v="60"/>
    <s v="No"/>
    <n v="0"/>
  </r>
  <r>
    <n v="490"/>
    <d v="2024-11-30T00:00:00"/>
    <s v="Basic"/>
    <n v="199"/>
    <x v="125"/>
    <n v="2"/>
    <n v="0"/>
    <n v="14"/>
    <n v="27"/>
    <s v="Yes"/>
    <n v="1"/>
  </r>
  <r>
    <n v="491"/>
    <d v="2023-03-10T00:00:00"/>
    <s v="Standard"/>
    <n v="399"/>
    <x v="203"/>
    <n v="2"/>
    <n v="4"/>
    <n v="13"/>
    <n v="16"/>
    <s v="Yes"/>
    <n v="1"/>
  </r>
  <r>
    <n v="492"/>
    <d v="2024-04-14T00:00:00"/>
    <s v="Basic"/>
    <n v="199"/>
    <x v="182"/>
    <n v="8"/>
    <n v="2"/>
    <n v="25"/>
    <n v="54"/>
    <s v="Yes"/>
    <n v="1"/>
  </r>
  <r>
    <n v="493"/>
    <d v="2024-08-25T00:00:00"/>
    <s v="Basic"/>
    <n v="199"/>
    <x v="26"/>
    <n v="1"/>
    <n v="3"/>
    <n v="34"/>
    <n v="9"/>
    <s v="Yes"/>
    <n v="1"/>
  </r>
  <r>
    <n v="494"/>
    <d v="2023-12-19T00:00:00"/>
    <s v="Premium"/>
    <n v="699"/>
    <x v="207"/>
    <n v="1"/>
    <n v="2"/>
    <n v="7"/>
    <n v="55"/>
    <s v="Yes"/>
    <n v="1"/>
  </r>
  <r>
    <n v="495"/>
    <d v="2023-06-26T00:00:00"/>
    <s v="Standard"/>
    <n v="399"/>
    <x v="68"/>
    <n v="7"/>
    <n v="4"/>
    <n v="17"/>
    <n v="38"/>
    <s v="Yes"/>
    <n v="1"/>
  </r>
  <r>
    <n v="496"/>
    <d v="2023-12-06T00:00:00"/>
    <s v="Standard"/>
    <n v="399"/>
    <x v="208"/>
    <n v="6"/>
    <n v="0"/>
    <n v="26"/>
    <n v="25"/>
    <s v="No"/>
    <n v="0"/>
  </r>
  <r>
    <n v="497"/>
    <d v="2023-12-12T00:00:00"/>
    <s v="Premium"/>
    <n v="699"/>
    <x v="30"/>
    <n v="7"/>
    <n v="2"/>
    <n v="16"/>
    <n v="57"/>
    <s v="Yes"/>
    <n v="1"/>
  </r>
  <r>
    <n v="498"/>
    <d v="2023-08-22T00:00:00"/>
    <s v="Standard"/>
    <n v="399"/>
    <x v="42"/>
    <n v="7"/>
    <n v="5"/>
    <n v="20"/>
    <n v="43"/>
    <s v="Yes"/>
    <n v="1"/>
  </r>
  <r>
    <n v="499"/>
    <d v="2024-09-11T00:00:00"/>
    <s v="Basic"/>
    <n v="199"/>
    <x v="47"/>
    <n v="7"/>
    <n v="2"/>
    <n v="20"/>
    <n v="17"/>
    <s v="No"/>
    <n v="0"/>
  </r>
  <r>
    <n v="500"/>
    <d v="2024-06-12T00:00:00"/>
    <s v="Premium"/>
    <n v="699"/>
    <x v="145"/>
    <n v="3"/>
    <n v="3"/>
    <n v="6"/>
    <n v="47"/>
    <s v="Yes"/>
    <n v="1"/>
  </r>
  <r>
    <n v="501"/>
    <d v="2024-02-18T00:00:00"/>
    <s v="Standard"/>
    <n v="399"/>
    <x v="209"/>
    <n v="2"/>
    <n v="0"/>
    <n v="4"/>
    <n v="19"/>
    <s v="No"/>
    <n v="0"/>
  </r>
  <r>
    <n v="502"/>
    <d v="2023-07-25T00:00:00"/>
    <s v="Basic"/>
    <n v="199"/>
    <x v="112"/>
    <n v="0"/>
    <n v="1"/>
    <n v="34"/>
    <n v="12"/>
    <s v="No"/>
    <n v="0"/>
  </r>
  <r>
    <n v="503"/>
    <d v="2024-01-13T00:00:00"/>
    <s v="Basic"/>
    <n v="199"/>
    <x v="176"/>
    <n v="0"/>
    <n v="2"/>
    <n v="16"/>
    <n v="45"/>
    <s v="Yes"/>
    <n v="1"/>
  </r>
  <r>
    <n v="504"/>
    <d v="2024-05-15T00:00:00"/>
    <s v="Standard"/>
    <n v="399"/>
    <x v="185"/>
    <n v="1"/>
    <n v="5"/>
    <n v="33"/>
    <n v="1"/>
    <s v="Yes"/>
    <n v="1"/>
  </r>
  <r>
    <n v="505"/>
    <d v="2023-06-17T00:00:00"/>
    <s v="Premium"/>
    <n v="699"/>
    <x v="48"/>
    <n v="7"/>
    <n v="4"/>
    <n v="29"/>
    <n v="35"/>
    <s v="Yes"/>
    <n v="1"/>
  </r>
  <r>
    <n v="506"/>
    <d v="2023-08-08T00:00:00"/>
    <s v="Standard"/>
    <n v="399"/>
    <x v="210"/>
    <n v="6"/>
    <n v="0"/>
    <n v="6"/>
    <n v="10"/>
    <s v="No"/>
    <n v="0"/>
  </r>
  <r>
    <n v="507"/>
    <d v="2024-11-29T00:00:00"/>
    <s v="Basic"/>
    <n v="199"/>
    <x v="142"/>
    <n v="4"/>
    <n v="5"/>
    <n v="15"/>
    <n v="26"/>
    <s v="Yes"/>
    <n v="1"/>
  </r>
  <r>
    <n v="508"/>
    <d v="2023-09-16T00:00:00"/>
    <s v="Basic"/>
    <n v="199"/>
    <x v="156"/>
    <n v="2"/>
    <n v="4"/>
    <n v="31"/>
    <n v="51"/>
    <s v="Yes"/>
    <n v="1"/>
  </r>
  <r>
    <n v="509"/>
    <d v="2023-12-24T00:00:00"/>
    <s v="Premium"/>
    <n v="699"/>
    <x v="200"/>
    <n v="4"/>
    <n v="3"/>
    <n v="20"/>
    <n v="57"/>
    <s v="Yes"/>
    <n v="1"/>
  </r>
  <r>
    <n v="510"/>
    <d v="2024-02-11T00:00:00"/>
    <s v="Standard"/>
    <n v="399"/>
    <x v="144"/>
    <n v="4"/>
    <n v="5"/>
    <n v="17"/>
    <n v="33"/>
    <s v="No"/>
    <n v="0"/>
  </r>
  <r>
    <n v="511"/>
    <d v="2023-10-17T00:00:00"/>
    <s v="Premium"/>
    <n v="699"/>
    <x v="111"/>
    <n v="5"/>
    <n v="4"/>
    <n v="7"/>
    <n v="41"/>
    <s v="Yes"/>
    <n v="1"/>
  </r>
  <r>
    <n v="512"/>
    <d v="2023-10-11T00:00:00"/>
    <s v="Standard"/>
    <n v="399"/>
    <x v="167"/>
    <n v="5"/>
    <n v="2"/>
    <n v="7"/>
    <n v="40"/>
    <s v="Yes"/>
    <n v="1"/>
  </r>
  <r>
    <n v="513"/>
    <d v="2024-09-06T00:00:00"/>
    <s v="Standard"/>
    <n v="399"/>
    <x v="145"/>
    <n v="8"/>
    <n v="1"/>
    <n v="20"/>
    <n v="57"/>
    <s v="Yes"/>
    <n v="1"/>
  </r>
  <r>
    <n v="514"/>
    <d v="2023-09-23T00:00:00"/>
    <s v="Standard"/>
    <n v="399"/>
    <x v="178"/>
    <n v="0"/>
    <n v="5"/>
    <n v="21"/>
    <n v="31"/>
    <s v="No"/>
    <n v="0"/>
  </r>
  <r>
    <n v="515"/>
    <d v="2023-07-14T00:00:00"/>
    <s v="Standard"/>
    <n v="399"/>
    <x v="103"/>
    <n v="0"/>
    <n v="4"/>
    <n v="26"/>
    <n v="45"/>
    <s v="No"/>
    <n v="0"/>
  </r>
  <r>
    <n v="516"/>
    <d v="2023-06-24T00:00:00"/>
    <s v="Standard"/>
    <n v="399"/>
    <x v="55"/>
    <n v="7"/>
    <n v="5"/>
    <n v="15"/>
    <n v="22"/>
    <s v="Yes"/>
    <n v="1"/>
  </r>
  <r>
    <n v="517"/>
    <d v="2024-07-26T00:00:00"/>
    <s v="Premium"/>
    <n v="699"/>
    <x v="48"/>
    <n v="1"/>
    <n v="3"/>
    <n v="36"/>
    <n v="8"/>
    <s v="No"/>
    <n v="0"/>
  </r>
  <r>
    <n v="518"/>
    <d v="2023-11-11T00:00:00"/>
    <s v="Basic"/>
    <n v="199"/>
    <x v="159"/>
    <n v="3"/>
    <n v="2"/>
    <n v="22"/>
    <n v="14"/>
    <s v="No"/>
    <n v="0"/>
  </r>
  <r>
    <n v="519"/>
    <d v="2023-02-24T00:00:00"/>
    <s v="Standard"/>
    <n v="399"/>
    <x v="211"/>
    <n v="4"/>
    <n v="3"/>
    <n v="22"/>
    <n v="54"/>
    <s v="Yes"/>
    <n v="1"/>
  </r>
  <r>
    <n v="520"/>
    <d v="2024-01-26T00:00:00"/>
    <s v="Premium"/>
    <n v="699"/>
    <x v="150"/>
    <n v="3"/>
    <n v="4"/>
    <n v="5"/>
    <n v="7"/>
    <s v="No"/>
    <n v="0"/>
  </r>
  <r>
    <n v="521"/>
    <d v="2024-08-06T00:00:00"/>
    <s v="Premium"/>
    <n v="699"/>
    <x v="27"/>
    <n v="2"/>
    <n v="1"/>
    <n v="20"/>
    <n v="12"/>
    <s v="No"/>
    <n v="0"/>
  </r>
  <r>
    <n v="522"/>
    <d v="2023-07-01T00:00:00"/>
    <s v="Standard"/>
    <n v="399"/>
    <x v="36"/>
    <n v="2"/>
    <n v="0"/>
    <n v="10"/>
    <n v="31"/>
    <s v="Yes"/>
    <n v="1"/>
  </r>
  <r>
    <n v="523"/>
    <d v="2024-08-13T00:00:00"/>
    <s v="Standard"/>
    <n v="399"/>
    <x v="201"/>
    <n v="4"/>
    <n v="1"/>
    <n v="4"/>
    <n v="48"/>
    <s v="No"/>
    <n v="0"/>
  </r>
  <r>
    <n v="524"/>
    <d v="2024-03-15T00:00:00"/>
    <s v="Basic"/>
    <n v="199"/>
    <x v="26"/>
    <n v="1"/>
    <n v="1"/>
    <n v="32"/>
    <n v="39"/>
    <s v="No"/>
    <n v="0"/>
  </r>
  <r>
    <n v="525"/>
    <d v="2024-01-18T00:00:00"/>
    <s v="Standard"/>
    <n v="399"/>
    <x v="93"/>
    <n v="6"/>
    <n v="0"/>
    <n v="28"/>
    <n v="2"/>
    <s v="No"/>
    <n v="0"/>
  </r>
  <r>
    <n v="526"/>
    <d v="2024-10-03T00:00:00"/>
    <s v="Basic"/>
    <n v="199"/>
    <x v="128"/>
    <n v="8"/>
    <n v="1"/>
    <n v="21"/>
    <n v="1"/>
    <s v="No"/>
    <n v="0"/>
  </r>
  <r>
    <n v="527"/>
    <d v="2024-05-30T00:00:00"/>
    <s v="Premium"/>
    <n v="699"/>
    <x v="124"/>
    <n v="5"/>
    <n v="2"/>
    <n v="16"/>
    <n v="8"/>
    <s v="Yes"/>
    <n v="1"/>
  </r>
  <r>
    <n v="528"/>
    <d v="2024-06-16T00:00:00"/>
    <s v="Premium"/>
    <n v="699"/>
    <x v="152"/>
    <n v="0"/>
    <n v="2"/>
    <n v="20"/>
    <n v="60"/>
    <s v="Yes"/>
    <n v="1"/>
  </r>
  <r>
    <n v="529"/>
    <d v="2023-07-12T00:00:00"/>
    <s v="Premium"/>
    <n v="699"/>
    <x v="212"/>
    <n v="2"/>
    <n v="2"/>
    <n v="34"/>
    <n v="57"/>
    <s v="Yes"/>
    <n v="1"/>
  </r>
  <r>
    <n v="530"/>
    <d v="2023-01-23T00:00:00"/>
    <s v="Basic"/>
    <n v="199"/>
    <x v="213"/>
    <n v="3"/>
    <n v="5"/>
    <n v="26"/>
    <n v="8"/>
    <s v="Yes"/>
    <n v="1"/>
  </r>
  <r>
    <n v="531"/>
    <d v="2024-01-20T00:00:00"/>
    <s v="Premium"/>
    <n v="699"/>
    <x v="152"/>
    <n v="5"/>
    <n v="5"/>
    <n v="33"/>
    <n v="41"/>
    <s v="Yes"/>
    <n v="1"/>
  </r>
  <r>
    <n v="532"/>
    <d v="2024-10-31T00:00:00"/>
    <s v="Premium"/>
    <n v="699"/>
    <x v="100"/>
    <n v="0"/>
    <n v="4"/>
    <n v="17"/>
    <n v="3"/>
    <s v="No"/>
    <n v="0"/>
  </r>
  <r>
    <n v="533"/>
    <d v="2023-09-16T00:00:00"/>
    <s v="Basic"/>
    <n v="199"/>
    <x v="214"/>
    <n v="6"/>
    <n v="3"/>
    <n v="4"/>
    <n v="24"/>
    <s v="Yes"/>
    <n v="1"/>
  </r>
  <r>
    <n v="534"/>
    <d v="2024-11-09T00:00:00"/>
    <s v="Standard"/>
    <n v="399"/>
    <x v="215"/>
    <n v="0"/>
    <n v="2"/>
    <n v="10"/>
    <n v="26"/>
    <s v="No"/>
    <n v="0"/>
  </r>
  <r>
    <n v="535"/>
    <d v="2024-06-07T00:00:00"/>
    <s v="Premium"/>
    <n v="699"/>
    <x v="96"/>
    <n v="2"/>
    <n v="3"/>
    <n v="18"/>
    <n v="53"/>
    <s v="No"/>
    <n v="0"/>
  </r>
  <r>
    <n v="536"/>
    <d v="2023-09-27T00:00:00"/>
    <s v="Premium"/>
    <n v="699"/>
    <x v="42"/>
    <n v="1"/>
    <n v="3"/>
    <n v="8"/>
    <n v="12"/>
    <s v="No"/>
    <n v="0"/>
  </r>
  <r>
    <n v="537"/>
    <d v="2024-05-23T00:00:00"/>
    <s v="Premium"/>
    <n v="699"/>
    <x v="206"/>
    <n v="6"/>
    <n v="2"/>
    <n v="13"/>
    <n v="10"/>
    <s v="Yes"/>
    <n v="1"/>
  </r>
  <r>
    <n v="538"/>
    <d v="2023-04-24T00:00:00"/>
    <s v="Basic"/>
    <n v="199"/>
    <x v="81"/>
    <n v="0"/>
    <n v="0"/>
    <n v="31"/>
    <n v="42"/>
    <s v="Yes"/>
    <n v="1"/>
  </r>
  <r>
    <n v="539"/>
    <d v="2023-04-14T00:00:00"/>
    <s v="Premium"/>
    <n v="699"/>
    <x v="216"/>
    <n v="1"/>
    <n v="4"/>
    <n v="32"/>
    <n v="4"/>
    <s v="No"/>
    <n v="0"/>
  </r>
  <r>
    <n v="540"/>
    <d v="2023-06-28T00:00:00"/>
    <s v="Standard"/>
    <n v="399"/>
    <x v="110"/>
    <n v="4"/>
    <n v="2"/>
    <n v="15"/>
    <n v="29"/>
    <s v="Yes"/>
    <n v="1"/>
  </r>
  <r>
    <n v="541"/>
    <d v="2023-02-16T00:00:00"/>
    <s v="Basic"/>
    <n v="199"/>
    <x v="206"/>
    <n v="5"/>
    <n v="3"/>
    <n v="19"/>
    <n v="47"/>
    <s v="Yes"/>
    <n v="1"/>
  </r>
  <r>
    <n v="542"/>
    <d v="2024-09-28T00:00:00"/>
    <s v="Basic"/>
    <n v="199"/>
    <x v="56"/>
    <n v="2"/>
    <n v="2"/>
    <n v="9"/>
    <n v="22"/>
    <s v="No"/>
    <n v="0"/>
  </r>
  <r>
    <n v="543"/>
    <d v="2024-04-12T00:00:00"/>
    <s v="Standard"/>
    <n v="399"/>
    <x v="211"/>
    <n v="5"/>
    <n v="1"/>
    <n v="6"/>
    <n v="7"/>
    <s v="No"/>
    <n v="0"/>
  </r>
  <r>
    <n v="544"/>
    <d v="2023-06-20T00:00:00"/>
    <s v="Standard"/>
    <n v="399"/>
    <x v="214"/>
    <n v="7"/>
    <n v="3"/>
    <n v="25"/>
    <n v="41"/>
    <s v="No"/>
    <n v="0"/>
  </r>
  <r>
    <n v="545"/>
    <d v="2024-08-27T00:00:00"/>
    <s v="Basic"/>
    <n v="199"/>
    <x v="3"/>
    <n v="0"/>
    <n v="1"/>
    <n v="9"/>
    <n v="6"/>
    <s v="No"/>
    <n v="0"/>
  </r>
  <r>
    <n v="546"/>
    <d v="2024-12-01T00:00:00"/>
    <s v="Standard"/>
    <n v="399"/>
    <x v="48"/>
    <n v="6"/>
    <n v="2"/>
    <n v="29"/>
    <n v="39"/>
    <s v="Yes"/>
    <n v="1"/>
  </r>
  <r>
    <n v="547"/>
    <d v="2023-02-17T00:00:00"/>
    <s v="Premium"/>
    <n v="699"/>
    <x v="167"/>
    <n v="7"/>
    <n v="0"/>
    <n v="9"/>
    <n v="56"/>
    <s v="Yes"/>
    <n v="1"/>
  </r>
  <r>
    <n v="548"/>
    <d v="2024-08-13T00:00:00"/>
    <s v="Basic"/>
    <n v="199"/>
    <x v="159"/>
    <n v="0"/>
    <n v="5"/>
    <n v="17"/>
    <n v="55"/>
    <s v="No"/>
    <n v="0"/>
  </r>
  <r>
    <n v="549"/>
    <d v="2024-09-25T00:00:00"/>
    <s v="Premium"/>
    <n v="699"/>
    <x v="146"/>
    <n v="5"/>
    <n v="4"/>
    <n v="15"/>
    <n v="33"/>
    <s v="Yes"/>
    <n v="1"/>
  </r>
  <r>
    <n v="550"/>
    <d v="2024-10-18T00:00:00"/>
    <s v="Basic"/>
    <n v="199"/>
    <x v="51"/>
    <n v="3"/>
    <n v="3"/>
    <n v="28"/>
    <n v="22"/>
    <s v="No"/>
    <n v="0"/>
  </r>
  <r>
    <n v="551"/>
    <d v="2023-06-10T00:00:00"/>
    <s v="Standard"/>
    <n v="399"/>
    <x v="72"/>
    <n v="8"/>
    <n v="4"/>
    <n v="10"/>
    <n v="3"/>
    <s v="Yes"/>
    <n v="1"/>
  </r>
  <r>
    <n v="552"/>
    <d v="2023-09-04T00:00:00"/>
    <s v="Premium"/>
    <n v="699"/>
    <x v="155"/>
    <n v="2"/>
    <n v="0"/>
    <n v="31"/>
    <n v="48"/>
    <s v="No"/>
    <n v="0"/>
  </r>
  <r>
    <n v="553"/>
    <d v="2023-08-29T00:00:00"/>
    <s v="Standard"/>
    <n v="399"/>
    <x v="30"/>
    <n v="3"/>
    <n v="4"/>
    <n v="18"/>
    <n v="41"/>
    <s v="Yes"/>
    <n v="1"/>
  </r>
  <r>
    <n v="554"/>
    <d v="2023-11-20T00:00:00"/>
    <s v="Basic"/>
    <n v="199"/>
    <x v="66"/>
    <n v="7"/>
    <n v="0"/>
    <n v="30"/>
    <n v="54"/>
    <s v="Yes"/>
    <n v="1"/>
  </r>
  <r>
    <n v="555"/>
    <d v="2024-07-24T00:00:00"/>
    <s v="Basic"/>
    <n v="199"/>
    <x v="105"/>
    <n v="0"/>
    <n v="0"/>
    <n v="32"/>
    <n v="25"/>
    <s v="No"/>
    <n v="0"/>
  </r>
  <r>
    <n v="556"/>
    <d v="2024-11-18T00:00:00"/>
    <s v="Premium"/>
    <n v="699"/>
    <x v="162"/>
    <n v="4"/>
    <n v="4"/>
    <n v="1"/>
    <n v="35"/>
    <s v="Yes"/>
    <n v="1"/>
  </r>
  <r>
    <n v="557"/>
    <d v="2024-07-27T00:00:00"/>
    <s v="Standard"/>
    <n v="399"/>
    <x v="12"/>
    <n v="0"/>
    <n v="1"/>
    <n v="22"/>
    <n v="54"/>
    <s v="No"/>
    <n v="0"/>
  </r>
  <r>
    <n v="558"/>
    <d v="2024-11-05T00:00:00"/>
    <s v="Premium"/>
    <n v="699"/>
    <x v="63"/>
    <n v="5"/>
    <n v="5"/>
    <n v="31"/>
    <n v="28"/>
    <s v="Yes"/>
    <n v="1"/>
  </r>
  <r>
    <n v="559"/>
    <d v="2023-04-19T00:00:00"/>
    <s v="Basic"/>
    <n v="199"/>
    <x v="139"/>
    <n v="4"/>
    <n v="4"/>
    <n v="1"/>
    <n v="33"/>
    <s v="Yes"/>
    <n v="1"/>
  </r>
  <r>
    <n v="560"/>
    <d v="2023-07-12T00:00:00"/>
    <s v="Basic"/>
    <n v="199"/>
    <x v="171"/>
    <n v="6"/>
    <n v="0"/>
    <n v="11"/>
    <n v="16"/>
    <s v="No"/>
    <n v="0"/>
  </r>
  <r>
    <n v="561"/>
    <d v="2024-02-29T00:00:00"/>
    <s v="Basic"/>
    <n v="199"/>
    <x v="144"/>
    <n v="3"/>
    <n v="5"/>
    <n v="26"/>
    <n v="21"/>
    <s v="Yes"/>
    <n v="1"/>
  </r>
  <r>
    <n v="562"/>
    <d v="2024-05-31T00:00:00"/>
    <s v="Basic"/>
    <n v="199"/>
    <x v="100"/>
    <n v="7"/>
    <n v="3"/>
    <n v="8"/>
    <n v="42"/>
    <s v="Yes"/>
    <n v="1"/>
  </r>
  <r>
    <n v="563"/>
    <d v="2024-08-22T00:00:00"/>
    <s v="Basic"/>
    <n v="199"/>
    <x v="201"/>
    <n v="0"/>
    <n v="4"/>
    <n v="32"/>
    <n v="59"/>
    <s v="Yes"/>
    <n v="1"/>
  </r>
  <r>
    <n v="564"/>
    <d v="2023-05-12T00:00:00"/>
    <s v="Standard"/>
    <n v="399"/>
    <x v="217"/>
    <n v="2"/>
    <n v="5"/>
    <n v="33"/>
    <n v="37"/>
    <s v="Yes"/>
    <n v="1"/>
  </r>
  <r>
    <n v="565"/>
    <d v="2024-09-15T00:00:00"/>
    <s v="Basic"/>
    <n v="199"/>
    <x v="95"/>
    <n v="5"/>
    <n v="4"/>
    <n v="25"/>
    <n v="56"/>
    <s v="Yes"/>
    <n v="1"/>
  </r>
  <r>
    <n v="566"/>
    <d v="2023-05-22T00:00:00"/>
    <s v="Premium"/>
    <n v="699"/>
    <x v="151"/>
    <n v="5"/>
    <n v="2"/>
    <n v="16"/>
    <n v="28"/>
    <s v="No"/>
    <n v="0"/>
  </r>
  <r>
    <n v="567"/>
    <d v="2024-07-20T00:00:00"/>
    <s v="Standard"/>
    <n v="399"/>
    <x v="166"/>
    <n v="8"/>
    <n v="2"/>
    <n v="33"/>
    <n v="45"/>
    <s v="Yes"/>
    <n v="1"/>
  </r>
  <r>
    <n v="568"/>
    <d v="2023-05-16T00:00:00"/>
    <s v="Premium"/>
    <n v="699"/>
    <x v="202"/>
    <n v="4"/>
    <n v="5"/>
    <n v="14"/>
    <n v="22"/>
    <s v="No"/>
    <n v="0"/>
  </r>
  <r>
    <n v="569"/>
    <d v="2024-07-29T00:00:00"/>
    <s v="Premium"/>
    <n v="699"/>
    <x v="119"/>
    <n v="5"/>
    <n v="5"/>
    <n v="12"/>
    <n v="7"/>
    <s v="No"/>
    <n v="0"/>
  </r>
  <r>
    <n v="570"/>
    <d v="2023-01-14T00:00:00"/>
    <s v="Standard"/>
    <n v="399"/>
    <x v="180"/>
    <n v="8"/>
    <n v="2"/>
    <n v="27"/>
    <n v="56"/>
    <s v="No"/>
    <n v="0"/>
  </r>
  <r>
    <n v="571"/>
    <d v="2023-10-01T00:00:00"/>
    <s v="Premium"/>
    <n v="699"/>
    <x v="0"/>
    <n v="2"/>
    <n v="0"/>
    <n v="7"/>
    <n v="42"/>
    <s v="Yes"/>
    <n v="1"/>
  </r>
  <r>
    <n v="572"/>
    <d v="2023-07-28T00:00:00"/>
    <s v="Basic"/>
    <n v="199"/>
    <x v="178"/>
    <n v="2"/>
    <n v="0"/>
    <n v="19"/>
    <n v="44"/>
    <s v="No"/>
    <n v="0"/>
  </r>
  <r>
    <n v="573"/>
    <d v="2024-07-29T00:00:00"/>
    <s v="Premium"/>
    <n v="699"/>
    <x v="206"/>
    <n v="7"/>
    <n v="0"/>
    <n v="3"/>
    <n v="39"/>
    <s v="No"/>
    <n v="0"/>
  </r>
  <r>
    <n v="574"/>
    <d v="2023-02-18T00:00:00"/>
    <s v="Basic"/>
    <n v="199"/>
    <x v="103"/>
    <n v="8"/>
    <n v="5"/>
    <n v="36"/>
    <n v="18"/>
    <s v="No"/>
    <n v="0"/>
  </r>
  <r>
    <n v="575"/>
    <d v="2023-09-15T00:00:00"/>
    <s v="Standard"/>
    <n v="399"/>
    <x v="218"/>
    <n v="5"/>
    <n v="4"/>
    <n v="25"/>
    <n v="3"/>
    <s v="Yes"/>
    <n v="1"/>
  </r>
  <r>
    <n v="576"/>
    <d v="2023-07-21T00:00:00"/>
    <s v="Basic"/>
    <n v="199"/>
    <x v="175"/>
    <n v="5"/>
    <n v="4"/>
    <n v="29"/>
    <n v="34"/>
    <s v="Yes"/>
    <n v="1"/>
  </r>
  <r>
    <n v="577"/>
    <d v="2023-06-27T00:00:00"/>
    <s v="Premium"/>
    <n v="699"/>
    <x v="187"/>
    <n v="2"/>
    <n v="5"/>
    <n v="13"/>
    <n v="4"/>
    <s v="Yes"/>
    <n v="1"/>
  </r>
  <r>
    <n v="578"/>
    <d v="2023-05-14T00:00:00"/>
    <s v="Premium"/>
    <n v="699"/>
    <x v="130"/>
    <n v="0"/>
    <n v="3"/>
    <n v="33"/>
    <n v="17"/>
    <s v="Yes"/>
    <n v="1"/>
  </r>
  <r>
    <n v="579"/>
    <d v="2023-06-07T00:00:00"/>
    <s v="Basic"/>
    <n v="199"/>
    <x v="201"/>
    <n v="7"/>
    <n v="5"/>
    <n v="17"/>
    <n v="59"/>
    <s v="Yes"/>
    <n v="1"/>
  </r>
  <r>
    <n v="580"/>
    <d v="2024-01-02T00:00:00"/>
    <s v="Standard"/>
    <n v="399"/>
    <x v="79"/>
    <n v="4"/>
    <n v="3"/>
    <n v="4"/>
    <n v="50"/>
    <s v="Yes"/>
    <n v="1"/>
  </r>
  <r>
    <n v="581"/>
    <d v="2023-06-13T00:00:00"/>
    <s v="Basic"/>
    <n v="199"/>
    <x v="165"/>
    <n v="2"/>
    <n v="4"/>
    <n v="21"/>
    <n v="4"/>
    <s v="No"/>
    <n v="0"/>
  </r>
  <r>
    <n v="582"/>
    <d v="2024-11-10T00:00:00"/>
    <s v="Standard"/>
    <n v="399"/>
    <x v="71"/>
    <n v="1"/>
    <n v="2"/>
    <n v="35"/>
    <n v="14"/>
    <s v="No"/>
    <n v="0"/>
  </r>
  <r>
    <n v="583"/>
    <d v="2024-07-28T00:00:00"/>
    <s v="Standard"/>
    <n v="399"/>
    <x v="206"/>
    <n v="3"/>
    <n v="4"/>
    <n v="22"/>
    <n v="33"/>
    <s v="Yes"/>
    <n v="1"/>
  </r>
  <r>
    <n v="584"/>
    <d v="2024-09-20T00:00:00"/>
    <s v="Premium"/>
    <n v="699"/>
    <x v="54"/>
    <n v="5"/>
    <n v="3"/>
    <n v="1"/>
    <n v="15"/>
    <s v="No"/>
    <n v="0"/>
  </r>
  <r>
    <n v="585"/>
    <d v="2023-04-27T00:00:00"/>
    <s v="Premium"/>
    <n v="699"/>
    <x v="219"/>
    <n v="5"/>
    <n v="3"/>
    <n v="16"/>
    <n v="58"/>
    <s v="No"/>
    <n v="0"/>
  </r>
  <r>
    <n v="586"/>
    <d v="2024-01-19T00:00:00"/>
    <s v="Standard"/>
    <n v="399"/>
    <x v="71"/>
    <n v="4"/>
    <n v="0"/>
    <n v="17"/>
    <n v="58"/>
    <s v="No"/>
    <n v="0"/>
  </r>
  <r>
    <n v="587"/>
    <d v="2023-11-25T00:00:00"/>
    <s v="Premium"/>
    <n v="699"/>
    <x v="66"/>
    <n v="0"/>
    <n v="2"/>
    <n v="33"/>
    <n v="57"/>
    <s v="No"/>
    <n v="0"/>
  </r>
  <r>
    <n v="588"/>
    <d v="2023-03-09T00:00:00"/>
    <s v="Premium"/>
    <n v="699"/>
    <x v="161"/>
    <n v="2"/>
    <n v="4"/>
    <n v="6"/>
    <n v="34"/>
    <s v="Yes"/>
    <n v="1"/>
  </r>
  <r>
    <n v="589"/>
    <d v="2024-12-20T00:00:00"/>
    <s v="Basic"/>
    <n v="199"/>
    <x v="7"/>
    <n v="6"/>
    <n v="0"/>
    <n v="14"/>
    <n v="13"/>
    <s v="No"/>
    <n v="0"/>
  </r>
  <r>
    <n v="590"/>
    <d v="2024-04-15T00:00:00"/>
    <s v="Premium"/>
    <n v="699"/>
    <x v="184"/>
    <n v="1"/>
    <n v="5"/>
    <n v="28"/>
    <n v="43"/>
    <s v="Yes"/>
    <n v="1"/>
  </r>
  <r>
    <n v="591"/>
    <d v="2024-07-25T00:00:00"/>
    <s v="Premium"/>
    <n v="699"/>
    <x v="53"/>
    <n v="1"/>
    <n v="0"/>
    <n v="22"/>
    <n v="11"/>
    <s v="No"/>
    <n v="0"/>
  </r>
  <r>
    <n v="592"/>
    <d v="2024-03-19T00:00:00"/>
    <s v="Basic"/>
    <n v="199"/>
    <x v="156"/>
    <n v="6"/>
    <n v="3"/>
    <n v="15"/>
    <n v="28"/>
    <s v="Yes"/>
    <n v="1"/>
  </r>
  <r>
    <n v="593"/>
    <d v="2024-09-25T00:00:00"/>
    <s v="Standard"/>
    <n v="399"/>
    <x v="103"/>
    <n v="1"/>
    <n v="4"/>
    <n v="2"/>
    <n v="0"/>
    <s v="No"/>
    <n v="0"/>
  </r>
  <r>
    <n v="594"/>
    <d v="2023-10-24T00:00:00"/>
    <s v="Basic"/>
    <n v="199"/>
    <x v="174"/>
    <n v="1"/>
    <n v="2"/>
    <n v="3"/>
    <n v="59"/>
    <s v="Yes"/>
    <n v="1"/>
  </r>
  <r>
    <n v="595"/>
    <d v="2024-11-07T00:00:00"/>
    <s v="Premium"/>
    <n v="699"/>
    <x v="17"/>
    <n v="4"/>
    <n v="3"/>
    <n v="20"/>
    <n v="24"/>
    <s v="Yes"/>
    <n v="1"/>
  </r>
  <r>
    <n v="596"/>
    <d v="2024-07-12T00:00:00"/>
    <s v="Basic"/>
    <n v="199"/>
    <x v="32"/>
    <n v="3"/>
    <n v="1"/>
    <n v="31"/>
    <n v="47"/>
    <s v="Yes"/>
    <n v="1"/>
  </r>
  <r>
    <n v="597"/>
    <d v="2023-05-25T00:00:00"/>
    <s v="Standard"/>
    <n v="399"/>
    <x v="166"/>
    <n v="5"/>
    <n v="0"/>
    <n v="10"/>
    <n v="35"/>
    <s v="No"/>
    <n v="0"/>
  </r>
  <r>
    <n v="598"/>
    <d v="2023-11-09T00:00:00"/>
    <s v="Basic"/>
    <n v="199"/>
    <x v="201"/>
    <n v="6"/>
    <n v="4"/>
    <n v="3"/>
    <n v="35"/>
    <s v="Yes"/>
    <n v="1"/>
  </r>
  <r>
    <n v="599"/>
    <d v="2024-09-23T00:00:00"/>
    <s v="Basic"/>
    <n v="199"/>
    <x v="25"/>
    <n v="8"/>
    <n v="1"/>
    <n v="23"/>
    <n v="10"/>
    <s v="Yes"/>
    <n v="1"/>
  </r>
  <r>
    <n v="600"/>
    <d v="2023-03-16T00:00:00"/>
    <s v="Standard"/>
    <n v="399"/>
    <x v="54"/>
    <n v="0"/>
    <n v="4"/>
    <n v="13"/>
    <n v="29"/>
    <s v="Yes"/>
    <n v="1"/>
  </r>
  <r>
    <n v="601"/>
    <d v="2023-12-05T00:00:00"/>
    <s v="Standard"/>
    <n v="399"/>
    <x v="160"/>
    <n v="3"/>
    <n v="5"/>
    <n v="5"/>
    <n v="37"/>
    <s v="Yes"/>
    <n v="1"/>
  </r>
  <r>
    <n v="602"/>
    <d v="2023-07-18T00:00:00"/>
    <s v="Standard"/>
    <n v="399"/>
    <x v="123"/>
    <n v="3"/>
    <n v="0"/>
    <n v="9"/>
    <n v="18"/>
    <s v="No"/>
    <n v="0"/>
  </r>
  <r>
    <n v="603"/>
    <d v="2024-08-03T00:00:00"/>
    <s v="Standard"/>
    <n v="399"/>
    <x v="80"/>
    <n v="4"/>
    <n v="5"/>
    <n v="32"/>
    <n v="37"/>
    <s v="Yes"/>
    <n v="1"/>
  </r>
  <r>
    <n v="604"/>
    <d v="2023-08-15T00:00:00"/>
    <s v="Standard"/>
    <n v="399"/>
    <x v="219"/>
    <n v="2"/>
    <n v="0"/>
    <n v="21"/>
    <n v="20"/>
    <s v="No"/>
    <n v="0"/>
  </r>
  <r>
    <n v="605"/>
    <d v="2024-05-06T00:00:00"/>
    <s v="Premium"/>
    <n v="699"/>
    <x v="199"/>
    <n v="5"/>
    <n v="1"/>
    <n v="28"/>
    <n v="43"/>
    <s v="No"/>
    <n v="0"/>
  </r>
  <r>
    <n v="606"/>
    <d v="2024-10-23T00:00:00"/>
    <s v="Standard"/>
    <n v="399"/>
    <x v="206"/>
    <n v="4"/>
    <n v="3"/>
    <n v="29"/>
    <n v="35"/>
    <s v="Yes"/>
    <n v="1"/>
  </r>
  <r>
    <n v="607"/>
    <d v="2024-10-03T00:00:00"/>
    <s v="Premium"/>
    <n v="699"/>
    <x v="72"/>
    <n v="2"/>
    <n v="4"/>
    <n v="6"/>
    <n v="12"/>
    <s v="Yes"/>
    <n v="1"/>
  </r>
  <r>
    <n v="608"/>
    <d v="2024-08-15T00:00:00"/>
    <s v="Basic"/>
    <n v="199"/>
    <x v="64"/>
    <n v="8"/>
    <n v="5"/>
    <n v="5"/>
    <n v="1"/>
    <s v="No"/>
    <n v="0"/>
  </r>
  <r>
    <n v="609"/>
    <d v="2024-07-06T00:00:00"/>
    <s v="Standard"/>
    <n v="399"/>
    <x v="189"/>
    <n v="8"/>
    <n v="2"/>
    <n v="14"/>
    <n v="34"/>
    <s v="No"/>
    <n v="0"/>
  </r>
  <r>
    <n v="610"/>
    <d v="2023-05-18T00:00:00"/>
    <s v="Standard"/>
    <n v="399"/>
    <x v="153"/>
    <n v="3"/>
    <n v="4"/>
    <n v="10"/>
    <n v="46"/>
    <s v="No"/>
    <n v="0"/>
  </r>
  <r>
    <n v="611"/>
    <d v="2023-09-02T00:00:00"/>
    <s v="Standard"/>
    <n v="399"/>
    <x v="98"/>
    <n v="6"/>
    <n v="2"/>
    <n v="33"/>
    <n v="32"/>
    <s v="Yes"/>
    <n v="1"/>
  </r>
  <r>
    <n v="612"/>
    <d v="2024-08-02T00:00:00"/>
    <s v="Premium"/>
    <n v="699"/>
    <x v="143"/>
    <n v="2"/>
    <n v="3"/>
    <n v="11"/>
    <n v="10"/>
    <s v="Yes"/>
    <n v="1"/>
  </r>
  <r>
    <n v="613"/>
    <d v="2024-05-14T00:00:00"/>
    <s v="Premium"/>
    <n v="699"/>
    <x v="147"/>
    <n v="7"/>
    <n v="2"/>
    <n v="10"/>
    <n v="2"/>
    <s v="Yes"/>
    <n v="1"/>
  </r>
  <r>
    <n v="614"/>
    <d v="2024-01-05T00:00:00"/>
    <s v="Basic"/>
    <n v="199"/>
    <x v="11"/>
    <n v="3"/>
    <n v="0"/>
    <n v="5"/>
    <n v="42"/>
    <s v="Yes"/>
    <n v="1"/>
  </r>
  <r>
    <n v="615"/>
    <d v="2024-12-21T00:00:00"/>
    <s v="Standard"/>
    <n v="399"/>
    <x v="194"/>
    <n v="0"/>
    <n v="0"/>
    <n v="31"/>
    <n v="41"/>
    <s v="Yes"/>
    <n v="1"/>
  </r>
  <r>
    <n v="616"/>
    <d v="2024-01-21T00:00:00"/>
    <s v="Premium"/>
    <n v="699"/>
    <x v="220"/>
    <n v="4"/>
    <n v="4"/>
    <n v="18"/>
    <n v="34"/>
    <s v="Yes"/>
    <n v="1"/>
  </r>
  <r>
    <n v="617"/>
    <d v="2023-08-17T00:00:00"/>
    <s v="Premium"/>
    <n v="699"/>
    <x v="12"/>
    <n v="1"/>
    <n v="4"/>
    <n v="25"/>
    <n v="16"/>
    <s v="No"/>
    <n v="0"/>
  </r>
  <r>
    <n v="618"/>
    <d v="2024-09-10T00:00:00"/>
    <s v="Premium"/>
    <n v="699"/>
    <x v="221"/>
    <n v="5"/>
    <n v="3"/>
    <n v="26"/>
    <n v="50"/>
    <s v="Yes"/>
    <n v="1"/>
  </r>
  <r>
    <n v="619"/>
    <d v="2024-10-20T00:00:00"/>
    <s v="Basic"/>
    <n v="199"/>
    <x v="39"/>
    <n v="7"/>
    <n v="1"/>
    <n v="33"/>
    <n v="14"/>
    <s v="Yes"/>
    <n v="1"/>
  </r>
  <r>
    <n v="620"/>
    <d v="2023-05-02T00:00:00"/>
    <s v="Standard"/>
    <n v="399"/>
    <x v="216"/>
    <n v="2"/>
    <n v="2"/>
    <n v="14"/>
    <n v="38"/>
    <s v="Yes"/>
    <n v="1"/>
  </r>
  <r>
    <n v="621"/>
    <d v="2024-05-05T00:00:00"/>
    <s v="Premium"/>
    <n v="699"/>
    <x v="218"/>
    <n v="5"/>
    <n v="5"/>
    <n v="15"/>
    <n v="7"/>
    <s v="Yes"/>
    <n v="1"/>
  </r>
  <r>
    <n v="622"/>
    <d v="2024-08-10T00:00:00"/>
    <s v="Standard"/>
    <n v="399"/>
    <x v="193"/>
    <n v="6"/>
    <n v="0"/>
    <n v="14"/>
    <n v="15"/>
    <s v="Yes"/>
    <n v="1"/>
  </r>
  <r>
    <n v="623"/>
    <d v="2023-02-27T00:00:00"/>
    <s v="Premium"/>
    <n v="699"/>
    <x v="222"/>
    <n v="8"/>
    <n v="0"/>
    <n v="11"/>
    <n v="57"/>
    <s v="Yes"/>
    <n v="1"/>
  </r>
  <r>
    <n v="624"/>
    <d v="2024-10-14T00:00:00"/>
    <s v="Basic"/>
    <n v="199"/>
    <x v="192"/>
    <n v="8"/>
    <n v="3"/>
    <n v="17"/>
    <n v="38"/>
    <s v="No"/>
    <n v="0"/>
  </r>
  <r>
    <n v="625"/>
    <d v="2024-05-08T00:00:00"/>
    <s v="Basic"/>
    <n v="199"/>
    <x v="161"/>
    <n v="3"/>
    <n v="3"/>
    <n v="19"/>
    <n v="38"/>
    <s v="No"/>
    <n v="0"/>
  </r>
  <r>
    <n v="626"/>
    <d v="2024-09-30T00:00:00"/>
    <s v="Basic"/>
    <n v="199"/>
    <x v="175"/>
    <n v="2"/>
    <n v="4"/>
    <n v="15"/>
    <n v="52"/>
    <s v="No"/>
    <n v="0"/>
  </r>
  <r>
    <n v="627"/>
    <d v="2023-08-24T00:00:00"/>
    <s v="Premium"/>
    <n v="699"/>
    <x v="11"/>
    <n v="5"/>
    <n v="3"/>
    <n v="33"/>
    <n v="38"/>
    <s v="Yes"/>
    <n v="1"/>
  </r>
  <r>
    <n v="628"/>
    <d v="2024-05-31T00:00:00"/>
    <s v="Standard"/>
    <n v="399"/>
    <x v="37"/>
    <n v="0"/>
    <n v="1"/>
    <n v="25"/>
    <n v="33"/>
    <s v="No"/>
    <n v="0"/>
  </r>
  <r>
    <n v="629"/>
    <d v="2024-09-06T00:00:00"/>
    <s v="Premium"/>
    <n v="699"/>
    <x v="162"/>
    <n v="1"/>
    <n v="1"/>
    <n v="27"/>
    <n v="30"/>
    <s v="No"/>
    <n v="0"/>
  </r>
  <r>
    <n v="630"/>
    <d v="2024-09-09T00:00:00"/>
    <s v="Basic"/>
    <n v="199"/>
    <x v="119"/>
    <n v="1"/>
    <n v="0"/>
    <n v="35"/>
    <n v="30"/>
    <s v="No"/>
    <n v="0"/>
  </r>
  <r>
    <n v="631"/>
    <d v="2023-02-14T00:00:00"/>
    <s v="Premium"/>
    <n v="699"/>
    <x v="46"/>
    <n v="6"/>
    <n v="4"/>
    <n v="1"/>
    <n v="26"/>
    <s v="Yes"/>
    <n v="1"/>
  </r>
  <r>
    <n v="632"/>
    <d v="2024-12-14T00:00:00"/>
    <s v="Premium"/>
    <n v="699"/>
    <x v="59"/>
    <n v="7"/>
    <n v="3"/>
    <n v="34"/>
    <n v="22"/>
    <s v="Yes"/>
    <n v="1"/>
  </r>
  <r>
    <n v="633"/>
    <d v="2023-03-27T00:00:00"/>
    <s v="Premium"/>
    <n v="699"/>
    <x v="89"/>
    <n v="4"/>
    <n v="3"/>
    <n v="7"/>
    <n v="49"/>
    <s v="Yes"/>
    <n v="1"/>
  </r>
  <r>
    <n v="634"/>
    <d v="2023-01-08T00:00:00"/>
    <s v="Standard"/>
    <n v="399"/>
    <x v="87"/>
    <n v="3"/>
    <n v="0"/>
    <n v="35"/>
    <n v="45"/>
    <s v="No"/>
    <n v="0"/>
  </r>
  <r>
    <n v="635"/>
    <d v="2023-11-20T00:00:00"/>
    <s v="Premium"/>
    <n v="699"/>
    <x v="130"/>
    <n v="0"/>
    <n v="3"/>
    <n v="34"/>
    <n v="41"/>
    <s v="Yes"/>
    <n v="1"/>
  </r>
  <r>
    <n v="636"/>
    <d v="2024-07-02T00:00:00"/>
    <s v="Standard"/>
    <n v="399"/>
    <x v="75"/>
    <n v="6"/>
    <n v="5"/>
    <n v="24"/>
    <n v="37"/>
    <s v="Yes"/>
    <n v="1"/>
  </r>
  <r>
    <n v="637"/>
    <d v="2024-07-24T00:00:00"/>
    <s v="Standard"/>
    <n v="399"/>
    <x v="40"/>
    <n v="6"/>
    <n v="1"/>
    <n v="24"/>
    <n v="26"/>
    <s v="No"/>
    <n v="0"/>
  </r>
  <r>
    <n v="638"/>
    <d v="2024-08-14T00:00:00"/>
    <s v="Standard"/>
    <n v="399"/>
    <x v="211"/>
    <n v="8"/>
    <n v="3"/>
    <n v="12"/>
    <n v="16"/>
    <s v="No"/>
    <n v="0"/>
  </r>
  <r>
    <n v="639"/>
    <d v="2024-12-17T00:00:00"/>
    <s v="Standard"/>
    <n v="399"/>
    <x v="147"/>
    <n v="1"/>
    <n v="5"/>
    <n v="26"/>
    <n v="14"/>
    <s v="No"/>
    <n v="0"/>
  </r>
  <r>
    <n v="640"/>
    <d v="2024-12-14T00:00:00"/>
    <s v="Basic"/>
    <n v="199"/>
    <x v="144"/>
    <n v="6"/>
    <n v="2"/>
    <n v="7"/>
    <n v="51"/>
    <s v="Yes"/>
    <n v="1"/>
  </r>
  <r>
    <n v="641"/>
    <d v="2024-09-06T00:00:00"/>
    <s v="Premium"/>
    <n v="699"/>
    <x v="109"/>
    <n v="0"/>
    <n v="0"/>
    <n v="4"/>
    <n v="52"/>
    <s v="Yes"/>
    <n v="1"/>
  </r>
  <r>
    <n v="642"/>
    <d v="2024-01-29T00:00:00"/>
    <s v="Standard"/>
    <n v="399"/>
    <x v="10"/>
    <n v="3"/>
    <n v="2"/>
    <n v="6"/>
    <n v="5"/>
    <s v="No"/>
    <n v="0"/>
  </r>
  <r>
    <n v="643"/>
    <d v="2023-01-11T00:00:00"/>
    <s v="Standard"/>
    <n v="399"/>
    <x v="210"/>
    <n v="0"/>
    <n v="1"/>
    <n v="34"/>
    <n v="40"/>
    <s v="No"/>
    <n v="0"/>
  </r>
  <r>
    <n v="644"/>
    <d v="2023-08-26T00:00:00"/>
    <s v="Basic"/>
    <n v="199"/>
    <x v="210"/>
    <n v="0"/>
    <n v="4"/>
    <n v="34"/>
    <n v="32"/>
    <s v="Yes"/>
    <n v="1"/>
  </r>
  <r>
    <n v="645"/>
    <d v="2023-06-11T00:00:00"/>
    <s v="Premium"/>
    <n v="699"/>
    <x v="180"/>
    <n v="5"/>
    <n v="1"/>
    <n v="11"/>
    <n v="41"/>
    <s v="Yes"/>
    <n v="1"/>
  </r>
  <r>
    <n v="646"/>
    <d v="2023-07-25T00:00:00"/>
    <s v="Basic"/>
    <n v="199"/>
    <x v="217"/>
    <n v="5"/>
    <n v="5"/>
    <n v="18"/>
    <n v="25"/>
    <s v="Yes"/>
    <n v="1"/>
  </r>
  <r>
    <n v="647"/>
    <d v="2024-07-26T00:00:00"/>
    <s v="Premium"/>
    <n v="699"/>
    <x v="223"/>
    <n v="1"/>
    <n v="0"/>
    <n v="1"/>
    <n v="35"/>
    <s v="Yes"/>
    <n v="1"/>
  </r>
  <r>
    <n v="648"/>
    <d v="2024-04-10T00:00:00"/>
    <s v="Premium"/>
    <n v="699"/>
    <x v="181"/>
    <n v="4"/>
    <n v="1"/>
    <n v="23"/>
    <n v="38"/>
    <s v="No"/>
    <n v="0"/>
  </r>
  <r>
    <n v="649"/>
    <d v="2024-05-30T00:00:00"/>
    <s v="Standard"/>
    <n v="399"/>
    <x v="198"/>
    <n v="6"/>
    <n v="4"/>
    <n v="1"/>
    <n v="6"/>
    <s v="No"/>
    <n v="0"/>
  </r>
  <r>
    <n v="650"/>
    <d v="2024-08-11T00:00:00"/>
    <s v="Standard"/>
    <n v="399"/>
    <x v="161"/>
    <n v="8"/>
    <n v="2"/>
    <n v="22"/>
    <n v="56"/>
    <s v="Yes"/>
    <n v="1"/>
  </r>
  <r>
    <n v="651"/>
    <d v="2024-04-14T00:00:00"/>
    <s v="Standard"/>
    <n v="399"/>
    <x v="93"/>
    <n v="7"/>
    <n v="1"/>
    <n v="29"/>
    <n v="48"/>
    <s v="Yes"/>
    <n v="1"/>
  </r>
  <r>
    <n v="652"/>
    <d v="2024-01-27T00:00:00"/>
    <s v="Premium"/>
    <n v="699"/>
    <x v="46"/>
    <n v="0"/>
    <n v="3"/>
    <n v="30"/>
    <n v="7"/>
    <s v="Yes"/>
    <n v="1"/>
  </r>
  <r>
    <n v="653"/>
    <d v="2024-06-12T00:00:00"/>
    <s v="Premium"/>
    <n v="699"/>
    <x v="142"/>
    <n v="3"/>
    <n v="2"/>
    <n v="15"/>
    <n v="26"/>
    <s v="No"/>
    <n v="0"/>
  </r>
  <r>
    <n v="654"/>
    <d v="2024-11-20T00:00:00"/>
    <s v="Premium"/>
    <n v="699"/>
    <x v="174"/>
    <n v="4"/>
    <n v="1"/>
    <n v="1"/>
    <n v="18"/>
    <s v="Yes"/>
    <n v="1"/>
  </r>
  <r>
    <n v="655"/>
    <d v="2024-08-10T00:00:00"/>
    <s v="Premium"/>
    <n v="699"/>
    <x v="76"/>
    <n v="2"/>
    <n v="3"/>
    <n v="22"/>
    <n v="20"/>
    <s v="Yes"/>
    <n v="1"/>
  </r>
  <r>
    <n v="656"/>
    <d v="2023-09-05T00:00:00"/>
    <s v="Standard"/>
    <n v="399"/>
    <x v="161"/>
    <n v="3"/>
    <n v="3"/>
    <n v="12"/>
    <n v="47"/>
    <s v="Yes"/>
    <n v="1"/>
  </r>
  <r>
    <n v="657"/>
    <d v="2023-04-20T00:00:00"/>
    <s v="Standard"/>
    <n v="399"/>
    <x v="24"/>
    <n v="3"/>
    <n v="4"/>
    <n v="14"/>
    <n v="22"/>
    <s v="Yes"/>
    <n v="1"/>
  </r>
  <r>
    <n v="658"/>
    <d v="2024-07-08T00:00:00"/>
    <s v="Basic"/>
    <n v="199"/>
    <x v="142"/>
    <n v="7"/>
    <n v="4"/>
    <n v="6"/>
    <n v="0"/>
    <s v="No"/>
    <n v="0"/>
  </r>
  <r>
    <n v="659"/>
    <d v="2024-08-11T00:00:00"/>
    <s v="Basic"/>
    <n v="199"/>
    <x v="211"/>
    <n v="5"/>
    <n v="3"/>
    <n v="31"/>
    <n v="57"/>
    <s v="No"/>
    <n v="0"/>
  </r>
  <r>
    <n v="660"/>
    <d v="2024-08-13T00:00:00"/>
    <s v="Standard"/>
    <n v="399"/>
    <x v="29"/>
    <n v="8"/>
    <n v="2"/>
    <n v="32"/>
    <n v="25"/>
    <s v="Yes"/>
    <n v="1"/>
  </r>
  <r>
    <n v="661"/>
    <d v="2024-05-29T00:00:00"/>
    <s v="Basic"/>
    <n v="199"/>
    <x v="165"/>
    <n v="6"/>
    <n v="3"/>
    <n v="4"/>
    <n v="60"/>
    <s v="Yes"/>
    <n v="1"/>
  </r>
  <r>
    <n v="662"/>
    <d v="2024-04-16T00:00:00"/>
    <s v="Standard"/>
    <n v="399"/>
    <x v="224"/>
    <n v="2"/>
    <n v="3"/>
    <n v="26"/>
    <n v="7"/>
    <s v="No"/>
    <n v="0"/>
  </r>
  <r>
    <n v="663"/>
    <d v="2024-01-06T00:00:00"/>
    <s v="Standard"/>
    <n v="399"/>
    <x v="225"/>
    <n v="3"/>
    <n v="3"/>
    <n v="1"/>
    <n v="37"/>
    <s v="Yes"/>
    <n v="1"/>
  </r>
  <r>
    <n v="664"/>
    <d v="2024-09-19T00:00:00"/>
    <s v="Premium"/>
    <n v="699"/>
    <x v="145"/>
    <n v="4"/>
    <n v="1"/>
    <n v="17"/>
    <n v="17"/>
    <s v="No"/>
    <n v="0"/>
  </r>
  <r>
    <n v="665"/>
    <d v="2024-01-17T00:00:00"/>
    <s v="Standard"/>
    <n v="399"/>
    <x v="29"/>
    <n v="6"/>
    <n v="1"/>
    <n v="24"/>
    <n v="26"/>
    <s v="No"/>
    <n v="0"/>
  </r>
  <r>
    <n v="666"/>
    <d v="2024-12-03T00:00:00"/>
    <s v="Standard"/>
    <n v="399"/>
    <x v="42"/>
    <n v="2"/>
    <n v="4"/>
    <n v="26"/>
    <n v="8"/>
    <s v="No"/>
    <n v="0"/>
  </r>
  <r>
    <n v="667"/>
    <d v="2023-07-20T00:00:00"/>
    <s v="Basic"/>
    <n v="199"/>
    <x v="121"/>
    <n v="3"/>
    <n v="4"/>
    <n v="7"/>
    <n v="27"/>
    <s v="No"/>
    <n v="0"/>
  </r>
  <r>
    <n v="668"/>
    <d v="2024-10-07T00:00:00"/>
    <s v="Basic"/>
    <n v="199"/>
    <x v="150"/>
    <n v="0"/>
    <n v="1"/>
    <n v="10"/>
    <n v="26"/>
    <s v="No"/>
    <n v="0"/>
  </r>
  <r>
    <n v="669"/>
    <d v="2024-08-04T00:00:00"/>
    <s v="Premium"/>
    <n v="699"/>
    <x v="121"/>
    <n v="7"/>
    <n v="2"/>
    <n v="35"/>
    <n v="16"/>
    <s v="No"/>
    <n v="0"/>
  </r>
  <r>
    <n v="670"/>
    <d v="2024-05-02T00:00:00"/>
    <s v="Basic"/>
    <n v="199"/>
    <x v="115"/>
    <n v="2"/>
    <n v="0"/>
    <n v="26"/>
    <n v="13"/>
    <s v="No"/>
    <n v="0"/>
  </r>
  <r>
    <n v="671"/>
    <d v="2024-07-24T00:00:00"/>
    <s v="Premium"/>
    <n v="699"/>
    <x v="80"/>
    <n v="5"/>
    <n v="2"/>
    <n v="7"/>
    <n v="23"/>
    <s v="Yes"/>
    <n v="1"/>
  </r>
  <r>
    <n v="672"/>
    <d v="2024-09-12T00:00:00"/>
    <s v="Standard"/>
    <n v="399"/>
    <x v="213"/>
    <n v="1"/>
    <n v="2"/>
    <n v="23"/>
    <n v="55"/>
    <s v="Yes"/>
    <n v="1"/>
  </r>
  <r>
    <n v="673"/>
    <d v="2024-05-14T00:00:00"/>
    <s v="Basic"/>
    <n v="199"/>
    <x v="173"/>
    <n v="4"/>
    <n v="2"/>
    <n v="35"/>
    <n v="20"/>
    <s v="Yes"/>
    <n v="1"/>
  </r>
  <r>
    <n v="674"/>
    <d v="2023-05-29T00:00:00"/>
    <s v="Premium"/>
    <n v="699"/>
    <x v="226"/>
    <n v="6"/>
    <n v="4"/>
    <n v="29"/>
    <n v="18"/>
    <s v="Yes"/>
    <n v="1"/>
  </r>
  <r>
    <n v="675"/>
    <d v="2023-08-22T00:00:00"/>
    <s v="Basic"/>
    <n v="199"/>
    <x v="116"/>
    <n v="6"/>
    <n v="0"/>
    <n v="22"/>
    <n v="5"/>
    <s v="Yes"/>
    <n v="1"/>
  </r>
  <r>
    <n v="676"/>
    <d v="2024-03-31T00:00:00"/>
    <s v="Standard"/>
    <n v="399"/>
    <x v="159"/>
    <n v="4"/>
    <n v="4"/>
    <n v="21"/>
    <n v="41"/>
    <s v="Yes"/>
    <n v="1"/>
  </r>
  <r>
    <n v="677"/>
    <d v="2023-05-09T00:00:00"/>
    <s v="Standard"/>
    <n v="399"/>
    <x v="93"/>
    <n v="6"/>
    <n v="1"/>
    <n v="34"/>
    <n v="11"/>
    <s v="No"/>
    <n v="0"/>
  </r>
  <r>
    <n v="678"/>
    <d v="2023-04-08T00:00:00"/>
    <s v="Premium"/>
    <n v="699"/>
    <x v="51"/>
    <n v="1"/>
    <n v="1"/>
    <n v="16"/>
    <n v="10"/>
    <s v="No"/>
    <n v="0"/>
  </r>
  <r>
    <n v="679"/>
    <d v="2023-03-27T00:00:00"/>
    <s v="Basic"/>
    <n v="199"/>
    <x v="148"/>
    <n v="0"/>
    <n v="3"/>
    <n v="31"/>
    <n v="33"/>
    <s v="No"/>
    <n v="0"/>
  </r>
  <r>
    <n v="680"/>
    <d v="2023-11-13T00:00:00"/>
    <s v="Basic"/>
    <n v="199"/>
    <x v="58"/>
    <n v="1"/>
    <n v="5"/>
    <n v="17"/>
    <n v="59"/>
    <s v="No"/>
    <n v="0"/>
  </r>
  <r>
    <n v="681"/>
    <d v="2023-06-24T00:00:00"/>
    <s v="Basic"/>
    <n v="199"/>
    <x v="223"/>
    <n v="7"/>
    <n v="5"/>
    <n v="16"/>
    <n v="8"/>
    <s v="Yes"/>
    <n v="1"/>
  </r>
  <r>
    <n v="682"/>
    <d v="2024-07-07T00:00:00"/>
    <s v="Basic"/>
    <n v="199"/>
    <x v="56"/>
    <n v="5"/>
    <n v="3"/>
    <n v="3"/>
    <n v="29"/>
    <s v="No"/>
    <n v="0"/>
  </r>
  <r>
    <n v="683"/>
    <d v="2024-10-08T00:00:00"/>
    <s v="Standard"/>
    <n v="399"/>
    <x v="66"/>
    <n v="8"/>
    <n v="1"/>
    <n v="36"/>
    <n v="37"/>
    <s v="No"/>
    <n v="0"/>
  </r>
  <r>
    <n v="684"/>
    <d v="2024-07-06T00:00:00"/>
    <s v="Premium"/>
    <n v="699"/>
    <x v="227"/>
    <n v="8"/>
    <n v="2"/>
    <n v="28"/>
    <n v="58"/>
    <s v="Yes"/>
    <n v="1"/>
  </r>
  <r>
    <n v="685"/>
    <d v="2023-01-11T00:00:00"/>
    <s v="Basic"/>
    <n v="199"/>
    <x v="85"/>
    <n v="5"/>
    <n v="3"/>
    <n v="6"/>
    <n v="16"/>
    <s v="Yes"/>
    <n v="1"/>
  </r>
  <r>
    <n v="686"/>
    <d v="2023-01-09T00:00:00"/>
    <s v="Basic"/>
    <n v="199"/>
    <x v="50"/>
    <n v="2"/>
    <n v="2"/>
    <n v="34"/>
    <n v="18"/>
    <s v="No"/>
    <n v="0"/>
  </r>
  <r>
    <n v="687"/>
    <d v="2023-10-27T00:00:00"/>
    <s v="Premium"/>
    <n v="699"/>
    <x v="161"/>
    <n v="7"/>
    <n v="2"/>
    <n v="32"/>
    <n v="0"/>
    <s v="No"/>
    <n v="0"/>
  </r>
  <r>
    <n v="688"/>
    <d v="2024-07-28T00:00:00"/>
    <s v="Premium"/>
    <n v="699"/>
    <x v="77"/>
    <n v="8"/>
    <n v="2"/>
    <n v="15"/>
    <n v="12"/>
    <s v="Yes"/>
    <n v="1"/>
  </r>
  <r>
    <n v="689"/>
    <d v="2024-03-08T00:00:00"/>
    <s v="Standard"/>
    <n v="399"/>
    <x v="160"/>
    <n v="6"/>
    <n v="3"/>
    <n v="26"/>
    <n v="14"/>
    <s v="Yes"/>
    <n v="1"/>
  </r>
  <r>
    <n v="690"/>
    <d v="2023-10-03T00:00:00"/>
    <s v="Premium"/>
    <n v="699"/>
    <x v="92"/>
    <n v="4"/>
    <n v="2"/>
    <n v="16"/>
    <n v="41"/>
    <s v="Yes"/>
    <n v="1"/>
  </r>
  <r>
    <n v="691"/>
    <d v="2024-04-11T00:00:00"/>
    <s v="Standard"/>
    <n v="399"/>
    <x v="155"/>
    <n v="2"/>
    <n v="1"/>
    <n v="13"/>
    <n v="18"/>
    <s v="No"/>
    <n v="0"/>
  </r>
  <r>
    <n v="692"/>
    <d v="2023-02-20T00:00:00"/>
    <s v="Premium"/>
    <n v="699"/>
    <x v="151"/>
    <n v="7"/>
    <n v="1"/>
    <n v="29"/>
    <n v="20"/>
    <s v="Yes"/>
    <n v="1"/>
  </r>
  <r>
    <n v="693"/>
    <d v="2024-03-24T00:00:00"/>
    <s v="Premium"/>
    <n v="699"/>
    <x v="145"/>
    <n v="1"/>
    <n v="2"/>
    <n v="2"/>
    <n v="17"/>
    <s v="Yes"/>
    <n v="1"/>
  </r>
  <r>
    <n v="694"/>
    <d v="2024-03-06T00:00:00"/>
    <s v="Premium"/>
    <n v="699"/>
    <x v="67"/>
    <n v="2"/>
    <n v="0"/>
    <n v="1"/>
    <n v="31"/>
    <s v="Yes"/>
    <n v="1"/>
  </r>
  <r>
    <n v="695"/>
    <d v="2023-03-24T00:00:00"/>
    <s v="Standard"/>
    <n v="399"/>
    <x v="228"/>
    <n v="7"/>
    <n v="5"/>
    <n v="32"/>
    <n v="50"/>
    <s v="Yes"/>
    <n v="1"/>
  </r>
  <r>
    <n v="696"/>
    <d v="2023-07-16T00:00:00"/>
    <s v="Basic"/>
    <n v="199"/>
    <x v="11"/>
    <n v="6"/>
    <n v="0"/>
    <n v="4"/>
    <n v="34"/>
    <s v="Yes"/>
    <n v="1"/>
  </r>
  <r>
    <n v="697"/>
    <d v="2024-03-29T00:00:00"/>
    <s v="Standard"/>
    <n v="399"/>
    <x v="175"/>
    <n v="1"/>
    <n v="5"/>
    <n v="25"/>
    <n v="15"/>
    <s v="No"/>
    <n v="0"/>
  </r>
  <r>
    <n v="698"/>
    <d v="2024-04-29T00:00:00"/>
    <s v="Basic"/>
    <n v="199"/>
    <x v="202"/>
    <n v="1"/>
    <n v="4"/>
    <n v="3"/>
    <n v="42"/>
    <s v="No"/>
    <n v="0"/>
  </r>
  <r>
    <n v="699"/>
    <d v="2024-07-16T00:00:00"/>
    <s v="Standard"/>
    <n v="399"/>
    <x v="157"/>
    <n v="2"/>
    <n v="5"/>
    <n v="20"/>
    <n v="46"/>
    <s v="Yes"/>
    <n v="1"/>
  </r>
  <r>
    <n v="700"/>
    <d v="2024-11-13T00:00:00"/>
    <s v="Premium"/>
    <n v="699"/>
    <x v="14"/>
    <n v="4"/>
    <n v="1"/>
    <n v="8"/>
    <n v="23"/>
    <s v="No"/>
    <n v="0"/>
  </r>
  <r>
    <n v="701"/>
    <d v="2023-10-10T00:00:00"/>
    <s v="Basic"/>
    <n v="199"/>
    <x v="74"/>
    <n v="6"/>
    <n v="2"/>
    <n v="8"/>
    <n v="0"/>
    <s v="Yes"/>
    <n v="1"/>
  </r>
  <r>
    <n v="702"/>
    <d v="2024-12-08T00:00:00"/>
    <s v="Premium"/>
    <n v="699"/>
    <x v="185"/>
    <n v="3"/>
    <n v="0"/>
    <n v="8"/>
    <n v="2"/>
    <s v="No"/>
    <n v="0"/>
  </r>
  <r>
    <n v="703"/>
    <d v="2024-12-03T00:00:00"/>
    <s v="Standard"/>
    <n v="399"/>
    <x v="211"/>
    <n v="1"/>
    <n v="1"/>
    <n v="10"/>
    <n v="10"/>
    <s v="No"/>
    <n v="0"/>
  </r>
  <r>
    <n v="704"/>
    <d v="2024-12-19T00:00:00"/>
    <s v="Premium"/>
    <n v="699"/>
    <x v="21"/>
    <n v="0"/>
    <n v="0"/>
    <n v="22"/>
    <n v="22"/>
    <s v="No"/>
    <n v="0"/>
  </r>
  <r>
    <n v="705"/>
    <d v="2023-12-22T00:00:00"/>
    <s v="Premium"/>
    <n v="699"/>
    <x v="20"/>
    <n v="3"/>
    <n v="2"/>
    <n v="7"/>
    <n v="35"/>
    <s v="Yes"/>
    <n v="1"/>
  </r>
  <r>
    <n v="706"/>
    <d v="2023-02-10T00:00:00"/>
    <s v="Standard"/>
    <n v="399"/>
    <x v="213"/>
    <n v="6"/>
    <n v="2"/>
    <n v="13"/>
    <n v="46"/>
    <s v="Yes"/>
    <n v="1"/>
  </r>
  <r>
    <n v="707"/>
    <d v="2023-07-11T00:00:00"/>
    <s v="Standard"/>
    <n v="399"/>
    <x v="44"/>
    <n v="8"/>
    <n v="5"/>
    <n v="29"/>
    <n v="31"/>
    <s v="Yes"/>
    <n v="1"/>
  </r>
  <r>
    <n v="708"/>
    <d v="2024-07-21T00:00:00"/>
    <s v="Premium"/>
    <n v="699"/>
    <x v="136"/>
    <n v="7"/>
    <n v="2"/>
    <n v="23"/>
    <n v="55"/>
    <s v="No"/>
    <n v="0"/>
  </r>
  <r>
    <n v="709"/>
    <d v="2024-01-11T00:00:00"/>
    <s v="Basic"/>
    <n v="199"/>
    <x v="133"/>
    <n v="7"/>
    <n v="2"/>
    <n v="5"/>
    <n v="52"/>
    <s v="Yes"/>
    <n v="1"/>
  </r>
  <r>
    <n v="710"/>
    <d v="2023-01-20T00:00:00"/>
    <s v="Standard"/>
    <n v="399"/>
    <x v="79"/>
    <n v="8"/>
    <n v="3"/>
    <n v="1"/>
    <n v="46"/>
    <s v="Yes"/>
    <n v="1"/>
  </r>
  <r>
    <n v="711"/>
    <d v="2024-07-05T00:00:00"/>
    <s v="Premium"/>
    <n v="699"/>
    <x v="79"/>
    <n v="3"/>
    <n v="2"/>
    <n v="24"/>
    <n v="46"/>
    <s v="Yes"/>
    <n v="1"/>
  </r>
  <r>
    <n v="712"/>
    <d v="2023-11-27T00:00:00"/>
    <s v="Standard"/>
    <n v="399"/>
    <x v="227"/>
    <n v="7"/>
    <n v="4"/>
    <n v="13"/>
    <n v="9"/>
    <s v="No"/>
    <n v="0"/>
  </r>
  <r>
    <n v="713"/>
    <d v="2023-05-13T00:00:00"/>
    <s v="Standard"/>
    <n v="399"/>
    <x v="129"/>
    <n v="8"/>
    <n v="5"/>
    <n v="21"/>
    <n v="4"/>
    <s v="Yes"/>
    <n v="1"/>
  </r>
  <r>
    <n v="714"/>
    <d v="2024-10-19T00:00:00"/>
    <s v="Basic"/>
    <n v="199"/>
    <x v="215"/>
    <n v="7"/>
    <n v="1"/>
    <n v="3"/>
    <n v="6"/>
    <s v="Yes"/>
    <n v="1"/>
  </r>
  <r>
    <n v="715"/>
    <d v="2023-03-14T00:00:00"/>
    <s v="Standard"/>
    <n v="399"/>
    <x v="165"/>
    <n v="4"/>
    <n v="0"/>
    <n v="32"/>
    <n v="23"/>
    <s v="Yes"/>
    <n v="1"/>
  </r>
  <r>
    <n v="716"/>
    <d v="2024-01-05T00:00:00"/>
    <s v="Basic"/>
    <n v="199"/>
    <x v="95"/>
    <n v="1"/>
    <n v="3"/>
    <n v="14"/>
    <n v="51"/>
    <s v="No"/>
    <n v="0"/>
  </r>
  <r>
    <n v="717"/>
    <d v="2023-03-14T00:00:00"/>
    <s v="Premium"/>
    <n v="699"/>
    <x v="164"/>
    <n v="0"/>
    <n v="4"/>
    <n v="27"/>
    <n v="17"/>
    <s v="No"/>
    <n v="0"/>
  </r>
  <r>
    <n v="718"/>
    <d v="2024-06-28T00:00:00"/>
    <s v="Standard"/>
    <n v="399"/>
    <x v="35"/>
    <n v="8"/>
    <n v="0"/>
    <n v="5"/>
    <n v="6"/>
    <s v="No"/>
    <n v="0"/>
  </r>
  <r>
    <n v="719"/>
    <d v="2024-07-25T00:00:00"/>
    <s v="Standard"/>
    <n v="399"/>
    <x v="229"/>
    <n v="3"/>
    <n v="4"/>
    <n v="13"/>
    <n v="40"/>
    <s v="No"/>
    <n v="0"/>
  </r>
  <r>
    <n v="720"/>
    <d v="2024-04-14T00:00:00"/>
    <s v="Premium"/>
    <n v="699"/>
    <x v="218"/>
    <n v="1"/>
    <n v="5"/>
    <n v="36"/>
    <n v="36"/>
    <s v="Yes"/>
    <n v="1"/>
  </r>
  <r>
    <n v="721"/>
    <d v="2023-12-12T00:00:00"/>
    <s v="Premium"/>
    <n v="699"/>
    <x v="39"/>
    <n v="2"/>
    <n v="1"/>
    <n v="28"/>
    <n v="35"/>
    <s v="No"/>
    <n v="0"/>
  </r>
  <r>
    <n v="722"/>
    <d v="2023-11-29T00:00:00"/>
    <s v="Premium"/>
    <n v="699"/>
    <x v="5"/>
    <n v="7"/>
    <n v="2"/>
    <n v="11"/>
    <n v="57"/>
    <s v="Yes"/>
    <n v="1"/>
  </r>
  <r>
    <n v="723"/>
    <d v="2024-07-30T00:00:00"/>
    <s v="Standard"/>
    <n v="399"/>
    <x v="101"/>
    <n v="6"/>
    <n v="5"/>
    <n v="27"/>
    <n v="20"/>
    <s v="No"/>
    <n v="0"/>
  </r>
  <r>
    <n v="724"/>
    <d v="2024-04-08T00:00:00"/>
    <s v="Premium"/>
    <n v="699"/>
    <x v="177"/>
    <n v="8"/>
    <n v="5"/>
    <n v="14"/>
    <n v="16"/>
    <s v="Yes"/>
    <n v="1"/>
  </r>
  <r>
    <n v="725"/>
    <d v="2023-05-19T00:00:00"/>
    <s v="Standard"/>
    <n v="399"/>
    <x v="196"/>
    <n v="0"/>
    <n v="2"/>
    <n v="26"/>
    <n v="38"/>
    <s v="Yes"/>
    <n v="1"/>
  </r>
  <r>
    <n v="726"/>
    <d v="2024-12-07T00:00:00"/>
    <s v="Standard"/>
    <n v="399"/>
    <x v="191"/>
    <n v="3"/>
    <n v="1"/>
    <n v="1"/>
    <n v="54"/>
    <s v="Yes"/>
    <n v="1"/>
  </r>
  <r>
    <n v="727"/>
    <d v="2023-06-09T00:00:00"/>
    <s v="Standard"/>
    <n v="399"/>
    <x v="98"/>
    <n v="2"/>
    <n v="0"/>
    <n v="36"/>
    <n v="2"/>
    <s v="No"/>
    <n v="0"/>
  </r>
  <r>
    <n v="728"/>
    <d v="2023-04-05T00:00:00"/>
    <s v="Basic"/>
    <n v="199"/>
    <x v="153"/>
    <n v="3"/>
    <n v="1"/>
    <n v="17"/>
    <n v="16"/>
    <s v="No"/>
    <n v="0"/>
  </r>
  <r>
    <n v="729"/>
    <d v="2024-05-09T00:00:00"/>
    <s v="Premium"/>
    <n v="699"/>
    <x v="86"/>
    <n v="3"/>
    <n v="5"/>
    <n v="26"/>
    <n v="4"/>
    <s v="No"/>
    <n v="0"/>
  </r>
  <r>
    <n v="730"/>
    <d v="2024-08-13T00:00:00"/>
    <s v="Basic"/>
    <n v="199"/>
    <x v="162"/>
    <n v="1"/>
    <n v="4"/>
    <n v="32"/>
    <n v="41"/>
    <s v="Yes"/>
    <n v="1"/>
  </r>
  <r>
    <n v="731"/>
    <d v="2024-03-02T00:00:00"/>
    <s v="Standard"/>
    <n v="399"/>
    <x v="217"/>
    <n v="5"/>
    <n v="2"/>
    <n v="6"/>
    <n v="56"/>
    <s v="No"/>
    <n v="0"/>
  </r>
  <r>
    <n v="732"/>
    <d v="2023-02-25T00:00:00"/>
    <s v="Basic"/>
    <n v="199"/>
    <x v="105"/>
    <n v="0"/>
    <n v="5"/>
    <n v="15"/>
    <n v="49"/>
    <s v="No"/>
    <n v="0"/>
  </r>
  <r>
    <n v="733"/>
    <d v="2024-12-15T00:00:00"/>
    <s v="Standard"/>
    <n v="399"/>
    <x v="230"/>
    <n v="8"/>
    <n v="4"/>
    <n v="34"/>
    <n v="9"/>
    <s v="Yes"/>
    <n v="1"/>
  </r>
  <r>
    <n v="734"/>
    <d v="2024-05-31T00:00:00"/>
    <s v="Basic"/>
    <n v="199"/>
    <x v="30"/>
    <n v="6"/>
    <n v="3"/>
    <n v="10"/>
    <n v="48"/>
    <s v="Yes"/>
    <n v="1"/>
  </r>
  <r>
    <n v="735"/>
    <d v="2024-05-02T00:00:00"/>
    <s v="Basic"/>
    <n v="199"/>
    <x v="107"/>
    <n v="6"/>
    <n v="1"/>
    <n v="15"/>
    <n v="8"/>
    <s v="No"/>
    <n v="0"/>
  </r>
  <r>
    <n v="736"/>
    <d v="2024-12-15T00:00:00"/>
    <s v="Premium"/>
    <n v="699"/>
    <x v="148"/>
    <n v="4"/>
    <n v="0"/>
    <n v="4"/>
    <n v="25"/>
    <s v="No"/>
    <n v="0"/>
  </r>
  <r>
    <n v="737"/>
    <d v="2023-07-20T00:00:00"/>
    <s v="Basic"/>
    <n v="199"/>
    <x v="167"/>
    <n v="3"/>
    <n v="3"/>
    <n v="9"/>
    <n v="25"/>
    <s v="No"/>
    <n v="0"/>
  </r>
  <r>
    <n v="738"/>
    <d v="2024-12-02T00:00:00"/>
    <s v="Premium"/>
    <n v="699"/>
    <x v="231"/>
    <n v="1"/>
    <n v="2"/>
    <n v="34"/>
    <n v="49"/>
    <s v="Yes"/>
    <n v="1"/>
  </r>
  <r>
    <n v="739"/>
    <d v="2023-11-25T00:00:00"/>
    <s v="Premium"/>
    <n v="699"/>
    <x v="54"/>
    <n v="6"/>
    <n v="3"/>
    <n v="6"/>
    <n v="23"/>
    <s v="Yes"/>
    <n v="1"/>
  </r>
  <r>
    <n v="740"/>
    <d v="2024-03-28T00:00:00"/>
    <s v="Standard"/>
    <n v="399"/>
    <x v="100"/>
    <n v="2"/>
    <n v="2"/>
    <n v="2"/>
    <n v="39"/>
    <s v="No"/>
    <n v="0"/>
  </r>
  <r>
    <n v="741"/>
    <d v="2023-03-29T00:00:00"/>
    <s v="Premium"/>
    <n v="699"/>
    <x v="85"/>
    <n v="3"/>
    <n v="1"/>
    <n v="10"/>
    <n v="43"/>
    <s v="No"/>
    <n v="0"/>
  </r>
  <r>
    <n v="742"/>
    <d v="2023-04-24T00:00:00"/>
    <s v="Basic"/>
    <n v="199"/>
    <x v="231"/>
    <n v="2"/>
    <n v="2"/>
    <n v="4"/>
    <n v="0"/>
    <s v="Yes"/>
    <n v="1"/>
  </r>
  <r>
    <n v="743"/>
    <d v="2023-07-28T00:00:00"/>
    <s v="Standard"/>
    <n v="399"/>
    <x v="91"/>
    <n v="5"/>
    <n v="1"/>
    <n v="29"/>
    <n v="47"/>
    <s v="No"/>
    <n v="0"/>
  </r>
  <r>
    <n v="744"/>
    <d v="2023-05-25T00:00:00"/>
    <s v="Premium"/>
    <n v="699"/>
    <x v="141"/>
    <n v="8"/>
    <n v="3"/>
    <n v="34"/>
    <n v="39"/>
    <s v="Yes"/>
    <n v="1"/>
  </r>
  <r>
    <n v="745"/>
    <d v="2023-10-18T00:00:00"/>
    <s v="Premium"/>
    <n v="699"/>
    <x v="177"/>
    <n v="8"/>
    <n v="0"/>
    <n v="2"/>
    <n v="16"/>
    <s v="Yes"/>
    <n v="1"/>
  </r>
  <r>
    <n v="746"/>
    <d v="2024-11-09T00:00:00"/>
    <s v="Basic"/>
    <n v="199"/>
    <x v="169"/>
    <n v="0"/>
    <n v="0"/>
    <n v="18"/>
    <n v="24"/>
    <s v="No"/>
    <n v="0"/>
  </r>
  <r>
    <n v="747"/>
    <d v="2024-01-31T00:00:00"/>
    <s v="Premium"/>
    <n v="699"/>
    <x v="7"/>
    <n v="0"/>
    <n v="2"/>
    <n v="24"/>
    <n v="55"/>
    <s v="No"/>
    <n v="0"/>
  </r>
  <r>
    <n v="748"/>
    <d v="2024-06-28T00:00:00"/>
    <s v="Basic"/>
    <n v="199"/>
    <x v="98"/>
    <n v="1"/>
    <n v="2"/>
    <n v="25"/>
    <n v="31"/>
    <s v="No"/>
    <n v="0"/>
  </r>
  <r>
    <n v="749"/>
    <d v="2023-02-10T00:00:00"/>
    <s v="Basic"/>
    <n v="199"/>
    <x v="202"/>
    <n v="7"/>
    <n v="4"/>
    <n v="12"/>
    <n v="59"/>
    <s v="Yes"/>
    <n v="1"/>
  </r>
  <r>
    <n v="750"/>
    <d v="2023-12-22T00:00:00"/>
    <s v="Basic"/>
    <n v="199"/>
    <x v="232"/>
    <n v="7"/>
    <n v="3"/>
    <n v="34"/>
    <n v="47"/>
    <s v="Yes"/>
    <n v="1"/>
  </r>
  <r>
    <n v="751"/>
    <d v="2023-03-05T00:00:00"/>
    <s v="Premium"/>
    <n v="699"/>
    <x v="8"/>
    <n v="4"/>
    <n v="1"/>
    <n v="23"/>
    <n v="32"/>
    <s v="Yes"/>
    <n v="1"/>
  </r>
  <r>
    <n v="752"/>
    <d v="2023-06-05T00:00:00"/>
    <s v="Premium"/>
    <n v="699"/>
    <x v="112"/>
    <n v="0"/>
    <n v="4"/>
    <n v="17"/>
    <n v="60"/>
    <s v="Yes"/>
    <n v="1"/>
  </r>
  <r>
    <n v="753"/>
    <d v="2024-11-25T00:00:00"/>
    <s v="Standard"/>
    <n v="399"/>
    <x v="95"/>
    <n v="1"/>
    <n v="5"/>
    <n v="26"/>
    <n v="24"/>
    <s v="Yes"/>
    <n v="1"/>
  </r>
  <r>
    <n v="754"/>
    <d v="2023-12-04T00:00:00"/>
    <s v="Premium"/>
    <n v="699"/>
    <x v="218"/>
    <n v="2"/>
    <n v="3"/>
    <n v="15"/>
    <n v="19"/>
    <s v="No"/>
    <n v="0"/>
  </r>
  <r>
    <n v="755"/>
    <d v="2023-07-27T00:00:00"/>
    <s v="Standard"/>
    <n v="399"/>
    <x v="37"/>
    <n v="2"/>
    <n v="4"/>
    <n v="35"/>
    <n v="34"/>
    <s v="Yes"/>
    <n v="1"/>
  </r>
  <r>
    <n v="756"/>
    <d v="2023-05-29T00:00:00"/>
    <s v="Basic"/>
    <n v="199"/>
    <x v="214"/>
    <n v="8"/>
    <n v="1"/>
    <n v="20"/>
    <n v="27"/>
    <s v="No"/>
    <n v="0"/>
  </r>
  <r>
    <n v="757"/>
    <d v="2023-07-08T00:00:00"/>
    <s v="Premium"/>
    <n v="699"/>
    <x v="36"/>
    <n v="8"/>
    <n v="4"/>
    <n v="11"/>
    <n v="60"/>
    <s v="Yes"/>
    <n v="1"/>
  </r>
  <r>
    <n v="758"/>
    <d v="2024-10-14T00:00:00"/>
    <s v="Standard"/>
    <n v="399"/>
    <x v="28"/>
    <n v="5"/>
    <n v="3"/>
    <n v="10"/>
    <n v="26"/>
    <s v="Yes"/>
    <n v="1"/>
  </r>
  <r>
    <n v="759"/>
    <d v="2024-09-18T00:00:00"/>
    <s v="Premium"/>
    <n v="699"/>
    <x v="216"/>
    <n v="3"/>
    <n v="0"/>
    <n v="18"/>
    <n v="8"/>
    <s v="Yes"/>
    <n v="1"/>
  </r>
  <r>
    <n v="760"/>
    <d v="2023-01-27T00:00:00"/>
    <s v="Premium"/>
    <n v="699"/>
    <x v="233"/>
    <n v="3"/>
    <n v="4"/>
    <n v="18"/>
    <n v="14"/>
    <s v="Yes"/>
    <n v="1"/>
  </r>
  <r>
    <n v="761"/>
    <d v="2024-04-25T00:00:00"/>
    <s v="Standard"/>
    <n v="399"/>
    <x v="214"/>
    <n v="7"/>
    <n v="1"/>
    <n v="6"/>
    <n v="32"/>
    <s v="No"/>
    <n v="0"/>
  </r>
  <r>
    <n v="762"/>
    <d v="2023-07-17T00:00:00"/>
    <s v="Premium"/>
    <n v="699"/>
    <x v="29"/>
    <n v="6"/>
    <n v="3"/>
    <n v="24"/>
    <n v="30"/>
    <s v="Yes"/>
    <n v="1"/>
  </r>
  <r>
    <n v="763"/>
    <d v="2024-11-18T00:00:00"/>
    <s v="Basic"/>
    <n v="199"/>
    <x v="87"/>
    <n v="0"/>
    <n v="2"/>
    <n v="3"/>
    <n v="60"/>
    <s v="Yes"/>
    <n v="1"/>
  </r>
  <r>
    <n v="764"/>
    <d v="2024-04-13T00:00:00"/>
    <s v="Basic"/>
    <n v="199"/>
    <x v="10"/>
    <n v="7"/>
    <n v="4"/>
    <n v="14"/>
    <n v="31"/>
    <s v="Yes"/>
    <n v="1"/>
  </r>
  <r>
    <n v="765"/>
    <d v="2023-11-17T00:00:00"/>
    <s v="Basic"/>
    <n v="199"/>
    <x v="234"/>
    <n v="0"/>
    <n v="4"/>
    <n v="28"/>
    <n v="47"/>
    <s v="No"/>
    <n v="0"/>
  </r>
  <r>
    <n v="766"/>
    <d v="2023-02-13T00:00:00"/>
    <s v="Standard"/>
    <n v="399"/>
    <x v="165"/>
    <n v="0"/>
    <n v="4"/>
    <n v="35"/>
    <n v="6"/>
    <s v="No"/>
    <n v="0"/>
  </r>
  <r>
    <n v="767"/>
    <d v="2024-10-07T00:00:00"/>
    <s v="Basic"/>
    <n v="199"/>
    <x v="71"/>
    <n v="0"/>
    <n v="4"/>
    <n v="34"/>
    <n v="24"/>
    <s v="Yes"/>
    <n v="1"/>
  </r>
  <r>
    <n v="768"/>
    <d v="2024-04-17T00:00:00"/>
    <s v="Basic"/>
    <n v="199"/>
    <x v="131"/>
    <n v="6"/>
    <n v="2"/>
    <n v="13"/>
    <n v="49"/>
    <s v="No"/>
    <n v="0"/>
  </r>
  <r>
    <n v="769"/>
    <d v="2024-04-19T00:00:00"/>
    <s v="Basic"/>
    <n v="199"/>
    <x v="187"/>
    <n v="0"/>
    <n v="5"/>
    <n v="28"/>
    <n v="33"/>
    <s v="No"/>
    <n v="0"/>
  </r>
  <r>
    <n v="770"/>
    <d v="2024-12-13T00:00:00"/>
    <s v="Premium"/>
    <n v="699"/>
    <x v="94"/>
    <n v="8"/>
    <n v="0"/>
    <n v="29"/>
    <n v="11"/>
    <s v="No"/>
    <n v="0"/>
  </r>
  <r>
    <n v="771"/>
    <d v="2024-08-27T00:00:00"/>
    <s v="Premium"/>
    <n v="699"/>
    <x v="179"/>
    <n v="5"/>
    <n v="3"/>
    <n v="9"/>
    <n v="1"/>
    <s v="Yes"/>
    <n v="1"/>
  </r>
  <r>
    <n v="772"/>
    <d v="2024-12-29T00:00:00"/>
    <s v="Premium"/>
    <n v="699"/>
    <x v="39"/>
    <n v="1"/>
    <n v="2"/>
    <n v="13"/>
    <n v="20"/>
    <s v="No"/>
    <n v="0"/>
  </r>
  <r>
    <n v="773"/>
    <d v="2024-12-25T00:00:00"/>
    <s v="Basic"/>
    <n v="199"/>
    <x v="94"/>
    <n v="7"/>
    <n v="5"/>
    <n v="8"/>
    <n v="23"/>
    <s v="Yes"/>
    <n v="1"/>
  </r>
  <r>
    <n v="774"/>
    <d v="2023-06-24T00:00:00"/>
    <s v="Standard"/>
    <n v="399"/>
    <x v="40"/>
    <n v="2"/>
    <n v="3"/>
    <n v="33"/>
    <n v="35"/>
    <s v="Yes"/>
    <n v="1"/>
  </r>
  <r>
    <n v="775"/>
    <d v="2024-03-05T00:00:00"/>
    <s v="Standard"/>
    <n v="399"/>
    <x v="205"/>
    <n v="2"/>
    <n v="1"/>
    <n v="10"/>
    <n v="49"/>
    <s v="No"/>
    <n v="0"/>
  </r>
  <r>
    <n v="776"/>
    <d v="2023-05-15T00:00:00"/>
    <s v="Standard"/>
    <n v="399"/>
    <x v="172"/>
    <n v="7"/>
    <n v="2"/>
    <n v="20"/>
    <n v="40"/>
    <s v="Yes"/>
    <n v="1"/>
  </r>
  <r>
    <n v="777"/>
    <d v="2024-05-25T00:00:00"/>
    <s v="Basic"/>
    <n v="199"/>
    <x v="96"/>
    <n v="4"/>
    <n v="0"/>
    <n v="1"/>
    <n v="29"/>
    <s v="Yes"/>
    <n v="1"/>
  </r>
  <r>
    <n v="778"/>
    <d v="2024-05-02T00:00:00"/>
    <s v="Premium"/>
    <n v="699"/>
    <x v="17"/>
    <n v="7"/>
    <n v="1"/>
    <n v="1"/>
    <n v="13"/>
    <s v="No"/>
    <n v="0"/>
  </r>
  <r>
    <n v="779"/>
    <d v="2024-09-26T00:00:00"/>
    <s v="Standard"/>
    <n v="399"/>
    <x v="85"/>
    <n v="0"/>
    <n v="1"/>
    <n v="27"/>
    <n v="56"/>
    <s v="No"/>
    <n v="0"/>
  </r>
  <r>
    <n v="780"/>
    <d v="2024-10-30T00:00:00"/>
    <s v="Premium"/>
    <n v="699"/>
    <x v="164"/>
    <n v="3"/>
    <n v="0"/>
    <n v="36"/>
    <n v="11"/>
    <s v="No"/>
    <n v="0"/>
  </r>
  <r>
    <n v="781"/>
    <d v="2023-11-02T00:00:00"/>
    <s v="Standard"/>
    <n v="399"/>
    <x v="235"/>
    <n v="0"/>
    <n v="5"/>
    <n v="3"/>
    <n v="36"/>
    <s v="Yes"/>
    <n v="1"/>
  </r>
  <r>
    <n v="782"/>
    <d v="2024-09-17T00:00:00"/>
    <s v="Standard"/>
    <n v="399"/>
    <x v="30"/>
    <n v="6"/>
    <n v="1"/>
    <n v="6"/>
    <n v="10"/>
    <s v="No"/>
    <n v="0"/>
  </r>
  <r>
    <n v="783"/>
    <d v="2023-02-06T00:00:00"/>
    <s v="Premium"/>
    <n v="699"/>
    <x v="173"/>
    <n v="7"/>
    <n v="5"/>
    <n v="36"/>
    <n v="37"/>
    <s v="Yes"/>
    <n v="1"/>
  </r>
  <r>
    <n v="784"/>
    <d v="2024-07-17T00:00:00"/>
    <s v="Basic"/>
    <n v="199"/>
    <x v="136"/>
    <n v="6"/>
    <n v="0"/>
    <n v="20"/>
    <n v="48"/>
    <s v="Yes"/>
    <n v="1"/>
  </r>
  <r>
    <n v="785"/>
    <d v="2024-06-23T00:00:00"/>
    <s v="Basic"/>
    <n v="199"/>
    <x v="91"/>
    <n v="1"/>
    <n v="5"/>
    <n v="19"/>
    <n v="55"/>
    <s v="Yes"/>
    <n v="1"/>
  </r>
  <r>
    <n v="786"/>
    <d v="2024-10-06T00:00:00"/>
    <s v="Standard"/>
    <n v="399"/>
    <x v="236"/>
    <n v="3"/>
    <n v="4"/>
    <n v="34"/>
    <n v="3"/>
    <s v="Yes"/>
    <n v="1"/>
  </r>
  <r>
    <n v="787"/>
    <d v="2023-09-23T00:00:00"/>
    <s v="Premium"/>
    <n v="699"/>
    <x v="167"/>
    <n v="4"/>
    <n v="3"/>
    <n v="6"/>
    <n v="38"/>
    <s v="No"/>
    <n v="0"/>
  </r>
  <r>
    <n v="788"/>
    <d v="2024-05-19T00:00:00"/>
    <s v="Premium"/>
    <n v="699"/>
    <x v="207"/>
    <n v="7"/>
    <n v="4"/>
    <n v="23"/>
    <n v="46"/>
    <s v="Yes"/>
    <n v="1"/>
  </r>
  <r>
    <n v="789"/>
    <d v="2024-10-02T00:00:00"/>
    <s v="Basic"/>
    <n v="199"/>
    <x v="188"/>
    <n v="3"/>
    <n v="0"/>
    <n v="15"/>
    <n v="7"/>
    <s v="Yes"/>
    <n v="1"/>
  </r>
  <r>
    <n v="790"/>
    <d v="2024-07-27T00:00:00"/>
    <s v="Basic"/>
    <n v="199"/>
    <x v="118"/>
    <n v="6"/>
    <n v="3"/>
    <n v="14"/>
    <n v="2"/>
    <s v="Yes"/>
    <n v="1"/>
  </r>
  <r>
    <n v="791"/>
    <d v="2023-03-11T00:00:00"/>
    <s v="Premium"/>
    <n v="699"/>
    <x v="225"/>
    <n v="3"/>
    <n v="5"/>
    <n v="14"/>
    <n v="18"/>
    <s v="Yes"/>
    <n v="1"/>
  </r>
  <r>
    <n v="792"/>
    <d v="2023-12-16T00:00:00"/>
    <s v="Standard"/>
    <n v="399"/>
    <x v="163"/>
    <n v="5"/>
    <n v="0"/>
    <n v="20"/>
    <n v="7"/>
    <s v="No"/>
    <n v="0"/>
  </r>
  <r>
    <n v="793"/>
    <d v="2024-11-19T00:00:00"/>
    <s v="Standard"/>
    <n v="399"/>
    <x v="45"/>
    <n v="3"/>
    <n v="2"/>
    <n v="2"/>
    <n v="53"/>
    <s v="Yes"/>
    <n v="1"/>
  </r>
  <r>
    <n v="794"/>
    <d v="2024-07-03T00:00:00"/>
    <s v="Standard"/>
    <n v="399"/>
    <x v="77"/>
    <n v="2"/>
    <n v="3"/>
    <n v="31"/>
    <n v="9"/>
    <s v="No"/>
    <n v="0"/>
  </r>
  <r>
    <n v="795"/>
    <d v="2023-11-03T00:00:00"/>
    <s v="Standard"/>
    <n v="399"/>
    <x v="26"/>
    <n v="6"/>
    <n v="5"/>
    <n v="30"/>
    <n v="3"/>
    <s v="No"/>
    <n v="0"/>
  </r>
  <r>
    <n v="796"/>
    <d v="2023-12-29T00:00:00"/>
    <s v="Premium"/>
    <n v="699"/>
    <x v="182"/>
    <n v="0"/>
    <n v="1"/>
    <n v="21"/>
    <n v="36"/>
    <s v="No"/>
    <n v="0"/>
  </r>
  <r>
    <n v="797"/>
    <d v="2023-06-19T00:00:00"/>
    <s v="Basic"/>
    <n v="199"/>
    <x v="42"/>
    <n v="0"/>
    <n v="2"/>
    <n v="10"/>
    <n v="24"/>
    <s v="No"/>
    <n v="0"/>
  </r>
  <r>
    <n v="798"/>
    <d v="2024-12-27T00:00:00"/>
    <s v="Premium"/>
    <n v="699"/>
    <x v="145"/>
    <n v="1"/>
    <n v="2"/>
    <n v="25"/>
    <n v="45"/>
    <s v="No"/>
    <n v="0"/>
  </r>
  <r>
    <n v="799"/>
    <d v="2023-11-06T00:00:00"/>
    <s v="Basic"/>
    <n v="199"/>
    <x v="27"/>
    <n v="7"/>
    <n v="1"/>
    <n v="18"/>
    <n v="23"/>
    <s v="Yes"/>
    <n v="1"/>
  </r>
  <r>
    <n v="800"/>
    <d v="2023-07-26T00:00:00"/>
    <s v="Basic"/>
    <n v="199"/>
    <x v="191"/>
    <n v="1"/>
    <n v="2"/>
    <n v="34"/>
    <n v="50"/>
    <s v="Yes"/>
    <n v="1"/>
  </r>
  <r>
    <n v="801"/>
    <d v="2024-05-10T00:00:00"/>
    <s v="Basic"/>
    <n v="199"/>
    <x v="163"/>
    <n v="7"/>
    <n v="4"/>
    <n v="29"/>
    <n v="9"/>
    <s v="Yes"/>
    <n v="1"/>
  </r>
  <r>
    <n v="802"/>
    <d v="2024-06-12T00:00:00"/>
    <s v="Premium"/>
    <n v="699"/>
    <x v="127"/>
    <n v="5"/>
    <n v="1"/>
    <n v="34"/>
    <n v="49"/>
    <s v="No"/>
    <n v="0"/>
  </r>
  <r>
    <n v="803"/>
    <d v="2024-06-18T00:00:00"/>
    <s v="Premium"/>
    <n v="699"/>
    <x v="215"/>
    <n v="0"/>
    <n v="3"/>
    <n v="9"/>
    <n v="24"/>
    <s v="No"/>
    <n v="0"/>
  </r>
  <r>
    <n v="804"/>
    <d v="2023-03-31T00:00:00"/>
    <s v="Basic"/>
    <n v="199"/>
    <x v="127"/>
    <n v="0"/>
    <n v="5"/>
    <n v="1"/>
    <n v="54"/>
    <s v="Yes"/>
    <n v="1"/>
  </r>
  <r>
    <n v="805"/>
    <d v="2023-11-16T00:00:00"/>
    <s v="Standard"/>
    <n v="399"/>
    <x v="226"/>
    <n v="1"/>
    <n v="4"/>
    <n v="30"/>
    <n v="49"/>
    <s v="No"/>
    <n v="0"/>
  </r>
  <r>
    <n v="806"/>
    <d v="2023-10-11T00:00:00"/>
    <s v="Basic"/>
    <n v="199"/>
    <x v="117"/>
    <n v="3"/>
    <n v="2"/>
    <n v="20"/>
    <n v="12"/>
    <s v="Yes"/>
    <n v="1"/>
  </r>
  <r>
    <n v="807"/>
    <d v="2023-04-28T00:00:00"/>
    <s v="Premium"/>
    <n v="699"/>
    <x v="100"/>
    <n v="1"/>
    <n v="2"/>
    <n v="21"/>
    <n v="9"/>
    <s v="Yes"/>
    <n v="1"/>
  </r>
  <r>
    <n v="808"/>
    <d v="2023-10-05T00:00:00"/>
    <s v="Basic"/>
    <n v="199"/>
    <x v="209"/>
    <n v="3"/>
    <n v="4"/>
    <n v="36"/>
    <n v="22"/>
    <s v="Yes"/>
    <n v="1"/>
  </r>
  <r>
    <n v="809"/>
    <d v="2023-12-13T00:00:00"/>
    <s v="Basic"/>
    <n v="199"/>
    <x v="6"/>
    <n v="2"/>
    <n v="0"/>
    <n v="19"/>
    <n v="19"/>
    <s v="No"/>
    <n v="0"/>
  </r>
  <r>
    <n v="810"/>
    <d v="2023-04-19T00:00:00"/>
    <s v="Premium"/>
    <n v="699"/>
    <x v="30"/>
    <n v="0"/>
    <n v="3"/>
    <n v="29"/>
    <n v="57"/>
    <s v="Yes"/>
    <n v="1"/>
  </r>
  <r>
    <n v="811"/>
    <d v="2024-08-29T00:00:00"/>
    <s v="Standard"/>
    <n v="399"/>
    <x v="1"/>
    <n v="6"/>
    <n v="1"/>
    <n v="4"/>
    <n v="45"/>
    <s v="Yes"/>
    <n v="1"/>
  </r>
  <r>
    <n v="812"/>
    <d v="2024-11-17T00:00:00"/>
    <s v="Premium"/>
    <n v="699"/>
    <x v="58"/>
    <n v="4"/>
    <n v="2"/>
    <n v="29"/>
    <n v="52"/>
    <s v="Yes"/>
    <n v="1"/>
  </r>
  <r>
    <n v="813"/>
    <d v="2024-12-16T00:00:00"/>
    <s v="Premium"/>
    <n v="699"/>
    <x v="47"/>
    <n v="7"/>
    <n v="4"/>
    <n v="6"/>
    <n v="8"/>
    <s v="Yes"/>
    <n v="1"/>
  </r>
  <r>
    <n v="814"/>
    <d v="2023-05-28T00:00:00"/>
    <s v="Standard"/>
    <n v="399"/>
    <x v="110"/>
    <n v="7"/>
    <n v="3"/>
    <n v="7"/>
    <n v="14"/>
    <s v="No"/>
    <n v="0"/>
  </r>
  <r>
    <n v="815"/>
    <d v="2023-12-05T00:00:00"/>
    <s v="Premium"/>
    <n v="699"/>
    <x v="237"/>
    <n v="6"/>
    <n v="1"/>
    <n v="17"/>
    <n v="44"/>
    <s v="No"/>
    <n v="0"/>
  </r>
  <r>
    <n v="816"/>
    <d v="2024-04-17T00:00:00"/>
    <s v="Standard"/>
    <n v="399"/>
    <x v="31"/>
    <n v="1"/>
    <n v="3"/>
    <n v="30"/>
    <n v="7"/>
    <s v="No"/>
    <n v="0"/>
  </r>
  <r>
    <n v="817"/>
    <d v="2023-04-20T00:00:00"/>
    <s v="Basic"/>
    <n v="199"/>
    <x v="15"/>
    <n v="2"/>
    <n v="4"/>
    <n v="19"/>
    <n v="6"/>
    <s v="No"/>
    <n v="0"/>
  </r>
  <r>
    <n v="818"/>
    <d v="2024-02-28T00:00:00"/>
    <s v="Standard"/>
    <n v="399"/>
    <x v="73"/>
    <n v="4"/>
    <n v="4"/>
    <n v="36"/>
    <n v="29"/>
    <s v="Yes"/>
    <n v="1"/>
  </r>
  <r>
    <n v="819"/>
    <d v="2024-12-11T00:00:00"/>
    <s v="Basic"/>
    <n v="199"/>
    <x v="148"/>
    <n v="7"/>
    <n v="3"/>
    <n v="16"/>
    <n v="4"/>
    <s v="Yes"/>
    <n v="1"/>
  </r>
  <r>
    <n v="820"/>
    <d v="2024-12-11T00:00:00"/>
    <s v="Premium"/>
    <n v="699"/>
    <x v="26"/>
    <n v="6"/>
    <n v="4"/>
    <n v="28"/>
    <n v="50"/>
    <s v="Yes"/>
    <n v="1"/>
  </r>
  <r>
    <n v="821"/>
    <d v="2024-05-13T00:00:00"/>
    <s v="Basic"/>
    <n v="199"/>
    <x v="51"/>
    <n v="1"/>
    <n v="5"/>
    <n v="12"/>
    <n v="59"/>
    <s v="No"/>
    <n v="0"/>
  </r>
  <r>
    <n v="822"/>
    <d v="2024-02-20T00:00:00"/>
    <s v="Basic"/>
    <n v="199"/>
    <x v="57"/>
    <n v="1"/>
    <n v="3"/>
    <n v="30"/>
    <n v="11"/>
    <s v="Yes"/>
    <n v="1"/>
  </r>
  <r>
    <n v="823"/>
    <d v="2023-03-04T00:00:00"/>
    <s v="Basic"/>
    <n v="199"/>
    <x v="55"/>
    <n v="6"/>
    <n v="2"/>
    <n v="7"/>
    <n v="31"/>
    <s v="Yes"/>
    <n v="1"/>
  </r>
  <r>
    <n v="824"/>
    <d v="2024-06-28T00:00:00"/>
    <s v="Basic"/>
    <n v="199"/>
    <x v="50"/>
    <n v="0"/>
    <n v="1"/>
    <n v="14"/>
    <n v="42"/>
    <s v="Yes"/>
    <n v="1"/>
  </r>
  <r>
    <n v="825"/>
    <d v="2023-11-21T00:00:00"/>
    <s v="Standard"/>
    <n v="399"/>
    <x v="58"/>
    <n v="7"/>
    <n v="1"/>
    <n v="25"/>
    <n v="13"/>
    <s v="No"/>
    <n v="0"/>
  </r>
  <r>
    <n v="826"/>
    <d v="2023-04-02T00:00:00"/>
    <s v="Standard"/>
    <n v="399"/>
    <x v="194"/>
    <n v="6"/>
    <n v="5"/>
    <n v="20"/>
    <n v="58"/>
    <s v="Yes"/>
    <n v="1"/>
  </r>
  <r>
    <n v="827"/>
    <d v="2023-10-29T00:00:00"/>
    <s v="Premium"/>
    <n v="699"/>
    <x v="40"/>
    <n v="8"/>
    <n v="3"/>
    <n v="1"/>
    <n v="54"/>
    <s v="Yes"/>
    <n v="1"/>
  </r>
  <r>
    <n v="828"/>
    <d v="2024-01-03T00:00:00"/>
    <s v="Basic"/>
    <n v="199"/>
    <x v="238"/>
    <n v="0"/>
    <n v="0"/>
    <n v="24"/>
    <n v="45"/>
    <s v="No"/>
    <n v="0"/>
  </r>
  <r>
    <n v="829"/>
    <d v="2024-10-02T00:00:00"/>
    <s v="Basic"/>
    <n v="199"/>
    <x v="7"/>
    <n v="3"/>
    <n v="3"/>
    <n v="19"/>
    <n v="44"/>
    <s v="Yes"/>
    <n v="1"/>
  </r>
  <r>
    <n v="830"/>
    <d v="2024-05-01T00:00:00"/>
    <s v="Standard"/>
    <n v="399"/>
    <x v="234"/>
    <n v="6"/>
    <n v="4"/>
    <n v="25"/>
    <n v="13"/>
    <s v="No"/>
    <n v="0"/>
  </r>
  <r>
    <n v="831"/>
    <d v="2024-11-17T00:00:00"/>
    <s v="Basic"/>
    <n v="199"/>
    <x v="182"/>
    <n v="5"/>
    <n v="3"/>
    <n v="13"/>
    <n v="9"/>
    <s v="Yes"/>
    <n v="1"/>
  </r>
  <r>
    <n v="832"/>
    <d v="2024-11-04T00:00:00"/>
    <s v="Basic"/>
    <n v="199"/>
    <x v="225"/>
    <n v="0"/>
    <n v="1"/>
    <n v="9"/>
    <n v="46"/>
    <s v="No"/>
    <n v="0"/>
  </r>
  <r>
    <n v="833"/>
    <d v="2024-09-10T00:00:00"/>
    <s v="Standard"/>
    <n v="399"/>
    <x v="1"/>
    <n v="6"/>
    <n v="3"/>
    <n v="9"/>
    <n v="57"/>
    <s v="Yes"/>
    <n v="1"/>
  </r>
  <r>
    <n v="834"/>
    <d v="2023-12-30T00:00:00"/>
    <s v="Standard"/>
    <n v="399"/>
    <x v="120"/>
    <n v="6"/>
    <n v="4"/>
    <n v="12"/>
    <n v="52"/>
    <s v="Yes"/>
    <n v="1"/>
  </r>
  <r>
    <n v="835"/>
    <d v="2023-08-31T00:00:00"/>
    <s v="Basic"/>
    <n v="199"/>
    <x v="89"/>
    <n v="0"/>
    <n v="4"/>
    <n v="12"/>
    <n v="31"/>
    <s v="No"/>
    <n v="0"/>
  </r>
  <r>
    <n v="836"/>
    <d v="2023-02-08T00:00:00"/>
    <s v="Premium"/>
    <n v="699"/>
    <x v="190"/>
    <n v="8"/>
    <n v="4"/>
    <n v="33"/>
    <n v="23"/>
    <s v="Yes"/>
    <n v="1"/>
  </r>
  <r>
    <n v="837"/>
    <d v="2023-03-23T00:00:00"/>
    <s v="Premium"/>
    <n v="699"/>
    <x v="78"/>
    <n v="1"/>
    <n v="4"/>
    <n v="31"/>
    <n v="30"/>
    <s v="No"/>
    <n v="0"/>
  </r>
  <r>
    <n v="838"/>
    <d v="2024-09-16T00:00:00"/>
    <s v="Basic"/>
    <n v="199"/>
    <x v="137"/>
    <n v="4"/>
    <n v="3"/>
    <n v="34"/>
    <n v="33"/>
    <s v="Yes"/>
    <n v="1"/>
  </r>
  <r>
    <n v="839"/>
    <d v="2024-08-16T00:00:00"/>
    <s v="Basic"/>
    <n v="199"/>
    <x v="150"/>
    <n v="1"/>
    <n v="5"/>
    <n v="16"/>
    <n v="40"/>
    <s v="Yes"/>
    <n v="1"/>
  </r>
  <r>
    <n v="840"/>
    <d v="2024-04-25T00:00:00"/>
    <s v="Standard"/>
    <n v="399"/>
    <x v="238"/>
    <n v="8"/>
    <n v="0"/>
    <n v="4"/>
    <n v="30"/>
    <s v="Yes"/>
    <n v="1"/>
  </r>
  <r>
    <n v="841"/>
    <d v="2024-09-03T00:00:00"/>
    <s v="Premium"/>
    <n v="699"/>
    <x v="116"/>
    <n v="4"/>
    <n v="2"/>
    <n v="22"/>
    <n v="10"/>
    <s v="Yes"/>
    <n v="1"/>
  </r>
  <r>
    <n v="842"/>
    <d v="2023-06-23T00:00:00"/>
    <s v="Premium"/>
    <n v="699"/>
    <x v="28"/>
    <n v="4"/>
    <n v="0"/>
    <n v="20"/>
    <n v="40"/>
    <s v="Yes"/>
    <n v="1"/>
  </r>
  <r>
    <n v="843"/>
    <d v="2024-05-11T00:00:00"/>
    <s v="Premium"/>
    <n v="699"/>
    <x v="95"/>
    <n v="4"/>
    <n v="5"/>
    <n v="4"/>
    <n v="39"/>
    <s v="Yes"/>
    <n v="1"/>
  </r>
  <r>
    <n v="844"/>
    <d v="2023-10-09T00:00:00"/>
    <s v="Basic"/>
    <n v="199"/>
    <x v="163"/>
    <n v="4"/>
    <n v="2"/>
    <n v="9"/>
    <n v="8"/>
    <s v="No"/>
    <n v="0"/>
  </r>
  <r>
    <n v="845"/>
    <d v="2024-04-02T00:00:00"/>
    <s v="Standard"/>
    <n v="399"/>
    <x v="122"/>
    <n v="2"/>
    <n v="4"/>
    <n v="1"/>
    <n v="47"/>
    <s v="Yes"/>
    <n v="1"/>
  </r>
  <r>
    <n v="846"/>
    <d v="2023-02-03T00:00:00"/>
    <s v="Standard"/>
    <n v="399"/>
    <x v="198"/>
    <n v="3"/>
    <n v="3"/>
    <n v="12"/>
    <n v="11"/>
    <s v="No"/>
    <n v="0"/>
  </r>
  <r>
    <n v="847"/>
    <d v="2024-01-28T00:00:00"/>
    <s v="Standard"/>
    <n v="399"/>
    <x v="93"/>
    <n v="2"/>
    <n v="3"/>
    <n v="6"/>
    <n v="48"/>
    <s v="No"/>
    <n v="0"/>
  </r>
  <r>
    <n v="848"/>
    <d v="2023-12-20T00:00:00"/>
    <s v="Basic"/>
    <n v="199"/>
    <x v="28"/>
    <n v="2"/>
    <n v="1"/>
    <n v="29"/>
    <n v="36"/>
    <s v="No"/>
    <n v="0"/>
  </r>
  <r>
    <n v="849"/>
    <d v="2024-05-02T00:00:00"/>
    <s v="Basic"/>
    <n v="199"/>
    <x v="128"/>
    <n v="1"/>
    <n v="0"/>
    <n v="17"/>
    <n v="10"/>
    <s v="No"/>
    <n v="0"/>
  </r>
  <r>
    <n v="850"/>
    <d v="2024-02-04T00:00:00"/>
    <s v="Standard"/>
    <n v="399"/>
    <x v="105"/>
    <n v="8"/>
    <n v="1"/>
    <n v="31"/>
    <n v="24"/>
    <s v="No"/>
    <n v="0"/>
  </r>
  <r>
    <n v="851"/>
    <d v="2024-04-04T00:00:00"/>
    <s v="Standard"/>
    <n v="399"/>
    <x v="235"/>
    <n v="6"/>
    <n v="0"/>
    <n v="17"/>
    <n v="18"/>
    <s v="No"/>
    <n v="0"/>
  </r>
  <r>
    <n v="852"/>
    <d v="2023-12-29T00:00:00"/>
    <s v="Standard"/>
    <n v="399"/>
    <x v="170"/>
    <n v="0"/>
    <n v="0"/>
    <n v="21"/>
    <n v="58"/>
    <s v="No"/>
    <n v="0"/>
  </r>
  <r>
    <n v="853"/>
    <d v="2024-02-05T00:00:00"/>
    <s v="Standard"/>
    <n v="399"/>
    <x v="43"/>
    <n v="4"/>
    <n v="0"/>
    <n v="18"/>
    <n v="16"/>
    <s v="No"/>
    <n v="0"/>
  </r>
  <r>
    <n v="854"/>
    <d v="2023-07-04T00:00:00"/>
    <s v="Standard"/>
    <n v="399"/>
    <x v="147"/>
    <n v="3"/>
    <n v="4"/>
    <n v="16"/>
    <n v="21"/>
    <s v="No"/>
    <n v="0"/>
  </r>
  <r>
    <n v="855"/>
    <d v="2024-06-21T00:00:00"/>
    <s v="Standard"/>
    <n v="399"/>
    <x v="225"/>
    <n v="0"/>
    <n v="0"/>
    <n v="36"/>
    <n v="0"/>
    <s v="No"/>
    <n v="0"/>
  </r>
  <r>
    <n v="856"/>
    <d v="2024-09-26T00:00:00"/>
    <s v="Basic"/>
    <n v="199"/>
    <x v="221"/>
    <n v="4"/>
    <n v="2"/>
    <n v="29"/>
    <n v="12"/>
    <s v="Yes"/>
    <n v="1"/>
  </r>
  <r>
    <n v="857"/>
    <d v="2023-05-03T00:00:00"/>
    <s v="Basic"/>
    <n v="199"/>
    <x v="41"/>
    <n v="3"/>
    <n v="4"/>
    <n v="4"/>
    <n v="40"/>
    <s v="Yes"/>
    <n v="1"/>
  </r>
  <r>
    <n v="858"/>
    <d v="2023-10-29T00:00:00"/>
    <s v="Basic"/>
    <n v="199"/>
    <x v="177"/>
    <n v="2"/>
    <n v="0"/>
    <n v="9"/>
    <n v="44"/>
    <s v="Yes"/>
    <n v="1"/>
  </r>
  <r>
    <n v="859"/>
    <d v="2023-11-28T00:00:00"/>
    <s v="Standard"/>
    <n v="399"/>
    <x v="117"/>
    <n v="4"/>
    <n v="3"/>
    <n v="5"/>
    <n v="44"/>
    <s v="No"/>
    <n v="0"/>
  </r>
  <r>
    <n v="860"/>
    <d v="2023-03-03T00:00:00"/>
    <s v="Standard"/>
    <n v="399"/>
    <x v="217"/>
    <n v="4"/>
    <n v="0"/>
    <n v="11"/>
    <n v="24"/>
    <s v="Yes"/>
    <n v="1"/>
  </r>
  <r>
    <n v="861"/>
    <d v="2024-02-07T00:00:00"/>
    <s v="Standard"/>
    <n v="399"/>
    <x v="48"/>
    <n v="1"/>
    <n v="3"/>
    <n v="17"/>
    <n v="59"/>
    <s v="Yes"/>
    <n v="1"/>
  </r>
  <r>
    <n v="862"/>
    <d v="2023-04-19T00:00:00"/>
    <s v="Basic"/>
    <n v="199"/>
    <x v="129"/>
    <n v="8"/>
    <n v="3"/>
    <n v="32"/>
    <n v="13"/>
    <s v="Yes"/>
    <n v="1"/>
  </r>
  <r>
    <n v="863"/>
    <d v="2024-04-01T00:00:00"/>
    <s v="Standard"/>
    <n v="399"/>
    <x v="134"/>
    <n v="1"/>
    <n v="0"/>
    <n v="17"/>
    <n v="36"/>
    <s v="No"/>
    <n v="0"/>
  </r>
  <r>
    <n v="864"/>
    <d v="2023-06-05T00:00:00"/>
    <s v="Basic"/>
    <n v="199"/>
    <x v="235"/>
    <n v="0"/>
    <n v="0"/>
    <n v="32"/>
    <n v="42"/>
    <s v="Yes"/>
    <n v="1"/>
  </r>
  <r>
    <n v="865"/>
    <d v="2024-05-17T00:00:00"/>
    <s v="Premium"/>
    <n v="699"/>
    <x v="189"/>
    <n v="0"/>
    <n v="4"/>
    <n v="22"/>
    <n v="45"/>
    <s v="No"/>
    <n v="0"/>
  </r>
  <r>
    <n v="866"/>
    <d v="2024-12-06T00:00:00"/>
    <s v="Standard"/>
    <n v="399"/>
    <x v="234"/>
    <n v="1"/>
    <n v="4"/>
    <n v="28"/>
    <n v="14"/>
    <s v="Yes"/>
    <n v="1"/>
  </r>
  <r>
    <n v="867"/>
    <d v="2023-02-26T00:00:00"/>
    <s v="Standard"/>
    <n v="399"/>
    <x v="86"/>
    <n v="5"/>
    <n v="2"/>
    <n v="8"/>
    <n v="43"/>
    <s v="Yes"/>
    <n v="1"/>
  </r>
  <r>
    <n v="868"/>
    <d v="2023-10-24T00:00:00"/>
    <s v="Premium"/>
    <n v="699"/>
    <x v="153"/>
    <n v="5"/>
    <n v="0"/>
    <n v="6"/>
    <n v="53"/>
    <s v="Yes"/>
    <n v="1"/>
  </r>
  <r>
    <n v="869"/>
    <d v="2024-12-13T00:00:00"/>
    <s v="Premium"/>
    <n v="699"/>
    <x v="173"/>
    <n v="0"/>
    <n v="3"/>
    <n v="13"/>
    <n v="42"/>
    <s v="Yes"/>
    <n v="1"/>
  </r>
  <r>
    <n v="870"/>
    <d v="2024-03-24T00:00:00"/>
    <s v="Standard"/>
    <n v="399"/>
    <x v="239"/>
    <n v="5"/>
    <n v="3"/>
    <n v="7"/>
    <n v="5"/>
    <s v="No"/>
    <n v="0"/>
  </r>
  <r>
    <n v="871"/>
    <d v="2023-09-02T00:00:00"/>
    <s v="Premium"/>
    <n v="699"/>
    <x v="113"/>
    <n v="3"/>
    <n v="0"/>
    <n v="13"/>
    <n v="46"/>
    <s v="No"/>
    <n v="0"/>
  </r>
  <r>
    <n v="872"/>
    <d v="2024-04-05T00:00:00"/>
    <s v="Standard"/>
    <n v="399"/>
    <x v="90"/>
    <n v="8"/>
    <n v="5"/>
    <n v="25"/>
    <n v="19"/>
    <s v="Yes"/>
    <n v="1"/>
  </r>
  <r>
    <n v="873"/>
    <d v="2023-08-05T00:00:00"/>
    <s v="Basic"/>
    <n v="199"/>
    <x v="212"/>
    <n v="5"/>
    <n v="5"/>
    <n v="3"/>
    <n v="2"/>
    <s v="Yes"/>
    <n v="1"/>
  </r>
  <r>
    <n v="874"/>
    <d v="2023-03-15T00:00:00"/>
    <s v="Premium"/>
    <n v="699"/>
    <x v="110"/>
    <n v="8"/>
    <n v="1"/>
    <n v="34"/>
    <n v="47"/>
    <s v="No"/>
    <n v="0"/>
  </r>
  <r>
    <n v="875"/>
    <d v="2023-02-16T00:00:00"/>
    <s v="Basic"/>
    <n v="199"/>
    <x v="18"/>
    <n v="0"/>
    <n v="3"/>
    <n v="10"/>
    <n v="58"/>
    <s v="No"/>
    <n v="0"/>
  </r>
  <r>
    <n v="876"/>
    <d v="2024-04-12T00:00:00"/>
    <s v="Basic"/>
    <n v="199"/>
    <x v="240"/>
    <n v="0"/>
    <n v="2"/>
    <n v="9"/>
    <n v="52"/>
    <s v="Yes"/>
    <n v="1"/>
  </r>
  <r>
    <n v="877"/>
    <d v="2024-09-22T00:00:00"/>
    <s v="Premium"/>
    <n v="699"/>
    <x v="220"/>
    <n v="1"/>
    <n v="0"/>
    <n v="11"/>
    <n v="7"/>
    <s v="No"/>
    <n v="0"/>
  </r>
  <r>
    <n v="878"/>
    <d v="2024-11-25T00:00:00"/>
    <s v="Basic"/>
    <n v="199"/>
    <x v="186"/>
    <n v="6"/>
    <n v="2"/>
    <n v="5"/>
    <n v="51"/>
    <s v="No"/>
    <n v="0"/>
  </r>
  <r>
    <n v="879"/>
    <d v="2023-08-07T00:00:00"/>
    <s v="Standard"/>
    <n v="399"/>
    <x v="97"/>
    <n v="8"/>
    <n v="1"/>
    <n v="21"/>
    <n v="20"/>
    <s v="No"/>
    <n v="0"/>
  </r>
  <r>
    <n v="880"/>
    <d v="2023-06-22T00:00:00"/>
    <s v="Basic"/>
    <n v="199"/>
    <x v="43"/>
    <n v="1"/>
    <n v="2"/>
    <n v="12"/>
    <n v="9"/>
    <s v="No"/>
    <n v="0"/>
  </r>
  <r>
    <n v="881"/>
    <d v="2023-05-17T00:00:00"/>
    <s v="Premium"/>
    <n v="699"/>
    <x v="182"/>
    <n v="7"/>
    <n v="1"/>
    <n v="24"/>
    <n v="59"/>
    <s v="No"/>
    <n v="0"/>
  </r>
  <r>
    <n v="882"/>
    <d v="2023-07-03T00:00:00"/>
    <s v="Basic"/>
    <n v="199"/>
    <x v="217"/>
    <n v="0"/>
    <n v="3"/>
    <n v="25"/>
    <n v="5"/>
    <s v="Yes"/>
    <n v="1"/>
  </r>
  <r>
    <n v="883"/>
    <d v="2024-10-17T00:00:00"/>
    <s v="Basic"/>
    <n v="199"/>
    <x v="218"/>
    <n v="7"/>
    <n v="5"/>
    <n v="19"/>
    <n v="8"/>
    <s v="Yes"/>
    <n v="1"/>
  </r>
  <r>
    <n v="884"/>
    <d v="2024-09-02T00:00:00"/>
    <s v="Standard"/>
    <n v="399"/>
    <x v="80"/>
    <n v="3"/>
    <n v="1"/>
    <n v="34"/>
    <n v="39"/>
    <s v="No"/>
    <n v="0"/>
  </r>
  <r>
    <n v="885"/>
    <d v="2023-12-23T00:00:00"/>
    <s v="Basic"/>
    <n v="199"/>
    <x v="40"/>
    <n v="1"/>
    <n v="5"/>
    <n v="32"/>
    <n v="52"/>
    <s v="No"/>
    <n v="0"/>
  </r>
  <r>
    <n v="886"/>
    <d v="2024-09-25T00:00:00"/>
    <s v="Standard"/>
    <n v="399"/>
    <x v="44"/>
    <n v="3"/>
    <n v="0"/>
    <n v="1"/>
    <n v="33"/>
    <s v="No"/>
    <n v="0"/>
  </r>
  <r>
    <n v="887"/>
    <d v="2023-02-24T00:00:00"/>
    <s v="Standard"/>
    <n v="399"/>
    <x v="163"/>
    <n v="7"/>
    <n v="5"/>
    <n v="35"/>
    <n v="42"/>
    <s v="Yes"/>
    <n v="1"/>
  </r>
  <r>
    <n v="888"/>
    <d v="2023-02-14T00:00:00"/>
    <s v="Basic"/>
    <n v="199"/>
    <x v="77"/>
    <n v="7"/>
    <n v="3"/>
    <n v="8"/>
    <n v="11"/>
    <s v="Yes"/>
    <n v="1"/>
  </r>
  <r>
    <n v="889"/>
    <d v="2024-04-09T00:00:00"/>
    <s v="Basic"/>
    <n v="199"/>
    <x v="210"/>
    <n v="6"/>
    <n v="2"/>
    <n v="24"/>
    <n v="21"/>
    <s v="Yes"/>
    <n v="1"/>
  </r>
  <r>
    <n v="890"/>
    <d v="2024-05-11T00:00:00"/>
    <s v="Basic"/>
    <n v="199"/>
    <x v="223"/>
    <n v="8"/>
    <n v="1"/>
    <n v="7"/>
    <n v="10"/>
    <s v="No"/>
    <n v="0"/>
  </r>
  <r>
    <n v="891"/>
    <d v="2023-11-30T00:00:00"/>
    <s v="Premium"/>
    <n v="699"/>
    <x v="88"/>
    <n v="3"/>
    <n v="5"/>
    <n v="8"/>
    <n v="28"/>
    <s v="Yes"/>
    <n v="1"/>
  </r>
  <r>
    <n v="892"/>
    <d v="2023-08-22T00:00:00"/>
    <s v="Standard"/>
    <n v="399"/>
    <x v="105"/>
    <n v="5"/>
    <n v="1"/>
    <n v="13"/>
    <n v="49"/>
    <s v="Yes"/>
    <n v="1"/>
  </r>
  <r>
    <n v="893"/>
    <d v="2024-04-27T00:00:00"/>
    <s v="Basic"/>
    <n v="199"/>
    <x v="223"/>
    <n v="3"/>
    <n v="3"/>
    <n v="16"/>
    <n v="57"/>
    <s v="Yes"/>
    <n v="1"/>
  </r>
  <r>
    <n v="894"/>
    <d v="2024-04-10T00:00:00"/>
    <s v="Premium"/>
    <n v="699"/>
    <x v="169"/>
    <n v="6"/>
    <n v="1"/>
    <n v="32"/>
    <n v="13"/>
    <s v="No"/>
    <n v="0"/>
  </r>
  <r>
    <n v="895"/>
    <d v="2023-10-04T00:00:00"/>
    <s v="Basic"/>
    <n v="199"/>
    <x v="177"/>
    <n v="7"/>
    <n v="5"/>
    <n v="25"/>
    <n v="12"/>
    <s v="No"/>
    <n v="0"/>
  </r>
  <r>
    <n v="896"/>
    <d v="2024-04-21T00:00:00"/>
    <s v="Basic"/>
    <n v="199"/>
    <x v="20"/>
    <n v="0"/>
    <n v="2"/>
    <n v="22"/>
    <n v="8"/>
    <s v="Yes"/>
    <n v="1"/>
  </r>
  <r>
    <n v="897"/>
    <d v="2023-06-10T00:00:00"/>
    <s v="Standard"/>
    <n v="399"/>
    <x v="204"/>
    <n v="5"/>
    <n v="1"/>
    <n v="27"/>
    <n v="56"/>
    <s v="Yes"/>
    <n v="1"/>
  </r>
  <r>
    <n v="898"/>
    <d v="2024-06-18T00:00:00"/>
    <s v="Premium"/>
    <n v="699"/>
    <x v="195"/>
    <n v="8"/>
    <n v="1"/>
    <n v="11"/>
    <n v="5"/>
    <s v="No"/>
    <n v="0"/>
  </r>
  <r>
    <n v="899"/>
    <d v="2023-09-10T00:00:00"/>
    <s v="Standard"/>
    <n v="399"/>
    <x v="193"/>
    <n v="7"/>
    <n v="2"/>
    <n v="14"/>
    <n v="0"/>
    <s v="No"/>
    <n v="0"/>
  </r>
  <r>
    <n v="900"/>
    <d v="2024-08-10T00:00:00"/>
    <s v="Basic"/>
    <n v="199"/>
    <x v="107"/>
    <n v="3"/>
    <n v="4"/>
    <n v="21"/>
    <n v="60"/>
    <s v="Yes"/>
    <n v="1"/>
  </r>
  <r>
    <n v="901"/>
    <d v="2023-02-04T00:00:00"/>
    <s v="Basic"/>
    <n v="199"/>
    <x v="146"/>
    <n v="0"/>
    <n v="3"/>
    <n v="27"/>
    <n v="46"/>
    <s v="No"/>
    <n v="0"/>
  </r>
  <r>
    <n v="902"/>
    <d v="2024-07-25T00:00:00"/>
    <s v="Standard"/>
    <n v="399"/>
    <x v="185"/>
    <n v="1"/>
    <n v="3"/>
    <n v="34"/>
    <n v="31"/>
    <s v="Yes"/>
    <n v="1"/>
  </r>
  <r>
    <n v="903"/>
    <d v="2023-04-03T00:00:00"/>
    <s v="Basic"/>
    <n v="199"/>
    <x v="135"/>
    <n v="2"/>
    <n v="2"/>
    <n v="27"/>
    <n v="18"/>
    <s v="Yes"/>
    <n v="1"/>
  </r>
  <r>
    <n v="904"/>
    <d v="2024-08-20T00:00:00"/>
    <s v="Basic"/>
    <n v="199"/>
    <x v="123"/>
    <n v="2"/>
    <n v="5"/>
    <n v="31"/>
    <n v="29"/>
    <s v="No"/>
    <n v="0"/>
  </r>
  <r>
    <n v="905"/>
    <d v="2024-01-15T00:00:00"/>
    <s v="Basic"/>
    <n v="199"/>
    <x v="69"/>
    <n v="2"/>
    <n v="5"/>
    <n v="30"/>
    <n v="25"/>
    <s v="Yes"/>
    <n v="1"/>
  </r>
  <r>
    <n v="906"/>
    <d v="2024-12-08T00:00:00"/>
    <s v="Premium"/>
    <n v="699"/>
    <x v="174"/>
    <n v="0"/>
    <n v="5"/>
    <n v="30"/>
    <n v="4"/>
    <s v="No"/>
    <n v="0"/>
  </r>
  <r>
    <n v="907"/>
    <d v="2024-07-09T00:00:00"/>
    <s v="Standard"/>
    <n v="399"/>
    <x v="176"/>
    <n v="6"/>
    <n v="2"/>
    <n v="34"/>
    <n v="44"/>
    <s v="Yes"/>
    <n v="1"/>
  </r>
  <r>
    <n v="908"/>
    <d v="2023-02-26T00:00:00"/>
    <s v="Premium"/>
    <n v="699"/>
    <x v="49"/>
    <n v="1"/>
    <n v="4"/>
    <n v="14"/>
    <n v="56"/>
    <s v="Yes"/>
    <n v="1"/>
  </r>
  <r>
    <n v="909"/>
    <d v="2023-02-11T00:00:00"/>
    <s v="Premium"/>
    <n v="699"/>
    <x v="226"/>
    <n v="1"/>
    <n v="3"/>
    <n v="24"/>
    <n v="23"/>
    <s v="Yes"/>
    <n v="1"/>
  </r>
  <r>
    <n v="910"/>
    <d v="2023-07-29T00:00:00"/>
    <s v="Standard"/>
    <n v="399"/>
    <x v="173"/>
    <n v="8"/>
    <n v="5"/>
    <n v="24"/>
    <n v="4"/>
    <s v="Yes"/>
    <n v="1"/>
  </r>
  <r>
    <n v="911"/>
    <d v="2024-08-17T00:00:00"/>
    <s v="Basic"/>
    <n v="199"/>
    <x v="74"/>
    <n v="1"/>
    <n v="5"/>
    <n v="22"/>
    <n v="30"/>
    <s v="No"/>
    <n v="0"/>
  </r>
  <r>
    <n v="912"/>
    <d v="2024-05-30T00:00:00"/>
    <s v="Premium"/>
    <n v="699"/>
    <x v="128"/>
    <n v="3"/>
    <n v="2"/>
    <n v="14"/>
    <n v="22"/>
    <s v="No"/>
    <n v="0"/>
  </r>
  <r>
    <n v="913"/>
    <d v="2024-05-28T00:00:00"/>
    <s v="Premium"/>
    <n v="699"/>
    <x v="199"/>
    <n v="1"/>
    <n v="2"/>
    <n v="28"/>
    <n v="22"/>
    <s v="Yes"/>
    <n v="1"/>
  </r>
  <r>
    <n v="914"/>
    <d v="2023-10-27T00:00:00"/>
    <s v="Premium"/>
    <n v="699"/>
    <x v="91"/>
    <n v="8"/>
    <n v="5"/>
    <n v="8"/>
    <n v="52"/>
    <s v="Yes"/>
    <n v="1"/>
  </r>
  <r>
    <n v="915"/>
    <d v="2023-03-31T00:00:00"/>
    <s v="Standard"/>
    <n v="399"/>
    <x v="118"/>
    <n v="1"/>
    <n v="1"/>
    <n v="24"/>
    <n v="57"/>
    <s v="No"/>
    <n v="0"/>
  </r>
  <r>
    <n v="916"/>
    <d v="2023-04-25T00:00:00"/>
    <s v="Basic"/>
    <n v="199"/>
    <x v="46"/>
    <n v="4"/>
    <n v="0"/>
    <n v="26"/>
    <n v="6"/>
    <s v="Yes"/>
    <n v="1"/>
  </r>
  <r>
    <n v="917"/>
    <d v="2023-10-28T00:00:00"/>
    <s v="Premium"/>
    <n v="699"/>
    <x v="154"/>
    <n v="3"/>
    <n v="4"/>
    <n v="10"/>
    <n v="60"/>
    <s v="No"/>
    <n v="0"/>
  </r>
  <r>
    <n v="918"/>
    <d v="2024-10-22T00:00:00"/>
    <s v="Standard"/>
    <n v="399"/>
    <x v="21"/>
    <n v="7"/>
    <n v="2"/>
    <n v="35"/>
    <n v="26"/>
    <s v="Yes"/>
    <n v="1"/>
  </r>
  <r>
    <n v="919"/>
    <d v="2024-10-22T00:00:00"/>
    <s v="Basic"/>
    <n v="199"/>
    <x v="145"/>
    <n v="0"/>
    <n v="1"/>
    <n v="19"/>
    <n v="53"/>
    <s v="No"/>
    <n v="0"/>
  </r>
  <r>
    <n v="920"/>
    <d v="2024-06-26T00:00:00"/>
    <s v="Standard"/>
    <n v="399"/>
    <x v="195"/>
    <n v="5"/>
    <n v="3"/>
    <n v="27"/>
    <n v="37"/>
    <s v="Yes"/>
    <n v="1"/>
  </r>
  <r>
    <n v="921"/>
    <d v="2023-08-21T00:00:00"/>
    <s v="Premium"/>
    <n v="699"/>
    <x v="110"/>
    <n v="2"/>
    <n v="2"/>
    <n v="29"/>
    <n v="10"/>
    <s v="No"/>
    <n v="0"/>
  </r>
  <r>
    <n v="922"/>
    <d v="2023-06-20T00:00:00"/>
    <s v="Standard"/>
    <n v="399"/>
    <x v="16"/>
    <n v="0"/>
    <n v="1"/>
    <n v="24"/>
    <n v="22"/>
    <s v="Yes"/>
    <n v="1"/>
  </r>
  <r>
    <n v="923"/>
    <d v="2024-12-10T00:00:00"/>
    <s v="Premium"/>
    <n v="699"/>
    <x v="188"/>
    <n v="4"/>
    <n v="1"/>
    <n v="11"/>
    <n v="11"/>
    <s v="No"/>
    <n v="0"/>
  </r>
  <r>
    <n v="924"/>
    <d v="2024-03-27T00:00:00"/>
    <s v="Premium"/>
    <n v="699"/>
    <x v="205"/>
    <n v="1"/>
    <n v="0"/>
    <n v="10"/>
    <n v="20"/>
    <s v="No"/>
    <n v="0"/>
  </r>
  <r>
    <n v="925"/>
    <d v="2023-12-19T00:00:00"/>
    <s v="Standard"/>
    <n v="399"/>
    <x v="29"/>
    <n v="8"/>
    <n v="5"/>
    <n v="24"/>
    <n v="2"/>
    <s v="No"/>
    <n v="0"/>
  </r>
  <r>
    <n v="926"/>
    <d v="2023-01-26T00:00:00"/>
    <s v="Basic"/>
    <n v="199"/>
    <x v="80"/>
    <n v="2"/>
    <n v="4"/>
    <n v="24"/>
    <n v="19"/>
    <s v="Yes"/>
    <n v="1"/>
  </r>
  <r>
    <n v="927"/>
    <d v="2024-07-13T00:00:00"/>
    <s v="Standard"/>
    <n v="399"/>
    <x v="15"/>
    <n v="7"/>
    <n v="2"/>
    <n v="32"/>
    <n v="9"/>
    <s v="Yes"/>
    <n v="1"/>
  </r>
  <r>
    <n v="928"/>
    <d v="2024-08-10T00:00:00"/>
    <s v="Premium"/>
    <n v="699"/>
    <x v="73"/>
    <n v="4"/>
    <n v="3"/>
    <n v="22"/>
    <n v="57"/>
    <s v="Yes"/>
    <n v="1"/>
  </r>
  <r>
    <n v="929"/>
    <d v="2024-05-05T00:00:00"/>
    <s v="Premium"/>
    <n v="699"/>
    <x v="118"/>
    <n v="7"/>
    <n v="2"/>
    <n v="10"/>
    <n v="44"/>
    <s v="Yes"/>
    <n v="1"/>
  </r>
  <r>
    <n v="930"/>
    <d v="2023-08-14T00:00:00"/>
    <s v="Basic"/>
    <n v="199"/>
    <x v="142"/>
    <n v="1"/>
    <n v="2"/>
    <n v="9"/>
    <n v="1"/>
    <s v="No"/>
    <n v="0"/>
  </r>
  <r>
    <n v="931"/>
    <d v="2024-06-23T00:00:00"/>
    <s v="Standard"/>
    <n v="399"/>
    <x v="61"/>
    <n v="0"/>
    <n v="4"/>
    <n v="23"/>
    <n v="41"/>
    <s v="Yes"/>
    <n v="1"/>
  </r>
  <r>
    <n v="932"/>
    <d v="2024-11-18T00:00:00"/>
    <s v="Basic"/>
    <n v="199"/>
    <x v="158"/>
    <n v="1"/>
    <n v="4"/>
    <n v="18"/>
    <n v="54"/>
    <s v="Yes"/>
    <n v="1"/>
  </r>
  <r>
    <n v="933"/>
    <d v="2023-02-27T00:00:00"/>
    <s v="Basic"/>
    <n v="199"/>
    <x v="185"/>
    <n v="7"/>
    <n v="2"/>
    <n v="33"/>
    <n v="38"/>
    <s v="Yes"/>
    <n v="1"/>
  </r>
  <r>
    <n v="934"/>
    <d v="2023-10-19T00:00:00"/>
    <s v="Premium"/>
    <n v="699"/>
    <x v="185"/>
    <n v="6"/>
    <n v="2"/>
    <n v="24"/>
    <n v="24"/>
    <s v="Yes"/>
    <n v="1"/>
  </r>
  <r>
    <n v="935"/>
    <d v="2024-03-30T00:00:00"/>
    <s v="Standard"/>
    <n v="399"/>
    <x v="232"/>
    <n v="7"/>
    <n v="4"/>
    <n v="23"/>
    <n v="5"/>
    <s v="Yes"/>
    <n v="1"/>
  </r>
  <r>
    <n v="936"/>
    <d v="2024-03-10T00:00:00"/>
    <s v="Premium"/>
    <n v="699"/>
    <x v="186"/>
    <n v="4"/>
    <n v="1"/>
    <n v="27"/>
    <n v="51"/>
    <s v="No"/>
    <n v="0"/>
  </r>
  <r>
    <n v="937"/>
    <d v="2024-06-21T00:00:00"/>
    <s v="Premium"/>
    <n v="699"/>
    <x v="113"/>
    <n v="1"/>
    <n v="1"/>
    <n v="27"/>
    <n v="13"/>
    <s v="Yes"/>
    <n v="1"/>
  </r>
  <r>
    <n v="938"/>
    <d v="2023-10-07T00:00:00"/>
    <s v="Standard"/>
    <n v="399"/>
    <x v="157"/>
    <n v="6"/>
    <n v="0"/>
    <n v="5"/>
    <n v="0"/>
    <s v="No"/>
    <n v="0"/>
  </r>
  <r>
    <n v="939"/>
    <d v="2023-10-24T00:00:00"/>
    <s v="Standard"/>
    <n v="399"/>
    <x v="182"/>
    <n v="2"/>
    <n v="1"/>
    <n v="12"/>
    <n v="11"/>
    <s v="No"/>
    <n v="0"/>
  </r>
  <r>
    <n v="940"/>
    <d v="2024-04-19T00:00:00"/>
    <s v="Premium"/>
    <n v="699"/>
    <x v="230"/>
    <n v="4"/>
    <n v="4"/>
    <n v="32"/>
    <n v="19"/>
    <s v="Yes"/>
    <n v="1"/>
  </r>
  <r>
    <n v="941"/>
    <d v="2024-10-13T00:00:00"/>
    <s v="Basic"/>
    <n v="199"/>
    <x v="60"/>
    <n v="2"/>
    <n v="2"/>
    <n v="2"/>
    <n v="19"/>
    <s v="No"/>
    <n v="0"/>
  </r>
  <r>
    <n v="942"/>
    <d v="2024-12-05T00:00:00"/>
    <s v="Standard"/>
    <n v="399"/>
    <x v="159"/>
    <n v="4"/>
    <n v="3"/>
    <n v="8"/>
    <n v="11"/>
    <s v="Yes"/>
    <n v="1"/>
  </r>
  <r>
    <n v="943"/>
    <d v="2024-01-06T00:00:00"/>
    <s v="Premium"/>
    <n v="699"/>
    <x v="126"/>
    <n v="4"/>
    <n v="3"/>
    <n v="16"/>
    <n v="4"/>
    <s v="Yes"/>
    <n v="1"/>
  </r>
  <r>
    <n v="944"/>
    <d v="2024-12-11T00:00:00"/>
    <s v="Premium"/>
    <n v="699"/>
    <x v="86"/>
    <n v="4"/>
    <n v="5"/>
    <n v="31"/>
    <n v="43"/>
    <s v="Yes"/>
    <n v="1"/>
  </r>
  <r>
    <n v="945"/>
    <d v="2023-05-30T00:00:00"/>
    <s v="Basic"/>
    <n v="199"/>
    <x v="209"/>
    <n v="0"/>
    <n v="2"/>
    <n v="24"/>
    <n v="10"/>
    <s v="No"/>
    <n v="0"/>
  </r>
  <r>
    <n v="946"/>
    <d v="2024-01-05T00:00:00"/>
    <s v="Standard"/>
    <n v="399"/>
    <x v="112"/>
    <n v="2"/>
    <n v="2"/>
    <n v="30"/>
    <n v="10"/>
    <s v="Yes"/>
    <n v="1"/>
  </r>
  <r>
    <n v="947"/>
    <d v="2024-06-10T00:00:00"/>
    <s v="Standard"/>
    <n v="399"/>
    <x v="30"/>
    <n v="4"/>
    <n v="4"/>
    <n v="23"/>
    <n v="40"/>
    <s v="Yes"/>
    <n v="1"/>
  </r>
  <r>
    <n v="948"/>
    <d v="2024-12-02T00:00:00"/>
    <s v="Basic"/>
    <n v="199"/>
    <x v="101"/>
    <n v="2"/>
    <n v="4"/>
    <n v="12"/>
    <n v="20"/>
    <s v="No"/>
    <n v="0"/>
  </r>
  <r>
    <n v="949"/>
    <d v="2023-05-28T00:00:00"/>
    <s v="Standard"/>
    <n v="399"/>
    <x v="55"/>
    <n v="5"/>
    <n v="0"/>
    <n v="18"/>
    <n v="34"/>
    <s v="No"/>
    <n v="0"/>
  </r>
  <r>
    <n v="950"/>
    <d v="2023-06-16T00:00:00"/>
    <s v="Basic"/>
    <n v="199"/>
    <x v="92"/>
    <n v="5"/>
    <n v="3"/>
    <n v="9"/>
    <n v="26"/>
    <s v="Yes"/>
    <n v="1"/>
  </r>
  <r>
    <n v="951"/>
    <d v="2024-09-20T00:00:00"/>
    <s v="Basic"/>
    <n v="199"/>
    <x v="32"/>
    <n v="3"/>
    <n v="1"/>
    <n v="14"/>
    <n v="50"/>
    <s v="No"/>
    <n v="0"/>
  </r>
  <r>
    <n v="952"/>
    <d v="2024-03-03T00:00:00"/>
    <s v="Premium"/>
    <n v="699"/>
    <x v="140"/>
    <n v="8"/>
    <n v="5"/>
    <n v="34"/>
    <n v="48"/>
    <s v="No"/>
    <n v="0"/>
  </r>
  <r>
    <n v="953"/>
    <d v="2024-12-08T00:00:00"/>
    <s v="Standard"/>
    <n v="399"/>
    <x v="130"/>
    <n v="2"/>
    <n v="0"/>
    <n v="5"/>
    <n v="30"/>
    <s v="Yes"/>
    <n v="1"/>
  </r>
  <r>
    <n v="954"/>
    <d v="2023-01-30T00:00:00"/>
    <s v="Standard"/>
    <n v="399"/>
    <x v="50"/>
    <n v="8"/>
    <n v="2"/>
    <n v="9"/>
    <n v="11"/>
    <s v="No"/>
    <n v="0"/>
  </r>
  <r>
    <n v="955"/>
    <d v="2023-08-03T00:00:00"/>
    <s v="Premium"/>
    <n v="699"/>
    <x v="9"/>
    <n v="2"/>
    <n v="5"/>
    <n v="8"/>
    <n v="14"/>
    <s v="Yes"/>
    <n v="1"/>
  </r>
  <r>
    <n v="956"/>
    <d v="2024-03-17T00:00:00"/>
    <s v="Basic"/>
    <n v="199"/>
    <x v="89"/>
    <n v="1"/>
    <n v="0"/>
    <n v="6"/>
    <n v="1"/>
    <s v="No"/>
    <n v="0"/>
  </r>
  <r>
    <n v="957"/>
    <d v="2023-09-17T00:00:00"/>
    <s v="Basic"/>
    <n v="199"/>
    <x v="75"/>
    <n v="8"/>
    <n v="4"/>
    <n v="13"/>
    <n v="3"/>
    <s v="Yes"/>
    <n v="1"/>
  </r>
  <r>
    <n v="958"/>
    <d v="2024-09-08T00:00:00"/>
    <s v="Basic"/>
    <n v="199"/>
    <x v="191"/>
    <n v="0"/>
    <n v="0"/>
    <n v="5"/>
    <n v="50"/>
    <s v="Yes"/>
    <n v="1"/>
  </r>
  <r>
    <n v="959"/>
    <d v="2023-10-12T00:00:00"/>
    <s v="Basic"/>
    <n v="199"/>
    <x v="29"/>
    <n v="5"/>
    <n v="0"/>
    <n v="13"/>
    <n v="5"/>
    <s v="Yes"/>
    <n v="1"/>
  </r>
  <r>
    <n v="960"/>
    <d v="2024-08-06T00:00:00"/>
    <s v="Premium"/>
    <n v="699"/>
    <x v="221"/>
    <n v="8"/>
    <n v="5"/>
    <n v="23"/>
    <n v="39"/>
    <s v="Yes"/>
    <n v="1"/>
  </r>
  <r>
    <n v="961"/>
    <d v="2023-10-16T00:00:00"/>
    <s v="Basic"/>
    <n v="199"/>
    <x v="164"/>
    <n v="0"/>
    <n v="4"/>
    <n v="7"/>
    <n v="13"/>
    <s v="No"/>
    <n v="0"/>
  </r>
  <r>
    <n v="962"/>
    <d v="2024-12-25T00:00:00"/>
    <s v="Basic"/>
    <n v="199"/>
    <x v="201"/>
    <n v="1"/>
    <n v="1"/>
    <n v="35"/>
    <n v="58"/>
    <s v="Yes"/>
    <n v="1"/>
  </r>
  <r>
    <n v="963"/>
    <d v="2023-07-05T00:00:00"/>
    <s v="Standard"/>
    <n v="399"/>
    <x v="3"/>
    <n v="2"/>
    <n v="3"/>
    <n v="24"/>
    <n v="43"/>
    <s v="No"/>
    <n v="0"/>
  </r>
  <r>
    <n v="964"/>
    <d v="2023-11-18T00:00:00"/>
    <s v="Standard"/>
    <n v="399"/>
    <x v="89"/>
    <n v="8"/>
    <n v="1"/>
    <n v="25"/>
    <n v="26"/>
    <s v="Yes"/>
    <n v="1"/>
  </r>
  <r>
    <n v="965"/>
    <d v="2023-10-23T00:00:00"/>
    <s v="Basic"/>
    <n v="199"/>
    <x v="129"/>
    <n v="2"/>
    <n v="3"/>
    <n v="30"/>
    <n v="48"/>
    <s v="Yes"/>
    <n v="1"/>
  </r>
  <r>
    <n v="966"/>
    <d v="2024-09-06T00:00:00"/>
    <s v="Premium"/>
    <n v="699"/>
    <x v="34"/>
    <n v="7"/>
    <n v="0"/>
    <n v="3"/>
    <n v="24"/>
    <s v="Yes"/>
    <n v="1"/>
  </r>
  <r>
    <n v="967"/>
    <d v="2024-03-14T00:00:00"/>
    <s v="Premium"/>
    <n v="699"/>
    <x v="55"/>
    <n v="7"/>
    <n v="1"/>
    <n v="20"/>
    <n v="35"/>
    <s v="Yes"/>
    <n v="1"/>
  </r>
  <r>
    <n v="968"/>
    <d v="2024-11-21T00:00:00"/>
    <s v="Basic"/>
    <n v="199"/>
    <x v="64"/>
    <n v="7"/>
    <n v="5"/>
    <n v="5"/>
    <n v="23"/>
    <s v="Yes"/>
    <n v="1"/>
  </r>
  <r>
    <n v="969"/>
    <d v="2023-05-27T00:00:00"/>
    <s v="Standard"/>
    <n v="399"/>
    <x v="185"/>
    <n v="8"/>
    <n v="5"/>
    <n v="7"/>
    <n v="43"/>
    <s v="Yes"/>
    <n v="1"/>
  </r>
  <r>
    <n v="970"/>
    <d v="2023-06-22T00:00:00"/>
    <s v="Standard"/>
    <n v="399"/>
    <x v="106"/>
    <n v="1"/>
    <n v="5"/>
    <n v="26"/>
    <n v="59"/>
    <s v="No"/>
    <n v="0"/>
  </r>
  <r>
    <n v="971"/>
    <d v="2024-02-18T00:00:00"/>
    <s v="Basic"/>
    <n v="199"/>
    <x v="47"/>
    <n v="5"/>
    <n v="1"/>
    <n v="24"/>
    <n v="38"/>
    <s v="No"/>
    <n v="0"/>
  </r>
  <r>
    <n v="972"/>
    <d v="2024-08-18T00:00:00"/>
    <s v="Basic"/>
    <n v="199"/>
    <x v="220"/>
    <n v="7"/>
    <n v="2"/>
    <n v="15"/>
    <n v="48"/>
    <s v="Yes"/>
    <n v="1"/>
  </r>
  <r>
    <n v="973"/>
    <d v="2024-02-19T00:00:00"/>
    <s v="Premium"/>
    <n v="699"/>
    <x v="128"/>
    <n v="6"/>
    <n v="2"/>
    <n v="18"/>
    <n v="30"/>
    <s v="Yes"/>
    <n v="1"/>
  </r>
  <r>
    <n v="974"/>
    <d v="2024-05-24T00:00:00"/>
    <s v="Standard"/>
    <n v="399"/>
    <x v="199"/>
    <n v="7"/>
    <n v="0"/>
    <n v="33"/>
    <n v="7"/>
    <s v="No"/>
    <n v="0"/>
  </r>
  <r>
    <n v="975"/>
    <d v="2023-07-03T00:00:00"/>
    <s v="Basic"/>
    <n v="199"/>
    <x v="126"/>
    <n v="0"/>
    <n v="0"/>
    <n v="9"/>
    <n v="31"/>
    <s v="No"/>
    <n v="0"/>
  </r>
  <r>
    <n v="976"/>
    <d v="2024-05-19T00:00:00"/>
    <s v="Standard"/>
    <n v="399"/>
    <x v="216"/>
    <n v="1"/>
    <n v="0"/>
    <n v="21"/>
    <n v="42"/>
    <s v="No"/>
    <n v="0"/>
  </r>
  <r>
    <n v="977"/>
    <d v="2023-12-18T00:00:00"/>
    <s v="Standard"/>
    <n v="399"/>
    <x v="187"/>
    <n v="7"/>
    <n v="3"/>
    <n v="13"/>
    <n v="32"/>
    <s v="Yes"/>
    <n v="1"/>
  </r>
  <r>
    <n v="978"/>
    <d v="2024-01-28T00:00:00"/>
    <s v="Premium"/>
    <n v="699"/>
    <x v="240"/>
    <n v="0"/>
    <n v="3"/>
    <n v="35"/>
    <n v="56"/>
    <s v="No"/>
    <n v="0"/>
  </r>
  <r>
    <n v="979"/>
    <d v="2024-07-24T00:00:00"/>
    <s v="Standard"/>
    <n v="399"/>
    <x v="155"/>
    <n v="7"/>
    <n v="3"/>
    <n v="21"/>
    <n v="2"/>
    <s v="Yes"/>
    <n v="1"/>
  </r>
  <r>
    <n v="980"/>
    <d v="2024-02-03T00:00:00"/>
    <s v="Premium"/>
    <n v="699"/>
    <x v="241"/>
    <n v="2"/>
    <n v="3"/>
    <n v="20"/>
    <n v="27"/>
    <s v="Yes"/>
    <n v="1"/>
  </r>
  <r>
    <n v="981"/>
    <d v="2024-08-08T00:00:00"/>
    <s v="Standard"/>
    <n v="399"/>
    <x v="86"/>
    <n v="7"/>
    <n v="5"/>
    <n v="8"/>
    <n v="35"/>
    <s v="Yes"/>
    <n v="1"/>
  </r>
  <r>
    <n v="982"/>
    <d v="2024-05-21T00:00:00"/>
    <s v="Standard"/>
    <n v="399"/>
    <x v="2"/>
    <n v="2"/>
    <n v="4"/>
    <n v="31"/>
    <n v="3"/>
    <s v="No"/>
    <n v="0"/>
  </r>
  <r>
    <n v="983"/>
    <d v="2024-08-27T00:00:00"/>
    <s v="Premium"/>
    <n v="699"/>
    <x v="58"/>
    <n v="5"/>
    <n v="2"/>
    <n v="25"/>
    <n v="20"/>
    <s v="Yes"/>
    <n v="1"/>
  </r>
  <r>
    <n v="984"/>
    <d v="2024-10-02T00:00:00"/>
    <s v="Basic"/>
    <n v="199"/>
    <x v="220"/>
    <n v="5"/>
    <n v="5"/>
    <n v="9"/>
    <n v="37"/>
    <s v="Yes"/>
    <n v="1"/>
  </r>
  <r>
    <n v="985"/>
    <d v="2024-11-08T00:00:00"/>
    <s v="Standard"/>
    <n v="399"/>
    <x v="115"/>
    <n v="5"/>
    <n v="2"/>
    <n v="25"/>
    <n v="26"/>
    <s v="Yes"/>
    <n v="1"/>
  </r>
  <r>
    <n v="986"/>
    <d v="2023-03-09T00:00:00"/>
    <s v="Basic"/>
    <n v="199"/>
    <x v="67"/>
    <n v="4"/>
    <n v="4"/>
    <n v="16"/>
    <n v="5"/>
    <s v="No"/>
    <n v="0"/>
  </r>
  <r>
    <n v="987"/>
    <d v="2024-11-04T00:00:00"/>
    <s v="Standard"/>
    <n v="399"/>
    <x v="212"/>
    <n v="0"/>
    <n v="4"/>
    <n v="8"/>
    <n v="20"/>
    <s v="Yes"/>
    <n v="1"/>
  </r>
  <r>
    <n v="988"/>
    <d v="2023-01-23T00:00:00"/>
    <s v="Standard"/>
    <n v="399"/>
    <x v="238"/>
    <n v="4"/>
    <n v="0"/>
    <n v="33"/>
    <n v="44"/>
    <s v="Yes"/>
    <n v="1"/>
  </r>
  <r>
    <n v="989"/>
    <d v="2023-04-13T00:00:00"/>
    <s v="Standard"/>
    <n v="399"/>
    <x v="102"/>
    <n v="5"/>
    <n v="4"/>
    <n v="25"/>
    <n v="6"/>
    <s v="No"/>
    <n v="0"/>
  </r>
  <r>
    <n v="990"/>
    <d v="2023-11-03T00:00:00"/>
    <s v="Premium"/>
    <n v="699"/>
    <x v="43"/>
    <n v="8"/>
    <n v="5"/>
    <n v="14"/>
    <n v="21"/>
    <s v="Yes"/>
    <n v="1"/>
  </r>
  <r>
    <n v="991"/>
    <d v="2023-02-18T00:00:00"/>
    <s v="Standard"/>
    <n v="399"/>
    <x v="202"/>
    <n v="1"/>
    <n v="4"/>
    <n v="28"/>
    <n v="13"/>
    <s v="Yes"/>
    <n v="1"/>
  </r>
  <r>
    <n v="992"/>
    <d v="2024-08-29T00:00:00"/>
    <s v="Standard"/>
    <n v="399"/>
    <x v="186"/>
    <n v="1"/>
    <n v="5"/>
    <n v="26"/>
    <n v="54"/>
    <s v="Yes"/>
    <n v="1"/>
  </r>
  <r>
    <n v="993"/>
    <d v="2023-03-20T00:00:00"/>
    <s v="Standard"/>
    <n v="399"/>
    <x v="10"/>
    <n v="8"/>
    <n v="3"/>
    <n v="18"/>
    <n v="27"/>
    <s v="Yes"/>
    <n v="1"/>
  </r>
  <r>
    <n v="994"/>
    <d v="2023-07-24T00:00:00"/>
    <s v="Premium"/>
    <n v="699"/>
    <x v="163"/>
    <n v="4"/>
    <n v="3"/>
    <n v="20"/>
    <n v="42"/>
    <s v="Yes"/>
    <n v="1"/>
  </r>
  <r>
    <n v="995"/>
    <d v="2023-07-04T00:00:00"/>
    <s v="Standard"/>
    <n v="399"/>
    <x v="14"/>
    <n v="8"/>
    <n v="3"/>
    <n v="26"/>
    <n v="42"/>
    <s v="No"/>
    <n v="0"/>
  </r>
  <r>
    <n v="996"/>
    <d v="2024-04-23T00:00:00"/>
    <s v="Basic"/>
    <n v="199"/>
    <x v="224"/>
    <n v="7"/>
    <n v="1"/>
    <n v="34"/>
    <n v="42"/>
    <s v="No"/>
    <n v="0"/>
  </r>
  <r>
    <n v="997"/>
    <d v="2024-06-18T00:00:00"/>
    <s v="Standard"/>
    <n v="399"/>
    <x v="125"/>
    <n v="6"/>
    <n v="4"/>
    <n v="35"/>
    <n v="46"/>
    <s v="Yes"/>
    <n v="1"/>
  </r>
  <r>
    <n v="998"/>
    <d v="2023-11-04T00:00:00"/>
    <s v="Basic"/>
    <n v="199"/>
    <x v="108"/>
    <n v="3"/>
    <n v="1"/>
    <n v="24"/>
    <n v="47"/>
    <s v="No"/>
    <n v="0"/>
  </r>
  <r>
    <n v="999"/>
    <d v="2023-10-01T00:00:00"/>
    <s v="Standard"/>
    <n v="399"/>
    <x v="36"/>
    <n v="1"/>
    <n v="5"/>
    <n v="27"/>
    <n v="13"/>
    <s v="No"/>
    <n v="0"/>
  </r>
  <r>
    <n v="1000"/>
    <d v="2023-07-16T00:00:00"/>
    <s v="Standard"/>
    <n v="399"/>
    <x v="242"/>
    <n v="3"/>
    <n v="3"/>
    <n v="11"/>
    <n v="15"/>
    <s v="Yes"/>
    <n v="1"/>
  </r>
  <r>
    <n v="1001"/>
    <d v="2024-03-22T00:00:00"/>
    <s v="Basic"/>
    <n v="199"/>
    <x v="77"/>
    <n v="4"/>
    <n v="3"/>
    <n v="16"/>
    <n v="31"/>
    <s v="Yes"/>
    <n v="1"/>
  </r>
  <r>
    <n v="1002"/>
    <d v="2023-10-12T00:00:00"/>
    <s v="Standard"/>
    <n v="399"/>
    <x v="202"/>
    <n v="4"/>
    <n v="1"/>
    <n v="3"/>
    <n v="1"/>
    <s v="No"/>
    <n v="0"/>
  </r>
  <r>
    <n v="1003"/>
    <d v="2023-02-26T00:00:00"/>
    <s v="Premium"/>
    <n v="699"/>
    <x v="173"/>
    <n v="0"/>
    <n v="5"/>
    <n v="36"/>
    <n v="31"/>
    <s v="Yes"/>
    <n v="1"/>
  </r>
  <r>
    <n v="1004"/>
    <d v="2024-11-04T00:00:00"/>
    <s v="Basic"/>
    <n v="199"/>
    <x v="243"/>
    <n v="1"/>
    <n v="3"/>
    <n v="21"/>
    <n v="57"/>
    <s v="Yes"/>
    <n v="1"/>
  </r>
  <r>
    <n v="1005"/>
    <d v="2024-05-27T00:00:00"/>
    <s v="Basic"/>
    <n v="199"/>
    <x v="35"/>
    <n v="2"/>
    <n v="1"/>
    <n v="26"/>
    <n v="7"/>
    <s v="No"/>
    <n v="0"/>
  </r>
  <r>
    <n v="1006"/>
    <d v="2023-09-01T00:00:00"/>
    <s v="Basic"/>
    <n v="199"/>
    <x v="56"/>
    <n v="8"/>
    <n v="2"/>
    <n v="34"/>
    <n v="31"/>
    <s v="No"/>
    <n v="0"/>
  </r>
  <r>
    <n v="1007"/>
    <d v="2024-02-04T00:00:00"/>
    <s v="Premium"/>
    <n v="699"/>
    <x v="100"/>
    <n v="5"/>
    <n v="2"/>
    <n v="8"/>
    <n v="53"/>
    <s v="Yes"/>
    <n v="1"/>
  </r>
  <r>
    <n v="1008"/>
    <d v="2023-10-09T00:00:00"/>
    <s v="Premium"/>
    <n v="699"/>
    <x v="157"/>
    <n v="3"/>
    <n v="1"/>
    <n v="16"/>
    <n v="6"/>
    <s v="No"/>
    <n v="0"/>
  </r>
  <r>
    <n v="1009"/>
    <d v="2023-04-26T00:00:00"/>
    <s v="Standard"/>
    <n v="399"/>
    <x v="14"/>
    <n v="0"/>
    <n v="3"/>
    <n v="27"/>
    <n v="34"/>
    <s v="Yes"/>
    <n v="1"/>
  </r>
  <r>
    <n v="1010"/>
    <d v="2023-05-29T00:00:00"/>
    <s v="Standard"/>
    <n v="399"/>
    <x v="89"/>
    <n v="3"/>
    <n v="2"/>
    <n v="35"/>
    <n v="56"/>
    <s v="No"/>
    <n v="0"/>
  </r>
  <r>
    <n v="1011"/>
    <d v="2024-09-12T00:00:00"/>
    <s v="Standard"/>
    <n v="399"/>
    <x v="200"/>
    <n v="4"/>
    <n v="0"/>
    <n v="31"/>
    <n v="41"/>
    <s v="No"/>
    <n v="0"/>
  </r>
  <r>
    <n v="1012"/>
    <d v="2024-10-16T00:00:00"/>
    <s v="Basic"/>
    <n v="199"/>
    <x v="214"/>
    <n v="3"/>
    <n v="2"/>
    <n v="4"/>
    <n v="35"/>
    <s v="Yes"/>
    <n v="1"/>
  </r>
  <r>
    <n v="1013"/>
    <d v="2024-03-29T00:00:00"/>
    <s v="Premium"/>
    <n v="699"/>
    <x v="238"/>
    <n v="1"/>
    <n v="4"/>
    <n v="24"/>
    <n v="55"/>
    <s v="Yes"/>
    <n v="1"/>
  </r>
  <r>
    <n v="1014"/>
    <d v="2023-08-30T00:00:00"/>
    <s v="Standard"/>
    <n v="399"/>
    <x v="156"/>
    <n v="6"/>
    <n v="2"/>
    <n v="1"/>
    <n v="19"/>
    <s v="Yes"/>
    <n v="1"/>
  </r>
  <r>
    <n v="1015"/>
    <d v="2024-10-21T00:00:00"/>
    <s v="Standard"/>
    <n v="399"/>
    <x v="224"/>
    <n v="2"/>
    <n v="3"/>
    <n v="14"/>
    <n v="40"/>
    <s v="Yes"/>
    <n v="1"/>
  </r>
  <r>
    <n v="1016"/>
    <d v="2023-12-07T00:00:00"/>
    <s v="Standard"/>
    <n v="399"/>
    <x v="151"/>
    <n v="1"/>
    <n v="3"/>
    <n v="3"/>
    <n v="30"/>
    <s v="No"/>
    <n v="0"/>
  </r>
  <r>
    <n v="1017"/>
    <d v="2023-03-09T00:00:00"/>
    <s v="Premium"/>
    <n v="699"/>
    <x v="112"/>
    <n v="1"/>
    <n v="1"/>
    <n v="28"/>
    <n v="44"/>
    <s v="Yes"/>
    <n v="1"/>
  </r>
  <r>
    <n v="1018"/>
    <d v="2023-01-29T00:00:00"/>
    <s v="Standard"/>
    <n v="399"/>
    <x v="233"/>
    <n v="8"/>
    <n v="5"/>
    <n v="27"/>
    <n v="20"/>
    <s v="Yes"/>
    <n v="1"/>
  </r>
  <r>
    <n v="1019"/>
    <d v="2023-11-09T00:00:00"/>
    <s v="Basic"/>
    <n v="199"/>
    <x v="13"/>
    <n v="2"/>
    <n v="0"/>
    <n v="12"/>
    <n v="25"/>
    <s v="Yes"/>
    <n v="1"/>
  </r>
  <r>
    <n v="1020"/>
    <d v="2024-10-26T00:00:00"/>
    <s v="Standard"/>
    <n v="399"/>
    <x v="129"/>
    <n v="3"/>
    <n v="4"/>
    <n v="6"/>
    <n v="45"/>
    <s v="No"/>
    <n v="0"/>
  </r>
  <r>
    <n v="1021"/>
    <d v="2023-05-17T00:00:00"/>
    <s v="Basic"/>
    <n v="199"/>
    <x v="60"/>
    <n v="5"/>
    <n v="3"/>
    <n v="27"/>
    <n v="30"/>
    <s v="No"/>
    <n v="0"/>
  </r>
  <r>
    <n v="1022"/>
    <d v="2024-01-12T00:00:00"/>
    <s v="Standard"/>
    <n v="399"/>
    <x v="55"/>
    <n v="5"/>
    <n v="2"/>
    <n v="12"/>
    <n v="12"/>
    <s v="Yes"/>
    <n v="1"/>
  </r>
  <r>
    <n v="1023"/>
    <d v="2024-07-25T00:00:00"/>
    <s v="Basic"/>
    <n v="199"/>
    <x v="112"/>
    <n v="3"/>
    <n v="0"/>
    <n v="26"/>
    <n v="60"/>
    <s v="Yes"/>
    <n v="1"/>
  </r>
  <r>
    <n v="1024"/>
    <d v="2023-06-22T00:00:00"/>
    <s v="Premium"/>
    <n v="699"/>
    <x v="189"/>
    <n v="7"/>
    <n v="1"/>
    <n v="15"/>
    <n v="16"/>
    <s v="No"/>
    <n v="0"/>
  </r>
  <r>
    <n v="1025"/>
    <d v="2023-06-24T00:00:00"/>
    <s v="Basic"/>
    <n v="199"/>
    <x v="58"/>
    <n v="4"/>
    <n v="1"/>
    <n v="26"/>
    <n v="5"/>
    <s v="No"/>
    <n v="0"/>
  </r>
  <r>
    <n v="1026"/>
    <d v="2024-04-09T00:00:00"/>
    <s v="Premium"/>
    <n v="699"/>
    <x v="225"/>
    <n v="8"/>
    <n v="3"/>
    <n v="8"/>
    <n v="49"/>
    <s v="Yes"/>
    <n v="1"/>
  </r>
  <r>
    <n v="1027"/>
    <d v="2023-09-30T00:00:00"/>
    <s v="Premium"/>
    <n v="699"/>
    <x v="130"/>
    <n v="3"/>
    <n v="1"/>
    <n v="32"/>
    <n v="60"/>
    <s v="No"/>
    <n v="0"/>
  </r>
  <r>
    <n v="1028"/>
    <d v="2023-10-17T00:00:00"/>
    <s v="Standard"/>
    <n v="399"/>
    <x v="68"/>
    <n v="6"/>
    <n v="1"/>
    <n v="32"/>
    <n v="38"/>
    <s v="Yes"/>
    <n v="1"/>
  </r>
  <r>
    <n v="1029"/>
    <d v="2023-09-26T00:00:00"/>
    <s v="Premium"/>
    <n v="699"/>
    <x v="218"/>
    <n v="6"/>
    <n v="1"/>
    <n v="13"/>
    <n v="1"/>
    <s v="No"/>
    <n v="0"/>
  </r>
  <r>
    <n v="1030"/>
    <d v="2023-03-29T00:00:00"/>
    <s v="Basic"/>
    <n v="199"/>
    <x v="189"/>
    <n v="5"/>
    <n v="4"/>
    <n v="29"/>
    <n v="43"/>
    <s v="Yes"/>
    <n v="1"/>
  </r>
  <r>
    <n v="1031"/>
    <d v="2024-12-31T00:00:00"/>
    <s v="Basic"/>
    <n v="199"/>
    <x v="222"/>
    <n v="5"/>
    <n v="5"/>
    <n v="31"/>
    <n v="25"/>
    <s v="Yes"/>
    <n v="1"/>
  </r>
  <r>
    <n v="1032"/>
    <d v="2023-02-23T00:00:00"/>
    <s v="Standard"/>
    <n v="399"/>
    <x v="147"/>
    <n v="4"/>
    <n v="0"/>
    <n v="28"/>
    <n v="6"/>
    <s v="No"/>
    <n v="0"/>
  </r>
  <r>
    <n v="1033"/>
    <d v="2024-09-04T00:00:00"/>
    <s v="Standard"/>
    <n v="399"/>
    <x v="91"/>
    <n v="5"/>
    <n v="4"/>
    <n v="16"/>
    <n v="60"/>
    <s v="Yes"/>
    <n v="1"/>
  </r>
  <r>
    <n v="1034"/>
    <d v="2024-02-09T00:00:00"/>
    <s v="Premium"/>
    <n v="699"/>
    <x v="201"/>
    <n v="8"/>
    <n v="4"/>
    <n v="3"/>
    <n v="24"/>
    <s v="Yes"/>
    <n v="1"/>
  </r>
  <r>
    <n v="1035"/>
    <d v="2023-06-23T00:00:00"/>
    <s v="Premium"/>
    <n v="699"/>
    <x v="37"/>
    <n v="8"/>
    <n v="0"/>
    <n v="24"/>
    <n v="37"/>
    <s v="Yes"/>
    <n v="1"/>
  </r>
  <r>
    <n v="1036"/>
    <d v="2024-06-27T00:00:00"/>
    <s v="Premium"/>
    <n v="699"/>
    <x v="21"/>
    <n v="7"/>
    <n v="1"/>
    <n v="32"/>
    <n v="5"/>
    <s v="No"/>
    <n v="0"/>
  </r>
  <r>
    <n v="1037"/>
    <d v="2023-10-15T00:00:00"/>
    <s v="Standard"/>
    <n v="399"/>
    <x v="198"/>
    <n v="5"/>
    <n v="0"/>
    <n v="10"/>
    <n v="8"/>
    <s v="No"/>
    <n v="0"/>
  </r>
  <r>
    <n v="1038"/>
    <d v="2023-09-28T00:00:00"/>
    <s v="Premium"/>
    <n v="699"/>
    <x v="207"/>
    <n v="4"/>
    <n v="2"/>
    <n v="24"/>
    <n v="39"/>
    <s v="No"/>
    <n v="0"/>
  </r>
  <r>
    <n v="1039"/>
    <d v="2023-06-04T00:00:00"/>
    <s v="Premium"/>
    <n v="699"/>
    <x v="22"/>
    <n v="2"/>
    <n v="2"/>
    <n v="21"/>
    <n v="47"/>
    <s v="No"/>
    <n v="0"/>
  </r>
  <r>
    <n v="1040"/>
    <d v="2024-04-26T00:00:00"/>
    <s v="Premium"/>
    <n v="699"/>
    <x v="169"/>
    <n v="2"/>
    <n v="0"/>
    <n v="29"/>
    <n v="14"/>
    <s v="Yes"/>
    <n v="1"/>
  </r>
  <r>
    <n v="1041"/>
    <d v="2023-02-11T00:00:00"/>
    <s v="Standard"/>
    <n v="399"/>
    <x v="78"/>
    <n v="6"/>
    <n v="0"/>
    <n v="11"/>
    <n v="57"/>
    <s v="No"/>
    <n v="0"/>
  </r>
  <r>
    <n v="1042"/>
    <d v="2023-06-01T00:00:00"/>
    <s v="Standard"/>
    <n v="399"/>
    <x v="65"/>
    <n v="8"/>
    <n v="3"/>
    <n v="23"/>
    <n v="29"/>
    <s v="Yes"/>
    <n v="1"/>
  </r>
  <r>
    <n v="1043"/>
    <d v="2024-06-04T00:00:00"/>
    <s v="Basic"/>
    <n v="199"/>
    <x v="61"/>
    <n v="4"/>
    <n v="1"/>
    <n v="23"/>
    <n v="53"/>
    <s v="Yes"/>
    <n v="1"/>
  </r>
  <r>
    <n v="1044"/>
    <d v="2024-03-02T00:00:00"/>
    <s v="Standard"/>
    <n v="399"/>
    <x v="114"/>
    <n v="0"/>
    <n v="4"/>
    <n v="14"/>
    <n v="49"/>
    <s v="Yes"/>
    <n v="1"/>
  </r>
  <r>
    <n v="1045"/>
    <d v="2024-11-27T00:00:00"/>
    <s v="Basic"/>
    <n v="199"/>
    <x v="15"/>
    <n v="1"/>
    <n v="2"/>
    <n v="16"/>
    <n v="1"/>
    <s v="Yes"/>
    <n v="1"/>
  </r>
  <r>
    <n v="1046"/>
    <d v="2024-04-16T00:00:00"/>
    <s v="Basic"/>
    <n v="199"/>
    <x v="177"/>
    <n v="1"/>
    <n v="2"/>
    <n v="26"/>
    <n v="9"/>
    <s v="Yes"/>
    <n v="1"/>
  </r>
  <r>
    <n v="1047"/>
    <d v="2023-02-14T00:00:00"/>
    <s v="Premium"/>
    <n v="699"/>
    <x v="120"/>
    <n v="4"/>
    <n v="4"/>
    <n v="31"/>
    <n v="42"/>
    <s v="Yes"/>
    <n v="1"/>
  </r>
  <r>
    <n v="1048"/>
    <d v="2024-10-21T00:00:00"/>
    <s v="Premium"/>
    <n v="699"/>
    <x v="57"/>
    <n v="2"/>
    <n v="1"/>
    <n v="29"/>
    <n v="55"/>
    <s v="Yes"/>
    <n v="1"/>
  </r>
  <r>
    <n v="1049"/>
    <d v="2023-04-05T00:00:00"/>
    <s v="Standard"/>
    <n v="399"/>
    <x v="118"/>
    <n v="1"/>
    <n v="4"/>
    <n v="21"/>
    <n v="60"/>
    <s v="No"/>
    <n v="0"/>
  </r>
  <r>
    <n v="1050"/>
    <d v="2023-06-16T00:00:00"/>
    <s v="Standard"/>
    <n v="399"/>
    <x v="48"/>
    <n v="6"/>
    <n v="0"/>
    <n v="17"/>
    <n v="1"/>
    <s v="No"/>
    <n v="0"/>
  </r>
  <r>
    <n v="1051"/>
    <d v="2024-03-18T00:00:00"/>
    <s v="Standard"/>
    <n v="399"/>
    <x v="210"/>
    <n v="2"/>
    <n v="0"/>
    <n v="26"/>
    <n v="19"/>
    <s v="No"/>
    <n v="0"/>
  </r>
  <r>
    <n v="1052"/>
    <d v="2024-01-12T00:00:00"/>
    <s v="Premium"/>
    <n v="699"/>
    <x v="238"/>
    <n v="2"/>
    <n v="2"/>
    <n v="20"/>
    <n v="42"/>
    <s v="Yes"/>
    <n v="1"/>
  </r>
  <r>
    <n v="1053"/>
    <d v="2024-03-09T00:00:00"/>
    <s v="Premium"/>
    <n v="699"/>
    <x v="18"/>
    <n v="6"/>
    <n v="3"/>
    <n v="13"/>
    <n v="17"/>
    <s v="No"/>
    <n v="0"/>
  </r>
  <r>
    <n v="1054"/>
    <d v="2023-02-11T00:00:00"/>
    <s v="Basic"/>
    <n v="199"/>
    <x v="149"/>
    <n v="2"/>
    <n v="3"/>
    <n v="28"/>
    <n v="40"/>
    <s v="Yes"/>
    <n v="1"/>
  </r>
  <r>
    <n v="1055"/>
    <d v="2024-05-22T00:00:00"/>
    <s v="Premium"/>
    <n v="699"/>
    <x v="16"/>
    <n v="3"/>
    <n v="5"/>
    <n v="22"/>
    <n v="43"/>
    <s v="No"/>
    <n v="0"/>
  </r>
  <r>
    <n v="1056"/>
    <d v="2024-05-04T00:00:00"/>
    <s v="Premium"/>
    <n v="699"/>
    <x v="1"/>
    <n v="7"/>
    <n v="3"/>
    <n v="34"/>
    <n v="5"/>
    <s v="No"/>
    <n v="0"/>
  </r>
  <r>
    <n v="1057"/>
    <d v="2024-08-05T00:00:00"/>
    <s v="Standard"/>
    <n v="399"/>
    <x v="137"/>
    <n v="4"/>
    <n v="1"/>
    <n v="10"/>
    <n v="33"/>
    <s v="Yes"/>
    <n v="1"/>
  </r>
  <r>
    <n v="1058"/>
    <d v="2024-02-27T00:00:00"/>
    <s v="Basic"/>
    <n v="199"/>
    <x v="76"/>
    <n v="0"/>
    <n v="4"/>
    <n v="36"/>
    <n v="6"/>
    <s v="Yes"/>
    <n v="1"/>
  </r>
  <r>
    <n v="1059"/>
    <d v="2024-05-30T00:00:00"/>
    <s v="Basic"/>
    <n v="199"/>
    <x v="51"/>
    <n v="4"/>
    <n v="2"/>
    <n v="30"/>
    <n v="16"/>
    <s v="No"/>
    <n v="0"/>
  </r>
  <r>
    <n v="1060"/>
    <d v="2024-02-07T00:00:00"/>
    <s v="Basic"/>
    <n v="199"/>
    <x v="223"/>
    <n v="7"/>
    <n v="1"/>
    <n v="8"/>
    <n v="50"/>
    <s v="Yes"/>
    <n v="1"/>
  </r>
  <r>
    <n v="1061"/>
    <d v="2024-11-17T00:00:00"/>
    <s v="Basic"/>
    <n v="199"/>
    <x v="218"/>
    <n v="4"/>
    <n v="2"/>
    <n v="6"/>
    <n v="37"/>
    <s v="Yes"/>
    <n v="1"/>
  </r>
  <r>
    <n v="1062"/>
    <d v="2024-09-10T00:00:00"/>
    <s v="Standard"/>
    <n v="399"/>
    <x v="139"/>
    <n v="2"/>
    <n v="1"/>
    <n v="17"/>
    <n v="11"/>
    <s v="Yes"/>
    <n v="1"/>
  </r>
  <r>
    <n v="1063"/>
    <d v="2023-06-25T00:00:00"/>
    <s v="Standard"/>
    <n v="399"/>
    <x v="107"/>
    <n v="0"/>
    <n v="0"/>
    <n v="7"/>
    <n v="25"/>
    <s v="Yes"/>
    <n v="1"/>
  </r>
  <r>
    <n v="1064"/>
    <d v="2024-05-13T00:00:00"/>
    <s v="Premium"/>
    <n v="699"/>
    <x v="108"/>
    <n v="6"/>
    <n v="5"/>
    <n v="31"/>
    <n v="47"/>
    <s v="Yes"/>
    <n v="1"/>
  </r>
  <r>
    <n v="1065"/>
    <d v="2023-01-15T00:00:00"/>
    <s v="Standard"/>
    <n v="399"/>
    <x v="214"/>
    <n v="6"/>
    <n v="2"/>
    <n v="24"/>
    <n v="5"/>
    <s v="Yes"/>
    <n v="1"/>
  </r>
  <r>
    <n v="1066"/>
    <d v="2023-05-29T00:00:00"/>
    <s v="Basic"/>
    <n v="199"/>
    <x v="50"/>
    <n v="3"/>
    <n v="0"/>
    <n v="8"/>
    <n v="13"/>
    <s v="No"/>
    <n v="0"/>
  </r>
  <r>
    <n v="1067"/>
    <d v="2024-04-19T00:00:00"/>
    <s v="Premium"/>
    <n v="699"/>
    <x v="22"/>
    <n v="8"/>
    <n v="1"/>
    <n v="16"/>
    <n v="5"/>
    <s v="No"/>
    <n v="0"/>
  </r>
  <r>
    <n v="1068"/>
    <d v="2024-12-20T00:00:00"/>
    <s v="Basic"/>
    <n v="199"/>
    <x v="116"/>
    <n v="1"/>
    <n v="1"/>
    <n v="31"/>
    <n v="57"/>
    <s v="Yes"/>
    <n v="1"/>
  </r>
  <r>
    <n v="1069"/>
    <d v="2024-08-06T00:00:00"/>
    <s v="Standard"/>
    <n v="399"/>
    <x v="150"/>
    <n v="7"/>
    <n v="4"/>
    <n v="32"/>
    <n v="15"/>
    <s v="Yes"/>
    <n v="1"/>
  </r>
  <r>
    <n v="1070"/>
    <d v="2024-03-01T00:00:00"/>
    <s v="Standard"/>
    <n v="399"/>
    <x v="43"/>
    <n v="1"/>
    <n v="5"/>
    <n v="4"/>
    <n v="54"/>
    <s v="No"/>
    <n v="0"/>
  </r>
  <r>
    <n v="1071"/>
    <d v="2024-08-28T00:00:00"/>
    <s v="Standard"/>
    <n v="399"/>
    <x v="228"/>
    <n v="0"/>
    <n v="3"/>
    <n v="36"/>
    <n v="25"/>
    <s v="Yes"/>
    <n v="1"/>
  </r>
  <r>
    <n v="1072"/>
    <d v="2023-11-20T00:00:00"/>
    <s v="Premium"/>
    <n v="699"/>
    <x v="67"/>
    <n v="0"/>
    <n v="4"/>
    <n v="32"/>
    <n v="1"/>
    <s v="No"/>
    <n v="0"/>
  </r>
  <r>
    <n v="1073"/>
    <d v="2024-10-23T00:00:00"/>
    <s v="Premium"/>
    <n v="699"/>
    <x v="190"/>
    <n v="6"/>
    <n v="3"/>
    <n v="5"/>
    <n v="7"/>
    <s v="Yes"/>
    <n v="1"/>
  </r>
  <r>
    <n v="1074"/>
    <d v="2024-04-25T00:00:00"/>
    <s v="Standard"/>
    <n v="399"/>
    <x v="3"/>
    <n v="0"/>
    <n v="1"/>
    <n v="29"/>
    <n v="18"/>
    <s v="No"/>
    <n v="0"/>
  </r>
  <r>
    <n v="1075"/>
    <d v="2024-09-08T00:00:00"/>
    <s v="Standard"/>
    <n v="399"/>
    <x v="67"/>
    <n v="3"/>
    <n v="4"/>
    <n v="29"/>
    <n v="58"/>
    <s v="No"/>
    <n v="0"/>
  </r>
  <r>
    <n v="1076"/>
    <d v="2024-03-02T00:00:00"/>
    <s v="Premium"/>
    <n v="699"/>
    <x v="37"/>
    <n v="4"/>
    <n v="5"/>
    <n v="30"/>
    <n v="45"/>
    <s v="Yes"/>
    <n v="1"/>
  </r>
  <r>
    <n v="1077"/>
    <d v="2023-03-30T00:00:00"/>
    <s v="Premium"/>
    <n v="699"/>
    <x v="77"/>
    <n v="2"/>
    <n v="4"/>
    <n v="24"/>
    <n v="13"/>
    <s v="Yes"/>
    <n v="1"/>
  </r>
  <r>
    <n v="1078"/>
    <d v="2024-03-01T00:00:00"/>
    <s v="Premium"/>
    <n v="699"/>
    <x v="37"/>
    <n v="3"/>
    <n v="1"/>
    <n v="31"/>
    <n v="38"/>
    <s v="Yes"/>
    <n v="1"/>
  </r>
  <r>
    <n v="1079"/>
    <d v="2023-09-25T00:00:00"/>
    <s v="Standard"/>
    <n v="399"/>
    <x v="74"/>
    <n v="8"/>
    <n v="0"/>
    <n v="20"/>
    <n v="1"/>
    <s v="No"/>
    <n v="0"/>
  </r>
  <r>
    <n v="1080"/>
    <d v="2024-03-16T00:00:00"/>
    <s v="Standard"/>
    <n v="399"/>
    <x v="173"/>
    <n v="8"/>
    <n v="0"/>
    <n v="11"/>
    <n v="51"/>
    <s v="Yes"/>
    <n v="1"/>
  </r>
  <r>
    <n v="1081"/>
    <d v="2023-12-30T00:00:00"/>
    <s v="Basic"/>
    <n v="199"/>
    <x v="97"/>
    <n v="3"/>
    <n v="3"/>
    <n v="15"/>
    <n v="16"/>
    <s v="No"/>
    <n v="0"/>
  </r>
  <r>
    <n v="1082"/>
    <d v="2024-11-16T00:00:00"/>
    <s v="Basic"/>
    <n v="199"/>
    <x v="190"/>
    <n v="2"/>
    <n v="5"/>
    <n v="36"/>
    <n v="55"/>
    <s v="Yes"/>
    <n v="1"/>
  </r>
  <r>
    <n v="1083"/>
    <d v="2023-04-19T00:00:00"/>
    <s v="Basic"/>
    <n v="199"/>
    <x v="207"/>
    <n v="7"/>
    <n v="3"/>
    <n v="4"/>
    <n v="53"/>
    <s v="No"/>
    <n v="0"/>
  </r>
  <r>
    <n v="1084"/>
    <d v="2023-05-01T00:00:00"/>
    <s v="Premium"/>
    <n v="699"/>
    <x v="162"/>
    <n v="0"/>
    <n v="4"/>
    <n v="7"/>
    <n v="6"/>
    <s v="Yes"/>
    <n v="1"/>
  </r>
  <r>
    <n v="1085"/>
    <d v="2024-05-25T00:00:00"/>
    <s v="Basic"/>
    <n v="199"/>
    <x v="32"/>
    <n v="4"/>
    <n v="5"/>
    <n v="24"/>
    <n v="28"/>
    <s v="Yes"/>
    <n v="1"/>
  </r>
  <r>
    <n v="1086"/>
    <d v="2023-07-26T00:00:00"/>
    <s v="Premium"/>
    <n v="699"/>
    <x v="32"/>
    <n v="5"/>
    <n v="2"/>
    <n v="7"/>
    <n v="52"/>
    <s v="Yes"/>
    <n v="1"/>
  </r>
  <r>
    <n v="1087"/>
    <d v="2023-12-16T00:00:00"/>
    <s v="Standard"/>
    <n v="399"/>
    <x v="15"/>
    <n v="0"/>
    <n v="1"/>
    <n v="27"/>
    <n v="53"/>
    <s v="No"/>
    <n v="0"/>
  </r>
  <r>
    <n v="1088"/>
    <d v="2024-01-05T00:00:00"/>
    <s v="Standard"/>
    <n v="399"/>
    <x v="204"/>
    <n v="4"/>
    <n v="2"/>
    <n v="33"/>
    <n v="45"/>
    <s v="Yes"/>
    <n v="1"/>
  </r>
  <r>
    <n v="1089"/>
    <d v="2024-03-15T00:00:00"/>
    <s v="Premium"/>
    <n v="699"/>
    <x v="216"/>
    <n v="8"/>
    <n v="3"/>
    <n v="16"/>
    <n v="50"/>
    <s v="Yes"/>
    <n v="1"/>
  </r>
  <r>
    <n v="1090"/>
    <d v="2024-03-29T00:00:00"/>
    <s v="Standard"/>
    <n v="399"/>
    <x v="46"/>
    <n v="8"/>
    <n v="5"/>
    <n v="27"/>
    <n v="23"/>
    <s v="No"/>
    <n v="0"/>
  </r>
  <r>
    <n v="1091"/>
    <d v="2024-02-16T00:00:00"/>
    <s v="Basic"/>
    <n v="199"/>
    <x v="63"/>
    <n v="8"/>
    <n v="0"/>
    <n v="1"/>
    <n v="5"/>
    <s v="No"/>
    <n v="0"/>
  </r>
  <r>
    <n v="1092"/>
    <d v="2024-08-11T00:00:00"/>
    <s v="Basic"/>
    <n v="199"/>
    <x v="90"/>
    <n v="0"/>
    <n v="5"/>
    <n v="28"/>
    <n v="59"/>
    <s v="Yes"/>
    <n v="1"/>
  </r>
  <r>
    <n v="1093"/>
    <d v="2024-07-20T00:00:00"/>
    <s v="Basic"/>
    <n v="199"/>
    <x v="16"/>
    <n v="6"/>
    <n v="3"/>
    <n v="34"/>
    <n v="56"/>
    <s v="Yes"/>
    <n v="1"/>
  </r>
  <r>
    <n v="1094"/>
    <d v="2023-05-31T00:00:00"/>
    <s v="Standard"/>
    <n v="399"/>
    <x v="156"/>
    <n v="0"/>
    <n v="2"/>
    <n v="21"/>
    <n v="57"/>
    <s v="Yes"/>
    <n v="1"/>
  </r>
  <r>
    <n v="1095"/>
    <d v="2024-10-29T00:00:00"/>
    <s v="Premium"/>
    <n v="699"/>
    <x v="66"/>
    <n v="3"/>
    <n v="4"/>
    <n v="26"/>
    <n v="39"/>
    <s v="No"/>
    <n v="0"/>
  </r>
  <r>
    <n v="1096"/>
    <d v="2023-02-07T00:00:00"/>
    <s v="Standard"/>
    <n v="399"/>
    <x v="241"/>
    <n v="6"/>
    <n v="1"/>
    <n v="23"/>
    <n v="56"/>
    <s v="Yes"/>
    <n v="1"/>
  </r>
  <r>
    <n v="1097"/>
    <d v="2023-04-06T00:00:00"/>
    <s v="Premium"/>
    <n v="699"/>
    <x v="179"/>
    <n v="2"/>
    <n v="4"/>
    <n v="22"/>
    <n v="34"/>
    <s v="Yes"/>
    <n v="1"/>
  </r>
  <r>
    <n v="1098"/>
    <d v="2024-07-06T00:00:00"/>
    <s v="Premium"/>
    <n v="699"/>
    <x v="82"/>
    <n v="5"/>
    <n v="5"/>
    <n v="36"/>
    <n v="10"/>
    <s v="Yes"/>
    <n v="1"/>
  </r>
  <r>
    <n v="1099"/>
    <d v="2023-04-24T00:00:00"/>
    <s v="Premium"/>
    <n v="699"/>
    <x v="19"/>
    <n v="4"/>
    <n v="5"/>
    <n v="17"/>
    <n v="27"/>
    <s v="No"/>
    <n v="0"/>
  </r>
  <r>
    <n v="1100"/>
    <d v="2023-02-18T00:00:00"/>
    <s v="Premium"/>
    <n v="699"/>
    <x v="72"/>
    <n v="4"/>
    <n v="5"/>
    <n v="4"/>
    <n v="32"/>
    <s v="Yes"/>
    <n v="1"/>
  </r>
  <r>
    <n v="1101"/>
    <d v="2024-08-18T00:00:00"/>
    <s v="Premium"/>
    <n v="699"/>
    <x v="80"/>
    <n v="0"/>
    <n v="3"/>
    <n v="8"/>
    <n v="21"/>
    <s v="No"/>
    <n v="0"/>
  </r>
  <r>
    <n v="1102"/>
    <d v="2024-08-09T00:00:00"/>
    <s v="Premium"/>
    <n v="699"/>
    <x v="140"/>
    <n v="3"/>
    <n v="2"/>
    <n v="35"/>
    <n v="19"/>
    <s v="Yes"/>
    <n v="1"/>
  </r>
  <r>
    <n v="1103"/>
    <d v="2024-06-12T00:00:00"/>
    <s v="Premium"/>
    <n v="699"/>
    <x v="200"/>
    <n v="8"/>
    <n v="5"/>
    <n v="9"/>
    <n v="15"/>
    <s v="Yes"/>
    <n v="1"/>
  </r>
  <r>
    <n v="1104"/>
    <d v="2024-03-11T00:00:00"/>
    <s v="Premium"/>
    <n v="699"/>
    <x v="162"/>
    <n v="5"/>
    <n v="3"/>
    <n v="13"/>
    <n v="6"/>
    <s v="Yes"/>
    <n v="1"/>
  </r>
  <r>
    <n v="1105"/>
    <d v="2023-03-21T00:00:00"/>
    <s v="Standard"/>
    <n v="399"/>
    <x v="61"/>
    <n v="6"/>
    <n v="1"/>
    <n v="6"/>
    <n v="30"/>
    <s v="Yes"/>
    <n v="1"/>
  </r>
  <r>
    <n v="1106"/>
    <d v="2023-09-28T00:00:00"/>
    <s v="Standard"/>
    <n v="399"/>
    <x v="234"/>
    <n v="8"/>
    <n v="4"/>
    <n v="34"/>
    <n v="49"/>
    <s v="Yes"/>
    <n v="1"/>
  </r>
  <r>
    <n v="1107"/>
    <d v="2024-03-02T00:00:00"/>
    <s v="Premium"/>
    <n v="699"/>
    <x v="84"/>
    <n v="7"/>
    <n v="5"/>
    <n v="32"/>
    <n v="59"/>
    <s v="No"/>
    <n v="0"/>
  </r>
  <r>
    <n v="1108"/>
    <d v="2024-12-22T00:00:00"/>
    <s v="Basic"/>
    <n v="199"/>
    <x v="163"/>
    <n v="7"/>
    <n v="5"/>
    <n v="10"/>
    <n v="29"/>
    <s v="Yes"/>
    <n v="1"/>
  </r>
  <r>
    <n v="1109"/>
    <d v="2023-06-10T00:00:00"/>
    <s v="Premium"/>
    <n v="699"/>
    <x v="130"/>
    <n v="3"/>
    <n v="3"/>
    <n v="34"/>
    <n v="30"/>
    <s v="Yes"/>
    <n v="1"/>
  </r>
  <r>
    <n v="1110"/>
    <d v="2023-05-04T00:00:00"/>
    <s v="Premium"/>
    <n v="699"/>
    <x v="192"/>
    <n v="1"/>
    <n v="4"/>
    <n v="24"/>
    <n v="54"/>
    <s v="Yes"/>
    <n v="1"/>
  </r>
  <r>
    <n v="1111"/>
    <d v="2024-01-19T00:00:00"/>
    <s v="Standard"/>
    <n v="399"/>
    <x v="230"/>
    <n v="2"/>
    <n v="0"/>
    <n v="19"/>
    <n v="23"/>
    <s v="Yes"/>
    <n v="1"/>
  </r>
  <r>
    <n v="1112"/>
    <d v="2023-02-19T00:00:00"/>
    <s v="Standard"/>
    <n v="399"/>
    <x v="31"/>
    <n v="2"/>
    <n v="1"/>
    <n v="19"/>
    <n v="50"/>
    <s v="No"/>
    <n v="0"/>
  </r>
  <r>
    <n v="1113"/>
    <d v="2023-03-11T00:00:00"/>
    <s v="Standard"/>
    <n v="399"/>
    <x v="144"/>
    <n v="7"/>
    <n v="0"/>
    <n v="19"/>
    <n v="7"/>
    <s v="No"/>
    <n v="0"/>
  </r>
  <r>
    <n v="1114"/>
    <d v="2024-01-22T00:00:00"/>
    <s v="Basic"/>
    <n v="199"/>
    <x v="167"/>
    <n v="4"/>
    <n v="4"/>
    <n v="27"/>
    <n v="28"/>
    <s v="No"/>
    <n v="0"/>
  </r>
  <r>
    <n v="1115"/>
    <d v="2024-11-14T00:00:00"/>
    <s v="Standard"/>
    <n v="399"/>
    <x v="101"/>
    <n v="8"/>
    <n v="5"/>
    <n v="9"/>
    <n v="29"/>
    <s v="No"/>
    <n v="0"/>
  </r>
  <r>
    <n v="1116"/>
    <d v="2024-09-30T00:00:00"/>
    <s v="Standard"/>
    <n v="399"/>
    <x v="7"/>
    <n v="5"/>
    <n v="0"/>
    <n v="10"/>
    <n v="51"/>
    <s v="No"/>
    <n v="0"/>
  </r>
  <r>
    <n v="1117"/>
    <d v="2024-11-17T00:00:00"/>
    <s v="Standard"/>
    <n v="399"/>
    <x v="67"/>
    <n v="6"/>
    <n v="2"/>
    <n v="25"/>
    <n v="34"/>
    <s v="Yes"/>
    <n v="1"/>
  </r>
  <r>
    <n v="1118"/>
    <d v="2024-12-25T00:00:00"/>
    <s v="Standard"/>
    <n v="399"/>
    <x v="184"/>
    <n v="2"/>
    <n v="5"/>
    <n v="18"/>
    <n v="1"/>
    <s v="No"/>
    <n v="0"/>
  </r>
  <r>
    <n v="1119"/>
    <d v="2024-07-08T00:00:00"/>
    <s v="Standard"/>
    <n v="399"/>
    <x v="184"/>
    <n v="8"/>
    <n v="0"/>
    <n v="36"/>
    <n v="12"/>
    <s v="No"/>
    <n v="0"/>
  </r>
  <r>
    <n v="1120"/>
    <d v="2023-01-20T00:00:00"/>
    <s v="Premium"/>
    <n v="699"/>
    <x v="219"/>
    <n v="8"/>
    <n v="1"/>
    <n v="4"/>
    <n v="48"/>
    <s v="Yes"/>
    <n v="1"/>
  </r>
  <r>
    <n v="1121"/>
    <d v="2024-12-23T00:00:00"/>
    <s v="Basic"/>
    <n v="199"/>
    <x v="48"/>
    <n v="0"/>
    <n v="2"/>
    <n v="35"/>
    <n v="50"/>
    <s v="Yes"/>
    <n v="1"/>
  </r>
  <r>
    <n v="1122"/>
    <d v="2023-02-16T00:00:00"/>
    <s v="Premium"/>
    <n v="699"/>
    <x v="1"/>
    <n v="8"/>
    <n v="4"/>
    <n v="29"/>
    <n v="20"/>
    <s v="Yes"/>
    <n v="1"/>
  </r>
  <r>
    <n v="1123"/>
    <d v="2023-11-21T00:00:00"/>
    <s v="Standard"/>
    <n v="399"/>
    <x v="212"/>
    <n v="2"/>
    <n v="3"/>
    <n v="2"/>
    <n v="1"/>
    <s v="No"/>
    <n v="0"/>
  </r>
  <r>
    <n v="1124"/>
    <d v="2023-07-07T00:00:00"/>
    <s v="Standard"/>
    <n v="399"/>
    <x v="94"/>
    <n v="1"/>
    <n v="4"/>
    <n v="17"/>
    <n v="10"/>
    <s v="Yes"/>
    <n v="1"/>
  </r>
  <r>
    <n v="1125"/>
    <d v="2023-11-30T00:00:00"/>
    <s v="Standard"/>
    <n v="399"/>
    <x v="32"/>
    <n v="6"/>
    <n v="5"/>
    <n v="6"/>
    <n v="10"/>
    <s v="Yes"/>
    <n v="1"/>
  </r>
  <r>
    <n v="1126"/>
    <d v="2024-02-27T00:00:00"/>
    <s v="Basic"/>
    <n v="199"/>
    <x v="200"/>
    <n v="4"/>
    <n v="3"/>
    <n v="2"/>
    <n v="6"/>
    <s v="Yes"/>
    <n v="1"/>
  </r>
  <r>
    <n v="1127"/>
    <d v="2024-09-03T00:00:00"/>
    <s v="Standard"/>
    <n v="399"/>
    <x v="177"/>
    <n v="1"/>
    <n v="0"/>
    <n v="17"/>
    <n v="12"/>
    <s v="No"/>
    <n v="0"/>
  </r>
  <r>
    <n v="1128"/>
    <d v="2023-03-04T00:00:00"/>
    <s v="Premium"/>
    <n v="699"/>
    <x v="171"/>
    <n v="8"/>
    <n v="3"/>
    <n v="16"/>
    <n v="60"/>
    <s v="Yes"/>
    <n v="1"/>
  </r>
  <r>
    <n v="1129"/>
    <d v="2023-08-28T00:00:00"/>
    <s v="Standard"/>
    <n v="399"/>
    <x v="182"/>
    <n v="1"/>
    <n v="3"/>
    <n v="30"/>
    <n v="1"/>
    <s v="No"/>
    <n v="0"/>
  </r>
  <r>
    <n v="1130"/>
    <d v="2023-05-09T00:00:00"/>
    <s v="Basic"/>
    <n v="199"/>
    <x v="182"/>
    <n v="1"/>
    <n v="1"/>
    <n v="18"/>
    <n v="48"/>
    <s v="No"/>
    <n v="0"/>
  </r>
  <r>
    <n v="1131"/>
    <d v="2024-01-18T00:00:00"/>
    <s v="Standard"/>
    <n v="399"/>
    <x v="66"/>
    <n v="8"/>
    <n v="1"/>
    <n v="27"/>
    <n v="50"/>
    <s v="No"/>
    <n v="0"/>
  </r>
  <r>
    <n v="1132"/>
    <d v="2023-02-12T00:00:00"/>
    <s v="Premium"/>
    <n v="699"/>
    <x v="26"/>
    <n v="8"/>
    <n v="3"/>
    <n v="11"/>
    <n v="58"/>
    <s v="Yes"/>
    <n v="1"/>
  </r>
  <r>
    <n v="1133"/>
    <d v="2024-05-08T00:00:00"/>
    <s v="Basic"/>
    <n v="199"/>
    <x v="219"/>
    <n v="4"/>
    <n v="5"/>
    <n v="30"/>
    <n v="10"/>
    <s v="Yes"/>
    <n v="1"/>
  </r>
  <r>
    <n v="1134"/>
    <d v="2024-08-22T00:00:00"/>
    <s v="Standard"/>
    <n v="399"/>
    <x v="72"/>
    <n v="6"/>
    <n v="2"/>
    <n v="17"/>
    <n v="53"/>
    <s v="Yes"/>
    <n v="1"/>
  </r>
  <r>
    <n v="1135"/>
    <d v="2024-02-09T00:00:00"/>
    <s v="Premium"/>
    <n v="699"/>
    <x v="62"/>
    <n v="8"/>
    <n v="4"/>
    <n v="19"/>
    <n v="4"/>
    <s v="Yes"/>
    <n v="1"/>
  </r>
  <r>
    <n v="1136"/>
    <d v="2024-09-17T00:00:00"/>
    <s v="Premium"/>
    <n v="699"/>
    <x v="175"/>
    <n v="8"/>
    <n v="2"/>
    <n v="8"/>
    <n v="56"/>
    <s v="Yes"/>
    <n v="1"/>
  </r>
  <r>
    <n v="1137"/>
    <d v="2024-12-25T00:00:00"/>
    <s v="Premium"/>
    <n v="699"/>
    <x v="241"/>
    <n v="5"/>
    <n v="5"/>
    <n v="21"/>
    <n v="16"/>
    <s v="No"/>
    <n v="0"/>
  </r>
  <r>
    <n v="1138"/>
    <d v="2024-09-05T00:00:00"/>
    <s v="Standard"/>
    <n v="399"/>
    <x v="231"/>
    <n v="5"/>
    <n v="2"/>
    <n v="18"/>
    <n v="13"/>
    <s v="Yes"/>
    <n v="1"/>
  </r>
  <r>
    <n v="1139"/>
    <d v="2024-05-02T00:00:00"/>
    <s v="Standard"/>
    <n v="399"/>
    <x v="237"/>
    <n v="2"/>
    <n v="5"/>
    <n v="2"/>
    <n v="59"/>
    <s v="Yes"/>
    <n v="1"/>
  </r>
  <r>
    <n v="1140"/>
    <d v="2024-05-15T00:00:00"/>
    <s v="Basic"/>
    <n v="199"/>
    <x v="180"/>
    <n v="6"/>
    <n v="4"/>
    <n v="1"/>
    <n v="57"/>
    <s v="Yes"/>
    <n v="1"/>
  </r>
  <r>
    <n v="1141"/>
    <d v="2024-11-18T00:00:00"/>
    <s v="Standard"/>
    <n v="399"/>
    <x v="34"/>
    <n v="1"/>
    <n v="4"/>
    <n v="35"/>
    <n v="1"/>
    <s v="No"/>
    <n v="0"/>
  </r>
  <r>
    <n v="1142"/>
    <d v="2024-12-14T00:00:00"/>
    <s v="Standard"/>
    <n v="399"/>
    <x v="221"/>
    <n v="6"/>
    <n v="4"/>
    <n v="8"/>
    <n v="22"/>
    <s v="Yes"/>
    <n v="1"/>
  </r>
  <r>
    <n v="1143"/>
    <d v="2023-01-21T00:00:00"/>
    <s v="Basic"/>
    <n v="199"/>
    <x v="108"/>
    <n v="3"/>
    <n v="3"/>
    <n v="8"/>
    <n v="0"/>
    <s v="Yes"/>
    <n v="1"/>
  </r>
  <r>
    <n v="1144"/>
    <d v="2024-05-20T00:00:00"/>
    <s v="Standard"/>
    <n v="399"/>
    <x v="229"/>
    <n v="4"/>
    <n v="5"/>
    <n v="23"/>
    <n v="14"/>
    <s v="Yes"/>
    <n v="1"/>
  </r>
  <r>
    <n v="1145"/>
    <d v="2024-10-15T00:00:00"/>
    <s v="Standard"/>
    <n v="399"/>
    <x v="42"/>
    <n v="3"/>
    <n v="0"/>
    <n v="3"/>
    <n v="12"/>
    <s v="No"/>
    <n v="0"/>
  </r>
  <r>
    <n v="1146"/>
    <d v="2024-11-06T00:00:00"/>
    <s v="Standard"/>
    <n v="399"/>
    <x v="132"/>
    <n v="8"/>
    <n v="3"/>
    <n v="8"/>
    <n v="10"/>
    <s v="No"/>
    <n v="0"/>
  </r>
  <r>
    <n v="1147"/>
    <d v="2024-08-06T00:00:00"/>
    <s v="Premium"/>
    <n v="699"/>
    <x v="10"/>
    <n v="2"/>
    <n v="5"/>
    <n v="12"/>
    <n v="4"/>
    <s v="Yes"/>
    <n v="1"/>
  </r>
  <r>
    <n v="1148"/>
    <d v="2024-12-10T00:00:00"/>
    <s v="Basic"/>
    <n v="199"/>
    <x v="172"/>
    <n v="4"/>
    <n v="1"/>
    <n v="34"/>
    <n v="54"/>
    <s v="No"/>
    <n v="0"/>
  </r>
  <r>
    <n v="1149"/>
    <d v="2024-10-18T00:00:00"/>
    <s v="Premium"/>
    <n v="699"/>
    <x v="58"/>
    <n v="8"/>
    <n v="3"/>
    <n v="35"/>
    <n v="0"/>
    <s v="No"/>
    <n v="0"/>
  </r>
  <r>
    <n v="1150"/>
    <d v="2023-10-08T00:00:00"/>
    <s v="Premium"/>
    <n v="699"/>
    <x v="155"/>
    <n v="5"/>
    <n v="3"/>
    <n v="4"/>
    <n v="54"/>
    <s v="No"/>
    <n v="0"/>
  </r>
  <r>
    <n v="1151"/>
    <d v="2023-08-18T00:00:00"/>
    <s v="Basic"/>
    <n v="199"/>
    <x v="69"/>
    <n v="5"/>
    <n v="4"/>
    <n v="34"/>
    <n v="48"/>
    <s v="Yes"/>
    <n v="1"/>
  </r>
  <r>
    <n v="1152"/>
    <d v="2023-07-19T00:00:00"/>
    <s v="Basic"/>
    <n v="199"/>
    <x v="194"/>
    <n v="8"/>
    <n v="3"/>
    <n v="18"/>
    <n v="20"/>
    <s v="Yes"/>
    <n v="1"/>
  </r>
  <r>
    <n v="1153"/>
    <d v="2024-03-09T00:00:00"/>
    <s v="Standard"/>
    <n v="399"/>
    <x v="39"/>
    <n v="0"/>
    <n v="5"/>
    <n v="6"/>
    <n v="14"/>
    <s v="No"/>
    <n v="0"/>
  </r>
  <r>
    <n v="1154"/>
    <d v="2023-04-10T00:00:00"/>
    <s v="Basic"/>
    <n v="199"/>
    <x v="158"/>
    <n v="5"/>
    <n v="2"/>
    <n v="16"/>
    <n v="4"/>
    <s v="No"/>
    <n v="0"/>
  </r>
  <r>
    <n v="1155"/>
    <d v="2023-12-09T00:00:00"/>
    <s v="Basic"/>
    <n v="199"/>
    <x v="107"/>
    <n v="0"/>
    <n v="4"/>
    <n v="31"/>
    <n v="51"/>
    <s v="No"/>
    <n v="0"/>
  </r>
  <r>
    <n v="1156"/>
    <d v="2023-12-08T00:00:00"/>
    <s v="Standard"/>
    <n v="399"/>
    <x v="75"/>
    <n v="3"/>
    <n v="2"/>
    <n v="16"/>
    <n v="53"/>
    <s v="Yes"/>
    <n v="1"/>
  </r>
  <r>
    <n v="1157"/>
    <d v="2023-05-08T00:00:00"/>
    <s v="Premium"/>
    <n v="699"/>
    <x v="35"/>
    <n v="7"/>
    <n v="0"/>
    <n v="16"/>
    <n v="40"/>
    <s v="Yes"/>
    <n v="1"/>
  </r>
  <r>
    <n v="1158"/>
    <d v="2023-03-08T00:00:00"/>
    <s v="Basic"/>
    <n v="199"/>
    <x v="194"/>
    <n v="6"/>
    <n v="2"/>
    <n v="4"/>
    <n v="56"/>
    <s v="No"/>
    <n v="0"/>
  </r>
  <r>
    <n v="1159"/>
    <d v="2024-03-18T00:00:00"/>
    <s v="Basic"/>
    <n v="199"/>
    <x v="194"/>
    <n v="7"/>
    <n v="0"/>
    <n v="4"/>
    <n v="19"/>
    <s v="No"/>
    <n v="0"/>
  </r>
  <r>
    <n v="1160"/>
    <d v="2024-02-16T00:00:00"/>
    <s v="Basic"/>
    <n v="199"/>
    <x v="142"/>
    <n v="8"/>
    <n v="0"/>
    <n v="7"/>
    <n v="18"/>
    <s v="No"/>
    <n v="0"/>
  </r>
  <r>
    <n v="1161"/>
    <d v="2024-03-14T00:00:00"/>
    <s v="Basic"/>
    <n v="199"/>
    <x v="67"/>
    <n v="0"/>
    <n v="3"/>
    <n v="27"/>
    <n v="24"/>
    <s v="Yes"/>
    <n v="1"/>
  </r>
  <r>
    <n v="1162"/>
    <d v="2023-07-17T00:00:00"/>
    <s v="Premium"/>
    <n v="699"/>
    <x v="212"/>
    <n v="0"/>
    <n v="3"/>
    <n v="7"/>
    <n v="33"/>
    <s v="Yes"/>
    <n v="1"/>
  </r>
  <r>
    <n v="1163"/>
    <d v="2024-08-09T00:00:00"/>
    <s v="Basic"/>
    <n v="199"/>
    <x v="225"/>
    <n v="1"/>
    <n v="4"/>
    <n v="7"/>
    <n v="50"/>
    <s v="Yes"/>
    <n v="1"/>
  </r>
  <r>
    <n v="1164"/>
    <d v="2023-07-10T00:00:00"/>
    <s v="Basic"/>
    <n v="199"/>
    <x v="242"/>
    <n v="6"/>
    <n v="3"/>
    <n v="33"/>
    <n v="46"/>
    <s v="Yes"/>
    <n v="1"/>
  </r>
  <r>
    <n v="1165"/>
    <d v="2024-06-09T00:00:00"/>
    <s v="Basic"/>
    <n v="199"/>
    <x v="77"/>
    <n v="0"/>
    <n v="1"/>
    <n v="9"/>
    <n v="19"/>
    <s v="No"/>
    <n v="0"/>
  </r>
  <r>
    <n v="1166"/>
    <d v="2024-09-09T00:00:00"/>
    <s v="Premium"/>
    <n v="699"/>
    <x v="127"/>
    <n v="8"/>
    <n v="1"/>
    <n v="23"/>
    <n v="9"/>
    <s v="No"/>
    <n v="0"/>
  </r>
  <r>
    <n v="1167"/>
    <d v="2023-05-29T00:00:00"/>
    <s v="Standard"/>
    <n v="399"/>
    <x v="153"/>
    <n v="0"/>
    <n v="4"/>
    <n v="19"/>
    <n v="37"/>
    <s v="No"/>
    <n v="0"/>
  </r>
  <r>
    <n v="1168"/>
    <d v="2023-07-25T00:00:00"/>
    <s v="Basic"/>
    <n v="199"/>
    <x v="163"/>
    <n v="8"/>
    <n v="0"/>
    <n v="16"/>
    <n v="27"/>
    <s v="Yes"/>
    <n v="1"/>
  </r>
  <r>
    <n v="1169"/>
    <d v="2024-12-09T00:00:00"/>
    <s v="Premium"/>
    <n v="699"/>
    <x v="26"/>
    <n v="5"/>
    <n v="1"/>
    <n v="13"/>
    <n v="42"/>
    <s v="Yes"/>
    <n v="1"/>
  </r>
  <r>
    <n v="1170"/>
    <d v="2023-06-16T00:00:00"/>
    <s v="Standard"/>
    <n v="399"/>
    <x v="155"/>
    <n v="5"/>
    <n v="4"/>
    <n v="22"/>
    <n v="19"/>
    <s v="Yes"/>
    <n v="1"/>
  </r>
  <r>
    <n v="1171"/>
    <d v="2024-10-16T00:00:00"/>
    <s v="Basic"/>
    <n v="199"/>
    <x v="112"/>
    <n v="0"/>
    <n v="3"/>
    <n v="30"/>
    <n v="14"/>
    <s v="No"/>
    <n v="0"/>
  </r>
  <r>
    <n v="1172"/>
    <d v="2023-12-06T00:00:00"/>
    <s v="Basic"/>
    <n v="199"/>
    <x v="69"/>
    <n v="3"/>
    <n v="1"/>
    <n v="15"/>
    <n v="30"/>
    <s v="No"/>
    <n v="0"/>
  </r>
  <r>
    <n v="1173"/>
    <d v="2024-01-02T00:00:00"/>
    <s v="Premium"/>
    <n v="699"/>
    <x v="215"/>
    <n v="2"/>
    <n v="0"/>
    <n v="25"/>
    <n v="23"/>
    <s v="Yes"/>
    <n v="1"/>
  </r>
  <r>
    <n v="1174"/>
    <d v="2024-01-04T00:00:00"/>
    <s v="Basic"/>
    <n v="199"/>
    <x v="54"/>
    <n v="4"/>
    <n v="3"/>
    <n v="36"/>
    <n v="12"/>
    <s v="Yes"/>
    <n v="1"/>
  </r>
  <r>
    <n v="1175"/>
    <d v="2023-06-28T00:00:00"/>
    <s v="Basic"/>
    <n v="199"/>
    <x v="202"/>
    <n v="4"/>
    <n v="1"/>
    <n v="2"/>
    <n v="14"/>
    <s v="No"/>
    <n v="0"/>
  </r>
  <r>
    <n v="1176"/>
    <d v="2023-04-14T00:00:00"/>
    <s v="Standard"/>
    <n v="399"/>
    <x v="231"/>
    <n v="3"/>
    <n v="0"/>
    <n v="36"/>
    <n v="11"/>
    <s v="No"/>
    <n v="0"/>
  </r>
  <r>
    <n v="1177"/>
    <d v="2024-04-12T00:00:00"/>
    <s v="Basic"/>
    <n v="199"/>
    <x v="4"/>
    <n v="1"/>
    <n v="2"/>
    <n v="9"/>
    <n v="59"/>
    <s v="Yes"/>
    <n v="1"/>
  </r>
  <r>
    <n v="1178"/>
    <d v="2024-03-20T00:00:00"/>
    <s v="Basic"/>
    <n v="199"/>
    <x v="125"/>
    <n v="2"/>
    <n v="4"/>
    <n v="24"/>
    <n v="51"/>
    <s v="No"/>
    <n v="0"/>
  </r>
  <r>
    <n v="1179"/>
    <d v="2024-12-12T00:00:00"/>
    <s v="Premium"/>
    <n v="699"/>
    <x v="130"/>
    <n v="2"/>
    <n v="1"/>
    <n v="5"/>
    <n v="12"/>
    <s v="No"/>
    <n v="0"/>
  </r>
  <r>
    <n v="1180"/>
    <d v="2023-07-13T00:00:00"/>
    <s v="Standard"/>
    <n v="399"/>
    <x v="243"/>
    <n v="3"/>
    <n v="0"/>
    <n v="21"/>
    <n v="48"/>
    <s v="No"/>
    <n v="0"/>
  </r>
  <r>
    <n v="1181"/>
    <d v="2023-10-14T00:00:00"/>
    <s v="Premium"/>
    <n v="699"/>
    <x v="49"/>
    <n v="5"/>
    <n v="1"/>
    <n v="19"/>
    <n v="3"/>
    <s v="No"/>
    <n v="0"/>
  </r>
  <r>
    <n v="1182"/>
    <d v="2024-04-26T00:00:00"/>
    <s v="Basic"/>
    <n v="199"/>
    <x v="93"/>
    <n v="7"/>
    <n v="1"/>
    <n v="33"/>
    <n v="46"/>
    <s v="Yes"/>
    <n v="1"/>
  </r>
  <r>
    <n v="1183"/>
    <d v="2024-05-25T00:00:00"/>
    <s v="Premium"/>
    <n v="699"/>
    <x v="152"/>
    <n v="6"/>
    <n v="5"/>
    <n v="5"/>
    <n v="48"/>
    <s v="Yes"/>
    <n v="1"/>
  </r>
  <r>
    <n v="1184"/>
    <d v="2024-05-21T00:00:00"/>
    <s v="Premium"/>
    <n v="699"/>
    <x v="48"/>
    <n v="5"/>
    <n v="4"/>
    <n v="30"/>
    <n v="44"/>
    <s v="Yes"/>
    <n v="1"/>
  </r>
  <r>
    <n v="1185"/>
    <d v="2024-04-07T00:00:00"/>
    <s v="Standard"/>
    <n v="399"/>
    <x v="195"/>
    <n v="0"/>
    <n v="1"/>
    <n v="18"/>
    <n v="14"/>
    <s v="No"/>
    <n v="0"/>
  </r>
  <r>
    <n v="1186"/>
    <d v="2024-01-19T00:00:00"/>
    <s v="Basic"/>
    <n v="199"/>
    <x v="9"/>
    <n v="6"/>
    <n v="3"/>
    <n v="26"/>
    <n v="36"/>
    <s v="Yes"/>
    <n v="1"/>
  </r>
  <r>
    <n v="1187"/>
    <d v="2023-08-24T00:00:00"/>
    <s v="Standard"/>
    <n v="399"/>
    <x v="1"/>
    <n v="1"/>
    <n v="2"/>
    <n v="36"/>
    <n v="28"/>
    <s v="Yes"/>
    <n v="1"/>
  </r>
  <r>
    <n v="1188"/>
    <d v="2024-02-23T00:00:00"/>
    <s v="Premium"/>
    <n v="699"/>
    <x v="69"/>
    <n v="5"/>
    <n v="3"/>
    <n v="3"/>
    <n v="28"/>
    <s v="Yes"/>
    <n v="1"/>
  </r>
  <r>
    <n v="1189"/>
    <d v="2023-09-29T00:00:00"/>
    <s v="Standard"/>
    <n v="399"/>
    <x v="36"/>
    <n v="6"/>
    <n v="0"/>
    <n v="32"/>
    <n v="11"/>
    <s v="No"/>
    <n v="0"/>
  </r>
  <r>
    <n v="1190"/>
    <d v="2024-07-13T00:00:00"/>
    <s v="Premium"/>
    <n v="699"/>
    <x v="206"/>
    <n v="1"/>
    <n v="2"/>
    <n v="5"/>
    <n v="53"/>
    <s v="Yes"/>
    <n v="1"/>
  </r>
  <r>
    <n v="1191"/>
    <d v="2023-02-09T00:00:00"/>
    <s v="Premium"/>
    <n v="699"/>
    <x v="49"/>
    <n v="3"/>
    <n v="0"/>
    <n v="6"/>
    <n v="7"/>
    <s v="Yes"/>
    <n v="1"/>
  </r>
  <r>
    <n v="1192"/>
    <d v="2024-11-30T00:00:00"/>
    <s v="Premium"/>
    <n v="699"/>
    <x v="43"/>
    <n v="5"/>
    <n v="2"/>
    <n v="13"/>
    <n v="19"/>
    <s v="No"/>
    <n v="0"/>
  </r>
  <r>
    <n v="1193"/>
    <d v="2023-09-25T00:00:00"/>
    <s v="Standard"/>
    <n v="399"/>
    <x v="78"/>
    <n v="2"/>
    <n v="5"/>
    <n v="13"/>
    <n v="47"/>
    <s v="Yes"/>
    <n v="1"/>
  </r>
  <r>
    <n v="1194"/>
    <d v="2024-08-16T00:00:00"/>
    <s v="Basic"/>
    <n v="199"/>
    <x v="42"/>
    <n v="5"/>
    <n v="3"/>
    <n v="20"/>
    <n v="60"/>
    <s v="Yes"/>
    <n v="1"/>
  </r>
  <r>
    <n v="1195"/>
    <d v="2023-08-21T00:00:00"/>
    <s v="Premium"/>
    <n v="699"/>
    <x v="150"/>
    <n v="8"/>
    <n v="1"/>
    <n v="1"/>
    <n v="55"/>
    <s v="Yes"/>
    <n v="1"/>
  </r>
  <r>
    <n v="1196"/>
    <d v="2024-04-24T00:00:00"/>
    <s v="Premium"/>
    <n v="699"/>
    <x v="150"/>
    <n v="8"/>
    <n v="4"/>
    <n v="14"/>
    <n v="50"/>
    <s v="Yes"/>
    <n v="1"/>
  </r>
  <r>
    <n v="1197"/>
    <d v="2024-12-15T00:00:00"/>
    <s v="Premium"/>
    <n v="699"/>
    <x v="212"/>
    <n v="1"/>
    <n v="2"/>
    <n v="30"/>
    <n v="54"/>
    <s v="Yes"/>
    <n v="1"/>
  </r>
  <r>
    <n v="1198"/>
    <d v="2023-05-12T00:00:00"/>
    <s v="Standard"/>
    <n v="399"/>
    <x v="22"/>
    <n v="8"/>
    <n v="0"/>
    <n v="14"/>
    <n v="23"/>
    <s v="Yes"/>
    <n v="1"/>
  </r>
  <r>
    <n v="1199"/>
    <d v="2024-12-03T00:00:00"/>
    <s v="Standard"/>
    <n v="399"/>
    <x v="154"/>
    <n v="5"/>
    <n v="2"/>
    <n v="1"/>
    <n v="14"/>
    <s v="Yes"/>
    <n v="1"/>
  </r>
  <r>
    <n v="1200"/>
    <d v="2023-05-23T00:00:00"/>
    <s v="Standard"/>
    <n v="399"/>
    <x v="166"/>
    <n v="0"/>
    <n v="4"/>
    <n v="35"/>
    <n v="50"/>
    <s v="Yes"/>
    <n v="1"/>
  </r>
  <r>
    <n v="1201"/>
    <d v="2023-03-07T00:00:00"/>
    <s v="Basic"/>
    <n v="199"/>
    <x v="86"/>
    <n v="6"/>
    <n v="3"/>
    <n v="22"/>
    <n v="13"/>
    <s v="No"/>
    <n v="0"/>
  </r>
  <r>
    <n v="1202"/>
    <d v="2024-10-16T00:00:00"/>
    <s v="Premium"/>
    <n v="699"/>
    <x v="145"/>
    <n v="1"/>
    <n v="2"/>
    <n v="25"/>
    <n v="36"/>
    <s v="No"/>
    <n v="0"/>
  </r>
  <r>
    <n v="1203"/>
    <d v="2024-09-09T00:00:00"/>
    <s v="Standard"/>
    <n v="399"/>
    <x v="204"/>
    <n v="8"/>
    <n v="1"/>
    <n v="6"/>
    <n v="2"/>
    <s v="No"/>
    <n v="0"/>
  </r>
  <r>
    <n v="1204"/>
    <d v="2023-10-26T00:00:00"/>
    <s v="Standard"/>
    <n v="399"/>
    <x v="145"/>
    <n v="1"/>
    <n v="3"/>
    <n v="2"/>
    <n v="18"/>
    <s v="Yes"/>
    <n v="1"/>
  </r>
  <r>
    <n v="1205"/>
    <d v="2023-12-01T00:00:00"/>
    <s v="Premium"/>
    <n v="699"/>
    <x v="88"/>
    <n v="0"/>
    <n v="2"/>
    <n v="34"/>
    <n v="33"/>
    <s v="Yes"/>
    <n v="1"/>
  </r>
  <r>
    <n v="1206"/>
    <d v="2023-03-12T00:00:00"/>
    <s v="Standard"/>
    <n v="399"/>
    <x v="32"/>
    <n v="1"/>
    <n v="1"/>
    <n v="26"/>
    <n v="34"/>
    <s v="Yes"/>
    <n v="1"/>
  </r>
  <r>
    <n v="1207"/>
    <d v="2024-11-11T00:00:00"/>
    <s v="Standard"/>
    <n v="399"/>
    <x v="37"/>
    <n v="3"/>
    <n v="2"/>
    <n v="14"/>
    <n v="27"/>
    <s v="Yes"/>
    <n v="1"/>
  </r>
  <r>
    <n v="1208"/>
    <d v="2024-12-02T00:00:00"/>
    <s v="Standard"/>
    <n v="399"/>
    <x v="233"/>
    <n v="4"/>
    <n v="4"/>
    <n v="11"/>
    <n v="12"/>
    <s v="No"/>
    <n v="0"/>
  </r>
  <r>
    <n v="1209"/>
    <d v="2024-09-11T00:00:00"/>
    <s v="Standard"/>
    <n v="399"/>
    <x v="202"/>
    <n v="2"/>
    <n v="3"/>
    <n v="18"/>
    <n v="4"/>
    <s v="No"/>
    <n v="0"/>
  </r>
  <r>
    <n v="1210"/>
    <d v="2023-04-04T00:00:00"/>
    <s v="Basic"/>
    <n v="199"/>
    <x v="81"/>
    <n v="7"/>
    <n v="3"/>
    <n v="34"/>
    <n v="29"/>
    <s v="Yes"/>
    <n v="1"/>
  </r>
  <r>
    <n v="1211"/>
    <d v="2023-06-29T00:00:00"/>
    <s v="Standard"/>
    <n v="399"/>
    <x v="181"/>
    <n v="4"/>
    <n v="3"/>
    <n v="30"/>
    <n v="39"/>
    <s v="No"/>
    <n v="0"/>
  </r>
  <r>
    <n v="1212"/>
    <d v="2023-07-07T00:00:00"/>
    <s v="Standard"/>
    <n v="399"/>
    <x v="48"/>
    <n v="6"/>
    <n v="3"/>
    <n v="16"/>
    <n v="24"/>
    <s v="Yes"/>
    <n v="1"/>
  </r>
  <r>
    <n v="1213"/>
    <d v="2023-10-08T00:00:00"/>
    <s v="Premium"/>
    <n v="699"/>
    <x v="179"/>
    <n v="0"/>
    <n v="1"/>
    <n v="7"/>
    <n v="56"/>
    <s v="No"/>
    <n v="0"/>
  </r>
  <r>
    <n v="1214"/>
    <d v="2023-08-11T00:00:00"/>
    <s v="Premium"/>
    <n v="699"/>
    <x v="187"/>
    <n v="1"/>
    <n v="5"/>
    <n v="35"/>
    <n v="46"/>
    <s v="No"/>
    <n v="0"/>
  </r>
  <r>
    <n v="1215"/>
    <d v="2023-04-18T00:00:00"/>
    <s v="Standard"/>
    <n v="399"/>
    <x v="138"/>
    <n v="8"/>
    <n v="0"/>
    <n v="27"/>
    <n v="23"/>
    <s v="Yes"/>
    <n v="1"/>
  </r>
  <r>
    <n v="1216"/>
    <d v="2024-04-18T00:00:00"/>
    <s v="Premium"/>
    <n v="699"/>
    <x v="87"/>
    <n v="2"/>
    <n v="2"/>
    <n v="21"/>
    <n v="13"/>
    <s v="No"/>
    <n v="0"/>
  </r>
  <r>
    <n v="1217"/>
    <d v="2023-07-19T00:00:00"/>
    <s v="Basic"/>
    <n v="199"/>
    <x v="117"/>
    <n v="7"/>
    <n v="3"/>
    <n v="5"/>
    <n v="21"/>
    <s v="Yes"/>
    <n v="1"/>
  </r>
  <r>
    <n v="1218"/>
    <d v="2024-11-17T00:00:00"/>
    <s v="Standard"/>
    <n v="399"/>
    <x v="225"/>
    <n v="1"/>
    <n v="5"/>
    <n v="3"/>
    <n v="58"/>
    <s v="Yes"/>
    <n v="1"/>
  </r>
  <r>
    <n v="1219"/>
    <d v="2024-12-31T00:00:00"/>
    <s v="Premium"/>
    <n v="699"/>
    <x v="31"/>
    <n v="1"/>
    <n v="0"/>
    <n v="30"/>
    <n v="35"/>
    <s v="No"/>
    <n v="0"/>
  </r>
  <r>
    <n v="1220"/>
    <d v="2024-09-13T00:00:00"/>
    <s v="Standard"/>
    <n v="399"/>
    <x v="91"/>
    <n v="4"/>
    <n v="1"/>
    <n v="9"/>
    <n v="10"/>
    <s v="No"/>
    <n v="0"/>
  </r>
  <r>
    <n v="1221"/>
    <d v="2024-11-18T00:00:00"/>
    <s v="Basic"/>
    <n v="199"/>
    <x v="187"/>
    <n v="8"/>
    <n v="5"/>
    <n v="12"/>
    <n v="25"/>
    <s v="Yes"/>
    <n v="1"/>
  </r>
  <r>
    <n v="1222"/>
    <d v="2024-11-22T00:00:00"/>
    <s v="Basic"/>
    <n v="199"/>
    <x v="32"/>
    <n v="5"/>
    <n v="1"/>
    <n v="18"/>
    <n v="13"/>
    <s v="No"/>
    <n v="0"/>
  </r>
  <r>
    <n v="1223"/>
    <d v="2024-11-09T00:00:00"/>
    <s v="Premium"/>
    <n v="699"/>
    <x v="85"/>
    <n v="0"/>
    <n v="5"/>
    <n v="14"/>
    <n v="51"/>
    <s v="Yes"/>
    <n v="1"/>
  </r>
  <r>
    <n v="1224"/>
    <d v="2023-02-19T00:00:00"/>
    <s v="Premium"/>
    <n v="699"/>
    <x v="179"/>
    <n v="4"/>
    <n v="3"/>
    <n v="7"/>
    <n v="3"/>
    <s v="No"/>
    <n v="0"/>
  </r>
  <r>
    <n v="1225"/>
    <d v="2024-03-07T00:00:00"/>
    <s v="Standard"/>
    <n v="399"/>
    <x v="21"/>
    <n v="5"/>
    <n v="1"/>
    <n v="13"/>
    <n v="12"/>
    <s v="Yes"/>
    <n v="1"/>
  </r>
  <r>
    <n v="1226"/>
    <d v="2023-04-09T00:00:00"/>
    <s v="Basic"/>
    <n v="199"/>
    <x v="212"/>
    <n v="3"/>
    <n v="5"/>
    <n v="1"/>
    <n v="42"/>
    <s v="Yes"/>
    <n v="1"/>
  </r>
  <r>
    <n v="1227"/>
    <d v="2023-12-01T00:00:00"/>
    <s v="Premium"/>
    <n v="699"/>
    <x v="121"/>
    <n v="0"/>
    <n v="3"/>
    <n v="11"/>
    <n v="32"/>
    <s v="Yes"/>
    <n v="1"/>
  </r>
  <r>
    <n v="1228"/>
    <d v="2023-05-04T00:00:00"/>
    <s v="Standard"/>
    <n v="399"/>
    <x v="13"/>
    <n v="3"/>
    <n v="4"/>
    <n v="36"/>
    <n v="25"/>
    <s v="No"/>
    <n v="0"/>
  </r>
  <r>
    <n v="1229"/>
    <d v="2023-11-20T00:00:00"/>
    <s v="Basic"/>
    <n v="199"/>
    <x v="75"/>
    <n v="5"/>
    <n v="1"/>
    <n v="14"/>
    <n v="0"/>
    <s v="Yes"/>
    <n v="1"/>
  </r>
  <r>
    <n v="1230"/>
    <d v="2024-10-27T00:00:00"/>
    <s v="Basic"/>
    <n v="199"/>
    <x v="25"/>
    <n v="3"/>
    <n v="0"/>
    <n v="25"/>
    <n v="42"/>
    <s v="No"/>
    <n v="0"/>
  </r>
  <r>
    <n v="1231"/>
    <d v="2024-05-26T00:00:00"/>
    <s v="Premium"/>
    <n v="699"/>
    <x v="62"/>
    <n v="3"/>
    <n v="3"/>
    <n v="24"/>
    <n v="19"/>
    <s v="No"/>
    <n v="0"/>
  </r>
  <r>
    <n v="1232"/>
    <d v="2024-10-08T00:00:00"/>
    <s v="Basic"/>
    <n v="199"/>
    <x v="60"/>
    <n v="2"/>
    <n v="2"/>
    <n v="35"/>
    <n v="6"/>
    <s v="No"/>
    <n v="0"/>
  </r>
  <r>
    <n v="1233"/>
    <d v="2024-12-05T00:00:00"/>
    <s v="Premium"/>
    <n v="699"/>
    <x v="142"/>
    <n v="2"/>
    <n v="2"/>
    <n v="25"/>
    <n v="11"/>
    <s v="No"/>
    <n v="0"/>
  </r>
  <r>
    <n v="1234"/>
    <d v="2024-01-27T00:00:00"/>
    <s v="Standard"/>
    <n v="399"/>
    <x v="88"/>
    <n v="0"/>
    <n v="4"/>
    <n v="31"/>
    <n v="58"/>
    <s v="Yes"/>
    <n v="1"/>
  </r>
  <r>
    <n v="1235"/>
    <d v="2023-05-08T00:00:00"/>
    <s v="Premium"/>
    <n v="699"/>
    <x v="119"/>
    <n v="0"/>
    <n v="1"/>
    <n v="15"/>
    <n v="1"/>
    <s v="No"/>
    <n v="0"/>
  </r>
  <r>
    <n v="1236"/>
    <d v="2024-01-19T00:00:00"/>
    <s v="Standard"/>
    <n v="399"/>
    <x v="223"/>
    <n v="3"/>
    <n v="4"/>
    <n v="16"/>
    <n v="5"/>
    <s v="Yes"/>
    <n v="1"/>
  </r>
  <r>
    <n v="1237"/>
    <d v="2024-09-04T00:00:00"/>
    <s v="Standard"/>
    <n v="399"/>
    <x v="202"/>
    <n v="6"/>
    <n v="1"/>
    <n v="19"/>
    <n v="41"/>
    <s v="Yes"/>
    <n v="1"/>
  </r>
  <r>
    <n v="1238"/>
    <d v="2024-06-17T00:00:00"/>
    <s v="Standard"/>
    <n v="399"/>
    <x v="222"/>
    <n v="5"/>
    <n v="5"/>
    <n v="22"/>
    <n v="50"/>
    <s v="Yes"/>
    <n v="1"/>
  </r>
  <r>
    <n v="1239"/>
    <d v="2023-07-30T00:00:00"/>
    <s v="Standard"/>
    <n v="399"/>
    <x v="141"/>
    <n v="3"/>
    <n v="5"/>
    <n v="19"/>
    <n v="21"/>
    <s v="Yes"/>
    <n v="1"/>
  </r>
  <r>
    <n v="1240"/>
    <d v="2024-09-14T00:00:00"/>
    <s v="Premium"/>
    <n v="699"/>
    <x v="189"/>
    <n v="3"/>
    <n v="5"/>
    <n v="4"/>
    <n v="44"/>
    <s v="No"/>
    <n v="0"/>
  </r>
  <r>
    <n v="1241"/>
    <d v="2024-05-18T00:00:00"/>
    <s v="Standard"/>
    <n v="399"/>
    <x v="136"/>
    <n v="7"/>
    <n v="5"/>
    <n v="34"/>
    <n v="0"/>
    <s v="Yes"/>
    <n v="1"/>
  </r>
  <r>
    <n v="1242"/>
    <d v="2024-08-29T00:00:00"/>
    <s v="Basic"/>
    <n v="199"/>
    <x v="169"/>
    <n v="2"/>
    <n v="1"/>
    <n v="13"/>
    <n v="8"/>
    <s v="Yes"/>
    <n v="1"/>
  </r>
  <r>
    <n v="1243"/>
    <d v="2023-06-18T00:00:00"/>
    <s v="Premium"/>
    <n v="699"/>
    <x v="74"/>
    <n v="1"/>
    <n v="3"/>
    <n v="14"/>
    <n v="46"/>
    <s v="Yes"/>
    <n v="1"/>
  </r>
  <r>
    <n v="1244"/>
    <d v="2024-08-13T00:00:00"/>
    <s v="Premium"/>
    <n v="699"/>
    <x v="231"/>
    <n v="2"/>
    <n v="4"/>
    <n v="13"/>
    <n v="15"/>
    <s v="Yes"/>
    <n v="1"/>
  </r>
  <r>
    <n v="1245"/>
    <d v="2024-02-12T00:00:00"/>
    <s v="Standard"/>
    <n v="399"/>
    <x v="151"/>
    <n v="7"/>
    <n v="0"/>
    <n v="13"/>
    <n v="60"/>
    <s v="No"/>
    <n v="0"/>
  </r>
  <r>
    <n v="1246"/>
    <d v="2023-06-09T00:00:00"/>
    <s v="Standard"/>
    <n v="399"/>
    <x v="91"/>
    <n v="6"/>
    <n v="4"/>
    <n v="11"/>
    <n v="39"/>
    <s v="Yes"/>
    <n v="1"/>
  </r>
  <r>
    <n v="1247"/>
    <d v="2023-11-04T00:00:00"/>
    <s v="Standard"/>
    <n v="399"/>
    <x v="101"/>
    <n v="6"/>
    <n v="0"/>
    <n v="2"/>
    <n v="48"/>
    <s v="No"/>
    <n v="0"/>
  </r>
  <r>
    <n v="1248"/>
    <d v="2024-04-09T00:00:00"/>
    <s v="Premium"/>
    <n v="699"/>
    <x v="216"/>
    <n v="2"/>
    <n v="2"/>
    <n v="35"/>
    <n v="24"/>
    <s v="Yes"/>
    <n v="1"/>
  </r>
  <r>
    <n v="1249"/>
    <d v="2024-04-25T00:00:00"/>
    <s v="Standard"/>
    <n v="399"/>
    <x v="2"/>
    <n v="7"/>
    <n v="0"/>
    <n v="25"/>
    <n v="21"/>
    <s v="Yes"/>
    <n v="1"/>
  </r>
  <r>
    <n v="1250"/>
    <d v="2024-01-19T00:00:00"/>
    <s v="Basic"/>
    <n v="199"/>
    <x v="237"/>
    <n v="0"/>
    <n v="0"/>
    <n v="10"/>
    <n v="55"/>
    <s v="No"/>
    <n v="0"/>
  </r>
  <r>
    <n v="1251"/>
    <d v="2023-11-12T00:00:00"/>
    <s v="Standard"/>
    <n v="399"/>
    <x v="207"/>
    <n v="6"/>
    <n v="5"/>
    <n v="26"/>
    <n v="23"/>
    <s v="Yes"/>
    <n v="1"/>
  </r>
  <r>
    <n v="1252"/>
    <d v="2023-06-16T00:00:00"/>
    <s v="Premium"/>
    <n v="699"/>
    <x v="87"/>
    <n v="0"/>
    <n v="0"/>
    <n v="5"/>
    <n v="24"/>
    <s v="No"/>
    <n v="0"/>
  </r>
  <r>
    <n v="1253"/>
    <d v="2024-12-06T00:00:00"/>
    <s v="Basic"/>
    <n v="199"/>
    <x v="168"/>
    <n v="5"/>
    <n v="4"/>
    <n v="28"/>
    <n v="45"/>
    <s v="Yes"/>
    <n v="1"/>
  </r>
  <r>
    <n v="1254"/>
    <d v="2023-02-05T00:00:00"/>
    <s v="Standard"/>
    <n v="399"/>
    <x v="73"/>
    <n v="6"/>
    <n v="5"/>
    <n v="4"/>
    <n v="15"/>
    <s v="Yes"/>
    <n v="1"/>
  </r>
  <r>
    <n v="1255"/>
    <d v="2024-11-28T00:00:00"/>
    <s v="Standard"/>
    <n v="399"/>
    <x v="3"/>
    <n v="2"/>
    <n v="2"/>
    <n v="2"/>
    <n v="38"/>
    <s v="Yes"/>
    <n v="1"/>
  </r>
  <r>
    <n v="1256"/>
    <d v="2024-10-21T00:00:00"/>
    <s v="Basic"/>
    <n v="199"/>
    <x v="160"/>
    <n v="2"/>
    <n v="0"/>
    <n v="17"/>
    <n v="7"/>
    <s v="No"/>
    <n v="0"/>
  </r>
  <r>
    <n v="1257"/>
    <d v="2024-03-09T00:00:00"/>
    <s v="Premium"/>
    <n v="699"/>
    <x v="185"/>
    <n v="1"/>
    <n v="4"/>
    <n v="25"/>
    <n v="58"/>
    <s v="Yes"/>
    <n v="1"/>
  </r>
  <r>
    <n v="1258"/>
    <d v="2024-01-27T00:00:00"/>
    <s v="Basic"/>
    <n v="199"/>
    <x v="14"/>
    <n v="4"/>
    <n v="4"/>
    <n v="28"/>
    <n v="34"/>
    <s v="Yes"/>
    <n v="1"/>
  </r>
  <r>
    <n v="1259"/>
    <d v="2023-12-19T00:00:00"/>
    <s v="Premium"/>
    <n v="699"/>
    <x v="147"/>
    <n v="1"/>
    <n v="0"/>
    <n v="20"/>
    <n v="40"/>
    <s v="No"/>
    <n v="0"/>
  </r>
  <r>
    <n v="1260"/>
    <d v="2023-06-22T00:00:00"/>
    <s v="Basic"/>
    <n v="199"/>
    <x v="105"/>
    <n v="6"/>
    <n v="5"/>
    <n v="18"/>
    <n v="19"/>
    <s v="Yes"/>
    <n v="1"/>
  </r>
  <r>
    <n v="1261"/>
    <d v="2024-03-17T00:00:00"/>
    <s v="Standard"/>
    <n v="399"/>
    <x v="115"/>
    <n v="6"/>
    <n v="4"/>
    <n v="1"/>
    <n v="26"/>
    <s v="Yes"/>
    <n v="1"/>
  </r>
  <r>
    <n v="1262"/>
    <d v="2023-04-23T00:00:00"/>
    <s v="Basic"/>
    <n v="199"/>
    <x v="177"/>
    <n v="2"/>
    <n v="1"/>
    <n v="12"/>
    <n v="31"/>
    <s v="Yes"/>
    <n v="1"/>
  </r>
  <r>
    <n v="1263"/>
    <d v="2023-07-16T00:00:00"/>
    <s v="Standard"/>
    <n v="399"/>
    <x v="29"/>
    <n v="0"/>
    <n v="5"/>
    <n v="14"/>
    <n v="11"/>
    <s v="No"/>
    <n v="0"/>
  </r>
  <r>
    <n v="1264"/>
    <d v="2023-03-29T00:00:00"/>
    <s v="Standard"/>
    <n v="399"/>
    <x v="85"/>
    <n v="1"/>
    <n v="5"/>
    <n v="27"/>
    <n v="10"/>
    <s v="Yes"/>
    <n v="1"/>
  </r>
  <r>
    <n v="1265"/>
    <d v="2024-05-11T00:00:00"/>
    <s v="Standard"/>
    <n v="399"/>
    <x v="199"/>
    <n v="5"/>
    <n v="0"/>
    <n v="8"/>
    <n v="37"/>
    <s v="Yes"/>
    <n v="1"/>
  </r>
  <r>
    <n v="1266"/>
    <d v="2023-02-12T00:00:00"/>
    <s v="Premium"/>
    <n v="699"/>
    <x v="111"/>
    <n v="4"/>
    <n v="0"/>
    <n v="7"/>
    <n v="42"/>
    <s v="Yes"/>
    <n v="1"/>
  </r>
  <r>
    <n v="1267"/>
    <d v="2023-09-30T00:00:00"/>
    <s v="Basic"/>
    <n v="199"/>
    <x v="227"/>
    <n v="0"/>
    <n v="3"/>
    <n v="14"/>
    <n v="38"/>
    <s v="Yes"/>
    <n v="1"/>
  </r>
  <r>
    <n v="1268"/>
    <d v="2023-12-18T00:00:00"/>
    <s v="Standard"/>
    <n v="399"/>
    <x v="128"/>
    <n v="6"/>
    <n v="2"/>
    <n v="31"/>
    <n v="23"/>
    <s v="Yes"/>
    <n v="1"/>
  </r>
  <r>
    <n v="1269"/>
    <d v="2023-12-31T00:00:00"/>
    <s v="Standard"/>
    <n v="399"/>
    <x v="35"/>
    <n v="6"/>
    <n v="3"/>
    <n v="16"/>
    <n v="39"/>
    <s v="Yes"/>
    <n v="1"/>
  </r>
  <r>
    <n v="1270"/>
    <d v="2023-05-23T00:00:00"/>
    <s v="Standard"/>
    <n v="399"/>
    <x v="201"/>
    <n v="6"/>
    <n v="5"/>
    <n v="7"/>
    <n v="53"/>
    <s v="Yes"/>
    <n v="1"/>
  </r>
  <r>
    <n v="1271"/>
    <d v="2024-01-13T00:00:00"/>
    <s v="Basic"/>
    <n v="199"/>
    <x v="132"/>
    <n v="4"/>
    <n v="5"/>
    <n v="8"/>
    <n v="48"/>
    <s v="No"/>
    <n v="0"/>
  </r>
  <r>
    <n v="1272"/>
    <d v="2023-11-26T00:00:00"/>
    <s v="Standard"/>
    <n v="399"/>
    <x v="209"/>
    <n v="3"/>
    <n v="0"/>
    <n v="31"/>
    <n v="40"/>
    <s v="No"/>
    <n v="0"/>
  </r>
  <r>
    <n v="1273"/>
    <d v="2024-05-11T00:00:00"/>
    <s v="Basic"/>
    <n v="199"/>
    <x v="104"/>
    <n v="5"/>
    <n v="5"/>
    <n v="24"/>
    <n v="28"/>
    <s v="Yes"/>
    <n v="1"/>
  </r>
  <r>
    <n v="1274"/>
    <d v="2023-04-13T00:00:00"/>
    <s v="Standard"/>
    <n v="399"/>
    <x v="181"/>
    <n v="7"/>
    <n v="5"/>
    <n v="6"/>
    <n v="54"/>
    <s v="Yes"/>
    <n v="1"/>
  </r>
  <r>
    <n v="1275"/>
    <d v="2024-08-08T00:00:00"/>
    <s v="Premium"/>
    <n v="699"/>
    <x v="187"/>
    <n v="3"/>
    <n v="5"/>
    <n v="25"/>
    <n v="9"/>
    <s v="No"/>
    <n v="0"/>
  </r>
  <r>
    <n v="1276"/>
    <d v="2024-07-15T00:00:00"/>
    <s v="Premium"/>
    <n v="699"/>
    <x v="176"/>
    <n v="7"/>
    <n v="0"/>
    <n v="33"/>
    <n v="19"/>
    <s v="No"/>
    <n v="0"/>
  </r>
  <r>
    <n v="1277"/>
    <d v="2023-09-07T00:00:00"/>
    <s v="Standard"/>
    <n v="399"/>
    <x v="46"/>
    <n v="1"/>
    <n v="3"/>
    <n v="11"/>
    <n v="42"/>
    <s v="Yes"/>
    <n v="1"/>
  </r>
  <r>
    <n v="1278"/>
    <d v="2023-01-30T00:00:00"/>
    <s v="Basic"/>
    <n v="199"/>
    <x v="128"/>
    <n v="1"/>
    <n v="0"/>
    <n v="11"/>
    <n v="27"/>
    <s v="No"/>
    <n v="0"/>
  </r>
  <r>
    <n v="1279"/>
    <d v="2024-05-02T00:00:00"/>
    <s v="Basic"/>
    <n v="199"/>
    <x v="238"/>
    <n v="4"/>
    <n v="1"/>
    <n v="21"/>
    <n v="46"/>
    <s v="Yes"/>
    <n v="1"/>
  </r>
  <r>
    <n v="1280"/>
    <d v="2024-12-09T00:00:00"/>
    <s v="Premium"/>
    <n v="699"/>
    <x v="56"/>
    <n v="8"/>
    <n v="5"/>
    <n v="8"/>
    <n v="46"/>
    <s v="Yes"/>
    <n v="1"/>
  </r>
  <r>
    <n v="1281"/>
    <d v="2024-01-26T00:00:00"/>
    <s v="Standard"/>
    <n v="399"/>
    <x v="21"/>
    <n v="1"/>
    <n v="5"/>
    <n v="15"/>
    <n v="21"/>
    <s v="Yes"/>
    <n v="1"/>
  </r>
  <r>
    <n v="1282"/>
    <d v="2023-10-25T00:00:00"/>
    <s v="Premium"/>
    <n v="699"/>
    <x v="93"/>
    <n v="6"/>
    <n v="1"/>
    <n v="36"/>
    <n v="14"/>
    <s v="No"/>
    <n v="0"/>
  </r>
  <r>
    <n v="1283"/>
    <d v="2024-01-12T00:00:00"/>
    <s v="Basic"/>
    <n v="199"/>
    <x v="94"/>
    <n v="3"/>
    <n v="5"/>
    <n v="8"/>
    <n v="60"/>
    <s v="Yes"/>
    <n v="1"/>
  </r>
  <r>
    <n v="1284"/>
    <d v="2023-07-14T00:00:00"/>
    <s v="Basic"/>
    <n v="199"/>
    <x v="168"/>
    <n v="0"/>
    <n v="2"/>
    <n v="21"/>
    <n v="3"/>
    <s v="No"/>
    <n v="0"/>
  </r>
  <r>
    <n v="1285"/>
    <d v="2024-06-16T00:00:00"/>
    <s v="Standard"/>
    <n v="399"/>
    <x v="36"/>
    <n v="5"/>
    <n v="5"/>
    <n v="28"/>
    <n v="59"/>
    <s v="No"/>
    <n v="0"/>
  </r>
  <r>
    <n v="1286"/>
    <d v="2023-05-29T00:00:00"/>
    <s v="Premium"/>
    <n v="699"/>
    <x v="75"/>
    <n v="0"/>
    <n v="4"/>
    <n v="15"/>
    <n v="54"/>
    <s v="Yes"/>
    <n v="1"/>
  </r>
  <r>
    <n v="1287"/>
    <d v="2024-11-12T00:00:00"/>
    <s v="Standard"/>
    <n v="399"/>
    <x v="154"/>
    <n v="7"/>
    <n v="1"/>
    <n v="15"/>
    <n v="38"/>
    <s v="Yes"/>
    <n v="1"/>
  </r>
  <r>
    <n v="1288"/>
    <d v="2024-12-24T00:00:00"/>
    <s v="Premium"/>
    <n v="699"/>
    <x v="243"/>
    <n v="4"/>
    <n v="4"/>
    <n v="3"/>
    <n v="44"/>
    <s v="Yes"/>
    <n v="1"/>
  </r>
  <r>
    <n v="1289"/>
    <d v="2024-01-21T00:00:00"/>
    <s v="Premium"/>
    <n v="699"/>
    <x v="239"/>
    <n v="3"/>
    <n v="3"/>
    <n v="31"/>
    <n v="18"/>
    <s v="No"/>
    <n v="0"/>
  </r>
  <r>
    <n v="1290"/>
    <d v="2024-12-18T00:00:00"/>
    <s v="Basic"/>
    <n v="199"/>
    <x v="216"/>
    <n v="3"/>
    <n v="5"/>
    <n v="22"/>
    <n v="59"/>
    <s v="Yes"/>
    <n v="1"/>
  </r>
  <r>
    <n v="1291"/>
    <d v="2024-11-06T00:00:00"/>
    <s v="Premium"/>
    <n v="699"/>
    <x v="192"/>
    <n v="2"/>
    <n v="3"/>
    <n v="4"/>
    <n v="46"/>
    <s v="Yes"/>
    <n v="1"/>
  </r>
  <r>
    <n v="1292"/>
    <d v="2023-12-23T00:00:00"/>
    <s v="Basic"/>
    <n v="199"/>
    <x v="148"/>
    <n v="5"/>
    <n v="3"/>
    <n v="2"/>
    <n v="43"/>
    <s v="Yes"/>
    <n v="1"/>
  </r>
  <r>
    <n v="1293"/>
    <d v="2024-12-18T00:00:00"/>
    <s v="Standard"/>
    <n v="399"/>
    <x v="244"/>
    <n v="4"/>
    <n v="2"/>
    <n v="26"/>
    <n v="44"/>
    <s v="Yes"/>
    <n v="1"/>
  </r>
  <r>
    <n v="1294"/>
    <d v="2024-12-27T00:00:00"/>
    <s v="Premium"/>
    <n v="699"/>
    <x v="115"/>
    <n v="5"/>
    <n v="4"/>
    <n v="26"/>
    <n v="55"/>
    <s v="Yes"/>
    <n v="1"/>
  </r>
  <r>
    <n v="1295"/>
    <d v="2023-05-29T00:00:00"/>
    <s v="Standard"/>
    <n v="399"/>
    <x v="159"/>
    <n v="2"/>
    <n v="3"/>
    <n v="30"/>
    <n v="44"/>
    <s v="Yes"/>
    <n v="1"/>
  </r>
  <r>
    <n v="1296"/>
    <d v="2024-08-12T00:00:00"/>
    <s v="Basic"/>
    <n v="199"/>
    <x v="186"/>
    <n v="3"/>
    <n v="5"/>
    <n v="14"/>
    <n v="41"/>
    <s v="Yes"/>
    <n v="1"/>
  </r>
  <r>
    <n v="1297"/>
    <d v="2023-02-27T00:00:00"/>
    <s v="Basic"/>
    <n v="199"/>
    <x v="177"/>
    <n v="6"/>
    <n v="5"/>
    <n v="10"/>
    <n v="53"/>
    <s v="Yes"/>
    <n v="1"/>
  </r>
  <r>
    <n v="1298"/>
    <d v="2024-10-27T00:00:00"/>
    <s v="Basic"/>
    <n v="199"/>
    <x v="47"/>
    <n v="2"/>
    <n v="0"/>
    <n v="23"/>
    <n v="7"/>
    <s v="No"/>
    <n v="0"/>
  </r>
  <r>
    <n v="1299"/>
    <d v="2024-02-11T00:00:00"/>
    <s v="Standard"/>
    <n v="399"/>
    <x v="16"/>
    <n v="6"/>
    <n v="1"/>
    <n v="28"/>
    <n v="2"/>
    <s v="Yes"/>
    <n v="1"/>
  </r>
  <r>
    <n v="1300"/>
    <d v="2024-12-09T00:00:00"/>
    <s v="Standard"/>
    <n v="399"/>
    <x v="214"/>
    <n v="2"/>
    <n v="5"/>
    <n v="20"/>
    <n v="47"/>
    <s v="Yes"/>
    <n v="1"/>
  </r>
  <r>
    <n v="1301"/>
    <d v="2024-01-12T00:00:00"/>
    <s v="Premium"/>
    <n v="699"/>
    <x v="217"/>
    <n v="6"/>
    <n v="2"/>
    <n v="6"/>
    <n v="40"/>
    <s v="Yes"/>
    <n v="1"/>
  </r>
  <r>
    <n v="1302"/>
    <d v="2024-06-05T00:00:00"/>
    <s v="Basic"/>
    <n v="199"/>
    <x v="130"/>
    <n v="1"/>
    <n v="3"/>
    <n v="8"/>
    <n v="41"/>
    <s v="Yes"/>
    <n v="1"/>
  </r>
  <r>
    <n v="1303"/>
    <d v="2024-08-30T00:00:00"/>
    <s v="Basic"/>
    <n v="199"/>
    <x v="23"/>
    <n v="7"/>
    <n v="2"/>
    <n v="2"/>
    <n v="44"/>
    <s v="Yes"/>
    <n v="1"/>
  </r>
  <r>
    <n v="1304"/>
    <d v="2023-11-30T00:00:00"/>
    <s v="Basic"/>
    <n v="199"/>
    <x v="31"/>
    <n v="6"/>
    <n v="2"/>
    <n v="25"/>
    <n v="36"/>
    <s v="Yes"/>
    <n v="1"/>
  </r>
  <r>
    <n v="1305"/>
    <d v="2024-06-26T00:00:00"/>
    <s v="Basic"/>
    <n v="199"/>
    <x v="29"/>
    <n v="0"/>
    <n v="3"/>
    <n v="35"/>
    <n v="35"/>
    <s v="No"/>
    <n v="0"/>
  </r>
  <r>
    <n v="1306"/>
    <d v="2023-05-08T00:00:00"/>
    <s v="Standard"/>
    <n v="399"/>
    <x v="92"/>
    <n v="8"/>
    <n v="5"/>
    <n v="5"/>
    <n v="52"/>
    <s v="No"/>
    <n v="0"/>
  </r>
  <r>
    <n v="1307"/>
    <d v="2023-11-18T00:00:00"/>
    <s v="Basic"/>
    <n v="199"/>
    <x v="48"/>
    <n v="2"/>
    <n v="0"/>
    <n v="8"/>
    <n v="35"/>
    <s v="Yes"/>
    <n v="1"/>
  </r>
  <r>
    <n v="1308"/>
    <d v="2023-09-20T00:00:00"/>
    <s v="Basic"/>
    <n v="199"/>
    <x v="37"/>
    <n v="3"/>
    <n v="5"/>
    <n v="3"/>
    <n v="10"/>
    <s v="Yes"/>
    <n v="1"/>
  </r>
  <r>
    <n v="1309"/>
    <d v="2023-06-25T00:00:00"/>
    <s v="Basic"/>
    <n v="199"/>
    <x v="146"/>
    <n v="8"/>
    <n v="2"/>
    <n v="6"/>
    <n v="23"/>
    <s v="No"/>
    <n v="0"/>
  </r>
  <r>
    <n v="1310"/>
    <d v="2024-11-05T00:00:00"/>
    <s v="Standard"/>
    <n v="399"/>
    <x v="160"/>
    <n v="0"/>
    <n v="4"/>
    <n v="1"/>
    <n v="57"/>
    <s v="No"/>
    <n v="0"/>
  </r>
  <r>
    <n v="1311"/>
    <d v="2023-12-27T00:00:00"/>
    <s v="Premium"/>
    <n v="699"/>
    <x v="113"/>
    <n v="7"/>
    <n v="5"/>
    <n v="29"/>
    <n v="20"/>
    <s v="Yes"/>
    <n v="1"/>
  </r>
  <r>
    <n v="1312"/>
    <d v="2023-02-07T00:00:00"/>
    <s v="Premium"/>
    <n v="699"/>
    <x v="98"/>
    <n v="1"/>
    <n v="5"/>
    <n v="35"/>
    <n v="52"/>
    <s v="Yes"/>
    <n v="1"/>
  </r>
  <r>
    <n v="1313"/>
    <d v="2024-08-28T00:00:00"/>
    <s v="Basic"/>
    <n v="199"/>
    <x v="166"/>
    <n v="3"/>
    <n v="1"/>
    <n v="10"/>
    <n v="38"/>
    <s v="No"/>
    <n v="0"/>
  </r>
  <r>
    <n v="1314"/>
    <d v="2024-01-26T00:00:00"/>
    <s v="Standard"/>
    <n v="399"/>
    <x v="20"/>
    <n v="6"/>
    <n v="0"/>
    <n v="18"/>
    <n v="35"/>
    <s v="Yes"/>
    <n v="1"/>
  </r>
  <r>
    <n v="1315"/>
    <d v="2024-12-12T00:00:00"/>
    <s v="Premium"/>
    <n v="699"/>
    <x v="52"/>
    <n v="1"/>
    <n v="2"/>
    <n v="11"/>
    <n v="43"/>
    <s v="Yes"/>
    <n v="1"/>
  </r>
  <r>
    <n v="1316"/>
    <d v="2024-01-17T00:00:00"/>
    <s v="Basic"/>
    <n v="199"/>
    <x v="215"/>
    <n v="4"/>
    <n v="5"/>
    <n v="35"/>
    <n v="44"/>
    <s v="Yes"/>
    <n v="1"/>
  </r>
  <r>
    <n v="1317"/>
    <d v="2024-03-20T00:00:00"/>
    <s v="Premium"/>
    <n v="699"/>
    <x v="233"/>
    <n v="6"/>
    <n v="1"/>
    <n v="33"/>
    <n v="20"/>
    <s v="No"/>
    <n v="0"/>
  </r>
  <r>
    <n v="1318"/>
    <d v="2023-04-23T00:00:00"/>
    <s v="Standard"/>
    <n v="399"/>
    <x v="170"/>
    <n v="3"/>
    <n v="0"/>
    <n v="2"/>
    <n v="17"/>
    <s v="No"/>
    <n v="0"/>
  </r>
  <r>
    <n v="1319"/>
    <d v="2023-12-08T00:00:00"/>
    <s v="Premium"/>
    <n v="699"/>
    <x v="87"/>
    <n v="5"/>
    <n v="5"/>
    <n v="36"/>
    <n v="5"/>
    <s v="Yes"/>
    <n v="1"/>
  </r>
  <r>
    <n v="1320"/>
    <d v="2023-08-16T00:00:00"/>
    <s v="Standard"/>
    <n v="399"/>
    <x v="132"/>
    <n v="3"/>
    <n v="2"/>
    <n v="10"/>
    <n v="0"/>
    <s v="Yes"/>
    <n v="1"/>
  </r>
  <r>
    <n v="1321"/>
    <d v="2023-11-10T00:00:00"/>
    <s v="Standard"/>
    <n v="399"/>
    <x v="26"/>
    <n v="1"/>
    <n v="1"/>
    <n v="7"/>
    <n v="33"/>
    <s v="No"/>
    <n v="0"/>
  </r>
  <r>
    <n v="1322"/>
    <d v="2024-07-18T00:00:00"/>
    <s v="Premium"/>
    <n v="699"/>
    <x v="61"/>
    <n v="5"/>
    <n v="5"/>
    <n v="32"/>
    <n v="36"/>
    <s v="Yes"/>
    <n v="1"/>
  </r>
  <r>
    <n v="1323"/>
    <d v="2023-07-05T00:00:00"/>
    <s v="Standard"/>
    <n v="399"/>
    <x v="46"/>
    <n v="2"/>
    <n v="2"/>
    <n v="7"/>
    <n v="60"/>
    <s v="No"/>
    <n v="0"/>
  </r>
  <r>
    <n v="1324"/>
    <d v="2023-01-10T00:00:00"/>
    <s v="Standard"/>
    <n v="399"/>
    <x v="99"/>
    <n v="6"/>
    <n v="3"/>
    <n v="35"/>
    <n v="37"/>
    <s v="Yes"/>
    <n v="1"/>
  </r>
  <r>
    <n v="1325"/>
    <d v="2023-10-01T00:00:00"/>
    <s v="Premium"/>
    <n v="699"/>
    <x v="200"/>
    <n v="2"/>
    <n v="1"/>
    <n v="33"/>
    <n v="24"/>
    <s v="No"/>
    <n v="0"/>
  </r>
  <r>
    <n v="1326"/>
    <d v="2024-04-13T00:00:00"/>
    <s v="Basic"/>
    <n v="199"/>
    <x v="78"/>
    <n v="3"/>
    <n v="5"/>
    <n v="24"/>
    <n v="38"/>
    <s v="Yes"/>
    <n v="1"/>
  </r>
  <r>
    <n v="1327"/>
    <d v="2024-03-14T00:00:00"/>
    <s v="Basic"/>
    <n v="199"/>
    <x v="65"/>
    <n v="7"/>
    <n v="4"/>
    <n v="29"/>
    <n v="18"/>
    <s v="Yes"/>
    <n v="1"/>
  </r>
  <r>
    <n v="1328"/>
    <d v="2023-04-03T00:00:00"/>
    <s v="Premium"/>
    <n v="699"/>
    <x v="232"/>
    <n v="1"/>
    <n v="2"/>
    <n v="15"/>
    <n v="26"/>
    <s v="No"/>
    <n v="0"/>
  </r>
  <r>
    <n v="1329"/>
    <d v="2023-03-28T00:00:00"/>
    <s v="Premium"/>
    <n v="699"/>
    <x v="76"/>
    <n v="3"/>
    <n v="0"/>
    <n v="6"/>
    <n v="10"/>
    <s v="No"/>
    <n v="0"/>
  </r>
  <r>
    <n v="1330"/>
    <d v="2024-06-04T00:00:00"/>
    <s v="Premium"/>
    <n v="699"/>
    <x v="182"/>
    <n v="7"/>
    <n v="0"/>
    <n v="19"/>
    <n v="60"/>
    <s v="Yes"/>
    <n v="1"/>
  </r>
  <r>
    <n v="1331"/>
    <d v="2024-12-15T00:00:00"/>
    <s v="Premium"/>
    <n v="699"/>
    <x v="167"/>
    <n v="8"/>
    <n v="5"/>
    <n v="9"/>
    <n v="43"/>
    <s v="No"/>
    <n v="0"/>
  </r>
  <r>
    <n v="1332"/>
    <d v="2024-12-20T00:00:00"/>
    <s v="Basic"/>
    <n v="199"/>
    <x v="225"/>
    <n v="3"/>
    <n v="5"/>
    <n v="26"/>
    <n v="0"/>
    <s v="No"/>
    <n v="0"/>
  </r>
  <r>
    <n v="1333"/>
    <d v="2024-04-04T00:00:00"/>
    <s v="Premium"/>
    <n v="699"/>
    <x v="231"/>
    <n v="8"/>
    <n v="5"/>
    <n v="23"/>
    <n v="38"/>
    <s v="Yes"/>
    <n v="1"/>
  </r>
  <r>
    <n v="1334"/>
    <d v="2024-06-10T00:00:00"/>
    <s v="Basic"/>
    <n v="199"/>
    <x v="238"/>
    <n v="2"/>
    <n v="0"/>
    <n v="34"/>
    <n v="23"/>
    <s v="No"/>
    <n v="0"/>
  </r>
  <r>
    <n v="1335"/>
    <d v="2023-12-13T00:00:00"/>
    <s v="Standard"/>
    <n v="399"/>
    <x v="89"/>
    <n v="6"/>
    <n v="1"/>
    <n v="4"/>
    <n v="23"/>
    <s v="No"/>
    <n v="0"/>
  </r>
  <r>
    <n v="1336"/>
    <d v="2023-09-29T00:00:00"/>
    <s v="Premium"/>
    <n v="699"/>
    <x v="45"/>
    <n v="1"/>
    <n v="2"/>
    <n v="16"/>
    <n v="19"/>
    <s v="No"/>
    <n v="0"/>
  </r>
  <r>
    <n v="1337"/>
    <d v="2024-10-20T00:00:00"/>
    <s v="Basic"/>
    <n v="199"/>
    <x v="223"/>
    <n v="6"/>
    <n v="1"/>
    <n v="1"/>
    <n v="59"/>
    <s v="Yes"/>
    <n v="1"/>
  </r>
  <r>
    <n v="1338"/>
    <d v="2024-04-16T00:00:00"/>
    <s v="Premium"/>
    <n v="699"/>
    <x v="157"/>
    <n v="7"/>
    <n v="0"/>
    <n v="3"/>
    <n v="22"/>
    <s v="Yes"/>
    <n v="1"/>
  </r>
  <r>
    <n v="1339"/>
    <d v="2024-02-16T00:00:00"/>
    <s v="Standard"/>
    <n v="399"/>
    <x v="8"/>
    <n v="0"/>
    <n v="2"/>
    <n v="20"/>
    <n v="56"/>
    <s v="No"/>
    <n v="0"/>
  </r>
  <r>
    <n v="1340"/>
    <d v="2023-06-07T00:00:00"/>
    <s v="Standard"/>
    <n v="399"/>
    <x v="134"/>
    <n v="7"/>
    <n v="1"/>
    <n v="1"/>
    <n v="5"/>
    <s v="No"/>
    <n v="0"/>
  </r>
  <r>
    <n v="1341"/>
    <d v="2023-08-20T00:00:00"/>
    <s v="Standard"/>
    <n v="399"/>
    <x v="237"/>
    <n v="0"/>
    <n v="1"/>
    <n v="8"/>
    <n v="49"/>
    <s v="No"/>
    <n v="0"/>
  </r>
  <r>
    <n v="1342"/>
    <d v="2023-10-03T00:00:00"/>
    <s v="Standard"/>
    <n v="399"/>
    <x v="177"/>
    <n v="5"/>
    <n v="3"/>
    <n v="26"/>
    <n v="57"/>
    <s v="Yes"/>
    <n v="1"/>
  </r>
  <r>
    <n v="1343"/>
    <d v="2024-03-20T00:00:00"/>
    <s v="Basic"/>
    <n v="199"/>
    <x v="95"/>
    <n v="7"/>
    <n v="1"/>
    <n v="29"/>
    <n v="8"/>
    <s v="No"/>
    <n v="0"/>
  </r>
  <r>
    <n v="1344"/>
    <d v="2023-05-17T00:00:00"/>
    <s v="Basic"/>
    <n v="199"/>
    <x v="39"/>
    <n v="3"/>
    <n v="0"/>
    <n v="23"/>
    <n v="12"/>
    <s v="No"/>
    <n v="0"/>
  </r>
  <r>
    <n v="1345"/>
    <d v="2024-05-05T00:00:00"/>
    <s v="Standard"/>
    <n v="399"/>
    <x v="122"/>
    <n v="0"/>
    <n v="1"/>
    <n v="27"/>
    <n v="42"/>
    <s v="Yes"/>
    <n v="1"/>
  </r>
  <r>
    <n v="1346"/>
    <d v="2023-05-11T00:00:00"/>
    <s v="Premium"/>
    <n v="699"/>
    <x v="130"/>
    <n v="7"/>
    <n v="4"/>
    <n v="18"/>
    <n v="31"/>
    <s v="Yes"/>
    <n v="1"/>
  </r>
  <r>
    <n v="1347"/>
    <d v="2023-01-22T00:00:00"/>
    <s v="Standard"/>
    <n v="399"/>
    <x v="119"/>
    <n v="6"/>
    <n v="1"/>
    <n v="26"/>
    <n v="7"/>
    <s v="No"/>
    <n v="0"/>
  </r>
  <r>
    <n v="1348"/>
    <d v="2023-12-17T00:00:00"/>
    <s v="Basic"/>
    <n v="199"/>
    <x v="139"/>
    <n v="0"/>
    <n v="5"/>
    <n v="10"/>
    <n v="15"/>
    <s v="Yes"/>
    <n v="1"/>
  </r>
  <r>
    <n v="1349"/>
    <d v="2024-03-15T00:00:00"/>
    <s v="Standard"/>
    <n v="399"/>
    <x v="107"/>
    <n v="4"/>
    <n v="2"/>
    <n v="1"/>
    <n v="31"/>
    <s v="Yes"/>
    <n v="1"/>
  </r>
  <r>
    <n v="1350"/>
    <d v="2023-09-27T00:00:00"/>
    <s v="Basic"/>
    <n v="199"/>
    <x v="172"/>
    <n v="2"/>
    <n v="1"/>
    <n v="10"/>
    <n v="17"/>
    <s v="No"/>
    <n v="0"/>
  </r>
  <r>
    <n v="1351"/>
    <d v="2023-04-16T00:00:00"/>
    <s v="Premium"/>
    <n v="699"/>
    <x v="56"/>
    <n v="6"/>
    <n v="1"/>
    <n v="16"/>
    <n v="30"/>
    <s v="No"/>
    <n v="0"/>
  </r>
  <r>
    <n v="1352"/>
    <d v="2023-08-23T00:00:00"/>
    <s v="Premium"/>
    <n v="699"/>
    <x v="40"/>
    <n v="3"/>
    <n v="4"/>
    <n v="33"/>
    <n v="40"/>
    <s v="No"/>
    <n v="0"/>
  </r>
  <r>
    <n v="1353"/>
    <d v="2023-01-19T00:00:00"/>
    <s v="Basic"/>
    <n v="199"/>
    <x v="52"/>
    <n v="4"/>
    <n v="1"/>
    <n v="9"/>
    <n v="59"/>
    <s v="Yes"/>
    <n v="1"/>
  </r>
  <r>
    <n v="1354"/>
    <d v="2024-12-17T00:00:00"/>
    <s v="Premium"/>
    <n v="699"/>
    <x v="94"/>
    <n v="0"/>
    <n v="3"/>
    <n v="13"/>
    <n v="26"/>
    <s v="Yes"/>
    <n v="1"/>
  </r>
  <r>
    <n v="1355"/>
    <d v="2024-10-21T00:00:00"/>
    <s v="Premium"/>
    <n v="699"/>
    <x v="9"/>
    <n v="6"/>
    <n v="3"/>
    <n v="15"/>
    <n v="3"/>
    <s v="No"/>
    <n v="0"/>
  </r>
  <r>
    <n v="1356"/>
    <d v="2024-03-04T00:00:00"/>
    <s v="Basic"/>
    <n v="199"/>
    <x v="129"/>
    <n v="5"/>
    <n v="2"/>
    <n v="20"/>
    <n v="60"/>
    <s v="Yes"/>
    <n v="1"/>
  </r>
  <r>
    <n v="1357"/>
    <d v="2023-11-26T00:00:00"/>
    <s v="Basic"/>
    <n v="199"/>
    <x v="64"/>
    <n v="2"/>
    <n v="0"/>
    <n v="21"/>
    <n v="0"/>
    <s v="Yes"/>
    <n v="1"/>
  </r>
  <r>
    <n v="1358"/>
    <d v="2024-05-18T00:00:00"/>
    <s v="Basic"/>
    <n v="199"/>
    <x v="150"/>
    <n v="1"/>
    <n v="3"/>
    <n v="19"/>
    <n v="11"/>
    <s v="Yes"/>
    <n v="1"/>
  </r>
  <r>
    <n v="1359"/>
    <d v="2023-05-14T00:00:00"/>
    <s v="Standard"/>
    <n v="399"/>
    <x v="232"/>
    <n v="1"/>
    <n v="5"/>
    <n v="22"/>
    <n v="0"/>
    <s v="No"/>
    <n v="0"/>
  </r>
  <r>
    <n v="1360"/>
    <d v="2024-09-11T00:00:00"/>
    <s v="Standard"/>
    <n v="399"/>
    <x v="122"/>
    <n v="5"/>
    <n v="5"/>
    <n v="24"/>
    <n v="49"/>
    <s v="Yes"/>
    <n v="1"/>
  </r>
  <r>
    <n v="1361"/>
    <d v="2023-04-19T00:00:00"/>
    <s v="Standard"/>
    <n v="399"/>
    <x v="73"/>
    <n v="3"/>
    <n v="4"/>
    <n v="16"/>
    <n v="24"/>
    <s v="Yes"/>
    <n v="1"/>
  </r>
  <r>
    <n v="1362"/>
    <d v="2023-04-12T00:00:00"/>
    <s v="Basic"/>
    <n v="199"/>
    <x v="230"/>
    <n v="3"/>
    <n v="1"/>
    <n v="8"/>
    <n v="45"/>
    <s v="Yes"/>
    <n v="1"/>
  </r>
  <r>
    <n v="1363"/>
    <d v="2023-07-26T00:00:00"/>
    <s v="Basic"/>
    <n v="199"/>
    <x v="38"/>
    <n v="4"/>
    <n v="5"/>
    <n v="35"/>
    <n v="30"/>
    <s v="No"/>
    <n v="0"/>
  </r>
  <r>
    <n v="1364"/>
    <d v="2024-07-27T00:00:00"/>
    <s v="Premium"/>
    <n v="699"/>
    <x v="62"/>
    <n v="3"/>
    <n v="3"/>
    <n v="10"/>
    <n v="35"/>
    <s v="Yes"/>
    <n v="1"/>
  </r>
  <r>
    <n v="1365"/>
    <d v="2024-06-20T00:00:00"/>
    <s v="Standard"/>
    <n v="399"/>
    <x v="80"/>
    <n v="1"/>
    <n v="3"/>
    <n v="24"/>
    <n v="4"/>
    <s v="No"/>
    <n v="0"/>
  </r>
  <r>
    <n v="1366"/>
    <d v="2024-08-02T00:00:00"/>
    <s v="Premium"/>
    <n v="699"/>
    <x v="152"/>
    <n v="4"/>
    <n v="5"/>
    <n v="2"/>
    <n v="8"/>
    <s v="Yes"/>
    <n v="1"/>
  </r>
  <r>
    <n v="1367"/>
    <d v="2024-06-09T00:00:00"/>
    <s v="Basic"/>
    <n v="199"/>
    <x v="223"/>
    <n v="6"/>
    <n v="3"/>
    <n v="13"/>
    <n v="43"/>
    <s v="Yes"/>
    <n v="1"/>
  </r>
  <r>
    <n v="1368"/>
    <d v="2024-02-15T00:00:00"/>
    <s v="Basic"/>
    <n v="199"/>
    <x v="22"/>
    <n v="8"/>
    <n v="3"/>
    <n v="11"/>
    <n v="35"/>
    <s v="No"/>
    <n v="0"/>
  </r>
  <r>
    <n v="1369"/>
    <d v="2024-12-14T00:00:00"/>
    <s v="Premium"/>
    <n v="699"/>
    <x v="236"/>
    <n v="0"/>
    <n v="1"/>
    <n v="18"/>
    <n v="36"/>
    <s v="Yes"/>
    <n v="1"/>
  </r>
  <r>
    <n v="1370"/>
    <d v="2023-10-31T00:00:00"/>
    <s v="Basic"/>
    <n v="199"/>
    <x v="110"/>
    <n v="8"/>
    <n v="2"/>
    <n v="33"/>
    <n v="19"/>
    <s v="No"/>
    <n v="0"/>
  </r>
  <r>
    <n v="1371"/>
    <d v="2023-10-26T00:00:00"/>
    <s v="Premium"/>
    <n v="699"/>
    <x v="99"/>
    <n v="2"/>
    <n v="1"/>
    <n v="18"/>
    <n v="2"/>
    <s v="No"/>
    <n v="0"/>
  </r>
  <r>
    <n v="1372"/>
    <d v="2023-02-22T00:00:00"/>
    <s v="Basic"/>
    <n v="199"/>
    <x v="35"/>
    <n v="4"/>
    <n v="1"/>
    <n v="10"/>
    <n v="17"/>
    <s v="No"/>
    <n v="0"/>
  </r>
  <r>
    <n v="1373"/>
    <d v="2023-12-22T00:00:00"/>
    <s v="Premium"/>
    <n v="699"/>
    <x v="65"/>
    <n v="3"/>
    <n v="4"/>
    <n v="16"/>
    <n v="7"/>
    <s v="Yes"/>
    <n v="1"/>
  </r>
  <r>
    <n v="1374"/>
    <d v="2024-09-18T00:00:00"/>
    <s v="Premium"/>
    <n v="699"/>
    <x v="57"/>
    <n v="8"/>
    <n v="2"/>
    <n v="24"/>
    <n v="46"/>
    <s v="Yes"/>
    <n v="1"/>
  </r>
  <r>
    <n v="1375"/>
    <d v="2023-10-14T00:00:00"/>
    <s v="Standard"/>
    <n v="399"/>
    <x v="137"/>
    <n v="0"/>
    <n v="2"/>
    <n v="21"/>
    <n v="14"/>
    <s v="No"/>
    <n v="0"/>
  </r>
  <r>
    <n v="1376"/>
    <d v="2024-08-20T00:00:00"/>
    <s v="Basic"/>
    <n v="199"/>
    <x v="16"/>
    <n v="8"/>
    <n v="5"/>
    <n v="17"/>
    <n v="55"/>
    <s v="No"/>
    <n v="0"/>
  </r>
  <r>
    <n v="1377"/>
    <d v="2023-07-31T00:00:00"/>
    <s v="Basic"/>
    <n v="199"/>
    <x v="161"/>
    <n v="4"/>
    <n v="5"/>
    <n v="25"/>
    <n v="40"/>
    <s v="Yes"/>
    <n v="1"/>
  </r>
  <r>
    <n v="1378"/>
    <d v="2024-02-09T00:00:00"/>
    <s v="Standard"/>
    <n v="399"/>
    <x v="136"/>
    <n v="3"/>
    <n v="4"/>
    <n v="15"/>
    <n v="40"/>
    <s v="No"/>
    <n v="0"/>
  </r>
  <r>
    <n v="1379"/>
    <d v="2023-04-06T00:00:00"/>
    <s v="Basic"/>
    <n v="199"/>
    <x v="67"/>
    <n v="6"/>
    <n v="2"/>
    <n v="29"/>
    <n v="9"/>
    <s v="No"/>
    <n v="0"/>
  </r>
  <r>
    <n v="1380"/>
    <d v="2023-07-04T00:00:00"/>
    <s v="Standard"/>
    <n v="399"/>
    <x v="108"/>
    <n v="2"/>
    <n v="1"/>
    <n v="12"/>
    <n v="36"/>
    <s v="No"/>
    <n v="0"/>
  </r>
  <r>
    <n v="1381"/>
    <d v="2024-09-14T00:00:00"/>
    <s v="Premium"/>
    <n v="699"/>
    <x v="213"/>
    <n v="2"/>
    <n v="1"/>
    <n v="19"/>
    <n v="52"/>
    <s v="Yes"/>
    <n v="1"/>
  </r>
  <r>
    <n v="1382"/>
    <d v="2024-02-17T00:00:00"/>
    <s v="Basic"/>
    <n v="199"/>
    <x v="208"/>
    <n v="6"/>
    <n v="1"/>
    <n v="5"/>
    <n v="29"/>
    <s v="No"/>
    <n v="0"/>
  </r>
  <r>
    <n v="1383"/>
    <d v="2023-01-22T00:00:00"/>
    <s v="Basic"/>
    <n v="199"/>
    <x v="113"/>
    <n v="0"/>
    <n v="4"/>
    <n v="34"/>
    <n v="6"/>
    <s v="Yes"/>
    <n v="1"/>
  </r>
  <r>
    <n v="1384"/>
    <d v="2023-10-02T00:00:00"/>
    <s v="Basic"/>
    <n v="199"/>
    <x v="101"/>
    <n v="0"/>
    <n v="1"/>
    <n v="1"/>
    <n v="15"/>
    <s v="No"/>
    <n v="0"/>
  </r>
  <r>
    <n v="1385"/>
    <d v="2023-12-13T00:00:00"/>
    <s v="Basic"/>
    <n v="199"/>
    <x v="60"/>
    <n v="0"/>
    <n v="0"/>
    <n v="1"/>
    <n v="34"/>
    <s v="No"/>
    <n v="0"/>
  </r>
  <r>
    <n v="1386"/>
    <d v="2023-06-17T00:00:00"/>
    <s v="Premium"/>
    <n v="699"/>
    <x v="215"/>
    <n v="7"/>
    <n v="4"/>
    <n v="6"/>
    <n v="57"/>
    <s v="Yes"/>
    <n v="1"/>
  </r>
  <r>
    <n v="1387"/>
    <d v="2024-10-04T00:00:00"/>
    <s v="Standard"/>
    <n v="399"/>
    <x v="197"/>
    <n v="3"/>
    <n v="0"/>
    <n v="22"/>
    <n v="34"/>
    <s v="No"/>
    <n v="0"/>
  </r>
  <r>
    <n v="1388"/>
    <d v="2024-06-07T00:00:00"/>
    <s v="Premium"/>
    <n v="699"/>
    <x v="213"/>
    <n v="0"/>
    <n v="0"/>
    <n v="8"/>
    <n v="34"/>
    <s v="Yes"/>
    <n v="1"/>
  </r>
  <r>
    <n v="1389"/>
    <d v="2023-05-31T00:00:00"/>
    <s v="Standard"/>
    <n v="399"/>
    <x v="196"/>
    <n v="3"/>
    <n v="0"/>
    <n v="10"/>
    <n v="14"/>
    <s v="No"/>
    <n v="0"/>
  </r>
  <r>
    <n v="1390"/>
    <d v="2023-04-26T00:00:00"/>
    <s v="Standard"/>
    <n v="399"/>
    <x v="124"/>
    <n v="6"/>
    <n v="5"/>
    <n v="19"/>
    <n v="56"/>
    <s v="Yes"/>
    <n v="1"/>
  </r>
  <r>
    <n v="1391"/>
    <d v="2024-09-22T00:00:00"/>
    <s v="Standard"/>
    <n v="399"/>
    <x v="138"/>
    <n v="3"/>
    <n v="0"/>
    <n v="11"/>
    <n v="18"/>
    <s v="No"/>
    <n v="0"/>
  </r>
  <r>
    <n v="1392"/>
    <d v="2024-03-14T00:00:00"/>
    <s v="Standard"/>
    <n v="399"/>
    <x v="206"/>
    <n v="1"/>
    <n v="0"/>
    <n v="8"/>
    <n v="38"/>
    <s v="Yes"/>
    <n v="1"/>
  </r>
  <r>
    <n v="1393"/>
    <d v="2023-11-05T00:00:00"/>
    <s v="Premium"/>
    <n v="699"/>
    <x v="243"/>
    <n v="6"/>
    <n v="1"/>
    <n v="22"/>
    <n v="57"/>
    <s v="No"/>
    <n v="0"/>
  </r>
  <r>
    <n v="1394"/>
    <d v="2024-01-13T00:00:00"/>
    <s v="Premium"/>
    <n v="699"/>
    <x v="181"/>
    <n v="1"/>
    <n v="2"/>
    <n v="19"/>
    <n v="58"/>
    <s v="Yes"/>
    <n v="1"/>
  </r>
  <r>
    <n v="1395"/>
    <d v="2024-02-04T00:00:00"/>
    <s v="Standard"/>
    <n v="399"/>
    <x v="49"/>
    <n v="2"/>
    <n v="5"/>
    <n v="5"/>
    <n v="9"/>
    <s v="Yes"/>
    <n v="1"/>
  </r>
  <r>
    <n v="1396"/>
    <d v="2023-10-13T00:00:00"/>
    <s v="Standard"/>
    <n v="399"/>
    <x v="50"/>
    <n v="1"/>
    <n v="4"/>
    <n v="31"/>
    <n v="27"/>
    <s v="No"/>
    <n v="0"/>
  </r>
  <r>
    <n v="1397"/>
    <d v="2023-11-23T00:00:00"/>
    <s v="Basic"/>
    <n v="199"/>
    <x v="136"/>
    <n v="2"/>
    <n v="1"/>
    <n v="6"/>
    <n v="49"/>
    <s v="No"/>
    <n v="0"/>
  </r>
  <r>
    <n v="1398"/>
    <d v="2023-05-22T00:00:00"/>
    <s v="Standard"/>
    <n v="399"/>
    <x v="167"/>
    <n v="6"/>
    <n v="4"/>
    <n v="28"/>
    <n v="50"/>
    <s v="Yes"/>
    <n v="1"/>
  </r>
  <r>
    <n v="1399"/>
    <d v="2024-06-29T00:00:00"/>
    <s v="Premium"/>
    <n v="699"/>
    <x v="68"/>
    <n v="8"/>
    <n v="3"/>
    <n v="16"/>
    <n v="34"/>
    <s v="Yes"/>
    <n v="1"/>
  </r>
  <r>
    <n v="1400"/>
    <d v="2023-08-13T00:00:00"/>
    <s v="Premium"/>
    <n v="699"/>
    <x v="68"/>
    <n v="6"/>
    <n v="4"/>
    <n v="15"/>
    <n v="36"/>
    <s v="No"/>
    <n v="0"/>
  </r>
  <r>
    <n v="1401"/>
    <d v="2024-07-25T00:00:00"/>
    <s v="Premium"/>
    <n v="699"/>
    <x v="74"/>
    <n v="0"/>
    <n v="1"/>
    <n v="6"/>
    <n v="54"/>
    <s v="Yes"/>
    <n v="1"/>
  </r>
  <r>
    <n v="1402"/>
    <d v="2023-05-23T00:00:00"/>
    <s v="Standard"/>
    <n v="399"/>
    <x v="192"/>
    <n v="0"/>
    <n v="2"/>
    <n v="9"/>
    <n v="23"/>
    <s v="No"/>
    <n v="0"/>
  </r>
  <r>
    <n v="1403"/>
    <d v="2023-08-18T00:00:00"/>
    <s v="Standard"/>
    <n v="399"/>
    <x v="208"/>
    <n v="8"/>
    <n v="3"/>
    <n v="30"/>
    <n v="15"/>
    <s v="Yes"/>
    <n v="1"/>
  </r>
  <r>
    <n v="1404"/>
    <d v="2024-03-10T00:00:00"/>
    <s v="Basic"/>
    <n v="199"/>
    <x v="130"/>
    <n v="2"/>
    <n v="3"/>
    <n v="9"/>
    <n v="46"/>
    <s v="Yes"/>
    <n v="1"/>
  </r>
  <r>
    <n v="1405"/>
    <d v="2023-06-11T00:00:00"/>
    <s v="Standard"/>
    <n v="399"/>
    <x v="174"/>
    <n v="1"/>
    <n v="3"/>
    <n v="4"/>
    <n v="53"/>
    <s v="Yes"/>
    <n v="1"/>
  </r>
  <r>
    <n v="1406"/>
    <d v="2024-03-02T00:00:00"/>
    <s v="Basic"/>
    <n v="199"/>
    <x v="12"/>
    <n v="1"/>
    <n v="1"/>
    <n v="10"/>
    <n v="4"/>
    <s v="Yes"/>
    <n v="1"/>
  </r>
  <r>
    <n v="1407"/>
    <d v="2023-11-03T00:00:00"/>
    <s v="Basic"/>
    <n v="199"/>
    <x v="91"/>
    <n v="2"/>
    <n v="5"/>
    <n v="12"/>
    <n v="33"/>
    <s v="No"/>
    <n v="0"/>
  </r>
  <r>
    <n v="1408"/>
    <d v="2023-04-24T00:00:00"/>
    <s v="Standard"/>
    <n v="399"/>
    <x v="121"/>
    <n v="7"/>
    <n v="5"/>
    <n v="27"/>
    <n v="44"/>
    <s v="Yes"/>
    <n v="1"/>
  </r>
  <r>
    <n v="1409"/>
    <d v="2023-06-14T00:00:00"/>
    <s v="Basic"/>
    <n v="199"/>
    <x v="39"/>
    <n v="0"/>
    <n v="4"/>
    <n v="4"/>
    <n v="48"/>
    <s v="Yes"/>
    <n v="1"/>
  </r>
  <r>
    <n v="1410"/>
    <d v="2024-08-08T00:00:00"/>
    <s v="Basic"/>
    <n v="199"/>
    <x v="45"/>
    <n v="7"/>
    <n v="4"/>
    <n v="26"/>
    <n v="45"/>
    <s v="No"/>
    <n v="0"/>
  </r>
  <r>
    <n v="1411"/>
    <d v="2024-06-18T00:00:00"/>
    <s v="Premium"/>
    <n v="699"/>
    <x v="188"/>
    <n v="6"/>
    <n v="1"/>
    <n v="20"/>
    <n v="17"/>
    <s v="No"/>
    <n v="0"/>
  </r>
  <r>
    <n v="1412"/>
    <d v="2023-07-08T00:00:00"/>
    <s v="Standard"/>
    <n v="399"/>
    <x v="122"/>
    <n v="6"/>
    <n v="4"/>
    <n v="9"/>
    <n v="3"/>
    <s v="Yes"/>
    <n v="1"/>
  </r>
  <r>
    <n v="1413"/>
    <d v="2024-10-30T00:00:00"/>
    <s v="Premium"/>
    <n v="699"/>
    <x v="233"/>
    <n v="1"/>
    <n v="5"/>
    <n v="36"/>
    <n v="29"/>
    <s v="Yes"/>
    <n v="1"/>
  </r>
  <r>
    <n v="1414"/>
    <d v="2024-03-10T00:00:00"/>
    <s v="Premium"/>
    <n v="699"/>
    <x v="175"/>
    <n v="2"/>
    <n v="0"/>
    <n v="26"/>
    <n v="51"/>
    <s v="No"/>
    <n v="0"/>
  </r>
  <r>
    <n v="1415"/>
    <d v="2023-12-10T00:00:00"/>
    <s v="Basic"/>
    <n v="199"/>
    <x v="129"/>
    <n v="1"/>
    <n v="2"/>
    <n v="18"/>
    <n v="38"/>
    <s v="Yes"/>
    <n v="1"/>
  </r>
  <r>
    <n v="1416"/>
    <d v="2023-01-12T00:00:00"/>
    <s v="Basic"/>
    <n v="199"/>
    <x v="42"/>
    <n v="8"/>
    <n v="0"/>
    <n v="16"/>
    <n v="4"/>
    <s v="Yes"/>
    <n v="1"/>
  </r>
  <r>
    <n v="1417"/>
    <d v="2024-08-06T00:00:00"/>
    <s v="Standard"/>
    <n v="399"/>
    <x v="99"/>
    <n v="0"/>
    <n v="1"/>
    <n v="13"/>
    <n v="17"/>
    <s v="Yes"/>
    <n v="1"/>
  </r>
  <r>
    <n v="1418"/>
    <d v="2023-11-13T00:00:00"/>
    <s v="Premium"/>
    <n v="699"/>
    <x v="2"/>
    <n v="7"/>
    <n v="0"/>
    <n v="3"/>
    <n v="3"/>
    <s v="No"/>
    <n v="0"/>
  </r>
  <r>
    <n v="1419"/>
    <d v="2024-02-05T00:00:00"/>
    <s v="Basic"/>
    <n v="199"/>
    <x v="141"/>
    <n v="6"/>
    <n v="4"/>
    <n v="23"/>
    <n v="12"/>
    <s v="Yes"/>
    <n v="1"/>
  </r>
  <r>
    <n v="1420"/>
    <d v="2024-05-30T00:00:00"/>
    <s v="Premium"/>
    <n v="699"/>
    <x v="47"/>
    <n v="1"/>
    <n v="2"/>
    <n v="23"/>
    <n v="26"/>
    <s v="No"/>
    <n v="0"/>
  </r>
  <r>
    <n v="1421"/>
    <d v="2024-05-03T00:00:00"/>
    <s v="Basic"/>
    <n v="199"/>
    <x v="125"/>
    <n v="2"/>
    <n v="0"/>
    <n v="33"/>
    <n v="37"/>
    <s v="No"/>
    <n v="0"/>
  </r>
  <r>
    <n v="1422"/>
    <d v="2024-10-02T00:00:00"/>
    <s v="Premium"/>
    <n v="699"/>
    <x v="131"/>
    <n v="2"/>
    <n v="5"/>
    <n v="3"/>
    <n v="29"/>
    <s v="Yes"/>
    <n v="1"/>
  </r>
  <r>
    <n v="1423"/>
    <d v="2024-05-28T00:00:00"/>
    <s v="Basic"/>
    <n v="199"/>
    <x v="241"/>
    <n v="2"/>
    <n v="5"/>
    <n v="15"/>
    <n v="10"/>
    <s v="No"/>
    <n v="0"/>
  </r>
  <r>
    <n v="1424"/>
    <d v="2023-10-25T00:00:00"/>
    <s v="Premium"/>
    <n v="699"/>
    <x v="21"/>
    <n v="5"/>
    <n v="3"/>
    <n v="34"/>
    <n v="50"/>
    <s v="Yes"/>
    <n v="1"/>
  </r>
  <r>
    <n v="1425"/>
    <d v="2024-09-13T00:00:00"/>
    <s v="Standard"/>
    <n v="399"/>
    <x v="230"/>
    <n v="6"/>
    <n v="1"/>
    <n v="28"/>
    <n v="13"/>
    <s v="No"/>
    <n v="0"/>
  </r>
  <r>
    <n v="1426"/>
    <d v="2023-11-13T00:00:00"/>
    <s v="Basic"/>
    <n v="199"/>
    <x v="86"/>
    <n v="7"/>
    <n v="0"/>
    <n v="10"/>
    <n v="51"/>
    <s v="Yes"/>
    <n v="1"/>
  </r>
  <r>
    <n v="1427"/>
    <d v="2023-06-15T00:00:00"/>
    <s v="Premium"/>
    <n v="699"/>
    <x v="154"/>
    <n v="7"/>
    <n v="2"/>
    <n v="6"/>
    <n v="10"/>
    <s v="No"/>
    <n v="0"/>
  </r>
  <r>
    <n v="1428"/>
    <d v="2024-04-16T00:00:00"/>
    <s v="Basic"/>
    <n v="199"/>
    <x v="6"/>
    <n v="5"/>
    <n v="0"/>
    <n v="18"/>
    <n v="4"/>
    <s v="Yes"/>
    <n v="1"/>
  </r>
  <r>
    <n v="1429"/>
    <d v="2023-05-07T00:00:00"/>
    <s v="Standard"/>
    <n v="399"/>
    <x v="146"/>
    <n v="7"/>
    <n v="5"/>
    <n v="31"/>
    <n v="59"/>
    <s v="Yes"/>
    <n v="1"/>
  </r>
  <r>
    <n v="1430"/>
    <d v="2024-11-27T00:00:00"/>
    <s v="Premium"/>
    <n v="699"/>
    <x v="230"/>
    <n v="4"/>
    <n v="3"/>
    <n v="32"/>
    <n v="26"/>
    <s v="Yes"/>
    <n v="1"/>
  </r>
  <r>
    <n v="1431"/>
    <d v="2024-06-02T00:00:00"/>
    <s v="Basic"/>
    <n v="199"/>
    <x v="153"/>
    <n v="5"/>
    <n v="2"/>
    <n v="29"/>
    <n v="5"/>
    <s v="No"/>
    <n v="0"/>
  </r>
  <r>
    <n v="1432"/>
    <d v="2023-09-08T00:00:00"/>
    <s v="Standard"/>
    <n v="399"/>
    <x v="112"/>
    <n v="0"/>
    <n v="4"/>
    <n v="17"/>
    <n v="41"/>
    <s v="Yes"/>
    <n v="1"/>
  </r>
  <r>
    <n v="1433"/>
    <d v="2024-02-13T00:00:00"/>
    <s v="Premium"/>
    <n v="699"/>
    <x v="111"/>
    <n v="1"/>
    <n v="2"/>
    <n v="36"/>
    <n v="24"/>
    <s v="Yes"/>
    <n v="1"/>
  </r>
  <r>
    <n v="1434"/>
    <d v="2024-04-24T00:00:00"/>
    <s v="Basic"/>
    <n v="199"/>
    <x v="103"/>
    <n v="7"/>
    <n v="5"/>
    <n v="15"/>
    <n v="5"/>
    <s v="Yes"/>
    <n v="1"/>
  </r>
  <r>
    <n v="1435"/>
    <d v="2023-04-21T00:00:00"/>
    <s v="Premium"/>
    <n v="699"/>
    <x v="238"/>
    <n v="7"/>
    <n v="0"/>
    <n v="35"/>
    <n v="5"/>
    <s v="Yes"/>
    <n v="1"/>
  </r>
  <r>
    <n v="1436"/>
    <d v="2024-09-10T00:00:00"/>
    <s v="Standard"/>
    <n v="399"/>
    <x v="202"/>
    <n v="5"/>
    <n v="0"/>
    <n v="28"/>
    <n v="20"/>
    <s v="No"/>
    <n v="0"/>
  </r>
  <r>
    <n v="1437"/>
    <d v="2024-07-12T00:00:00"/>
    <s v="Standard"/>
    <n v="399"/>
    <x v="174"/>
    <n v="7"/>
    <n v="0"/>
    <n v="14"/>
    <n v="17"/>
    <s v="No"/>
    <n v="0"/>
  </r>
  <r>
    <n v="1438"/>
    <d v="2024-09-07T00:00:00"/>
    <s v="Basic"/>
    <n v="199"/>
    <x v="235"/>
    <n v="3"/>
    <n v="2"/>
    <n v="31"/>
    <n v="36"/>
    <s v="Yes"/>
    <n v="1"/>
  </r>
  <r>
    <n v="1439"/>
    <d v="2023-08-05T00:00:00"/>
    <s v="Standard"/>
    <n v="399"/>
    <x v="157"/>
    <n v="5"/>
    <n v="3"/>
    <n v="4"/>
    <n v="30"/>
    <s v="Yes"/>
    <n v="1"/>
  </r>
  <r>
    <n v="1440"/>
    <d v="2024-02-19T00:00:00"/>
    <s v="Basic"/>
    <n v="199"/>
    <x v="190"/>
    <n v="2"/>
    <n v="0"/>
    <n v="28"/>
    <n v="9"/>
    <s v="Yes"/>
    <n v="1"/>
  </r>
  <r>
    <n v="1441"/>
    <d v="2023-09-23T00:00:00"/>
    <s v="Basic"/>
    <n v="199"/>
    <x v="104"/>
    <n v="7"/>
    <n v="3"/>
    <n v="20"/>
    <n v="33"/>
    <s v="Yes"/>
    <n v="1"/>
  </r>
  <r>
    <n v="1442"/>
    <d v="2023-07-23T00:00:00"/>
    <s v="Basic"/>
    <n v="199"/>
    <x v="61"/>
    <n v="6"/>
    <n v="2"/>
    <n v="4"/>
    <n v="48"/>
    <s v="Yes"/>
    <n v="1"/>
  </r>
  <r>
    <n v="1443"/>
    <d v="2024-12-14T00:00:00"/>
    <s v="Standard"/>
    <n v="399"/>
    <x v="167"/>
    <n v="8"/>
    <n v="5"/>
    <n v="27"/>
    <n v="50"/>
    <s v="Yes"/>
    <n v="1"/>
  </r>
  <r>
    <n v="1444"/>
    <d v="2024-09-03T00:00:00"/>
    <s v="Standard"/>
    <n v="399"/>
    <x v="237"/>
    <n v="6"/>
    <n v="0"/>
    <n v="23"/>
    <n v="35"/>
    <s v="No"/>
    <n v="0"/>
  </r>
  <r>
    <n v="1445"/>
    <d v="2023-11-21T00:00:00"/>
    <s v="Basic"/>
    <n v="199"/>
    <x v="121"/>
    <n v="2"/>
    <n v="2"/>
    <n v="5"/>
    <n v="42"/>
    <s v="No"/>
    <n v="0"/>
  </r>
  <r>
    <n v="1446"/>
    <d v="2024-11-21T00:00:00"/>
    <s v="Basic"/>
    <n v="199"/>
    <x v="46"/>
    <n v="2"/>
    <n v="3"/>
    <n v="10"/>
    <n v="55"/>
    <s v="Yes"/>
    <n v="1"/>
  </r>
  <r>
    <n v="1447"/>
    <d v="2023-05-09T00:00:00"/>
    <s v="Standard"/>
    <n v="399"/>
    <x v="227"/>
    <n v="0"/>
    <n v="3"/>
    <n v="17"/>
    <n v="60"/>
    <s v="No"/>
    <n v="0"/>
  </r>
  <r>
    <n v="1448"/>
    <d v="2023-07-12T00:00:00"/>
    <s v="Premium"/>
    <n v="699"/>
    <x v="117"/>
    <n v="1"/>
    <n v="0"/>
    <n v="29"/>
    <n v="13"/>
    <s v="No"/>
    <n v="0"/>
  </r>
  <r>
    <n v="1449"/>
    <d v="2023-07-15T00:00:00"/>
    <s v="Standard"/>
    <n v="399"/>
    <x v="79"/>
    <n v="6"/>
    <n v="1"/>
    <n v="35"/>
    <n v="22"/>
    <s v="Yes"/>
    <n v="1"/>
  </r>
  <r>
    <n v="1450"/>
    <d v="2024-05-29T00:00:00"/>
    <s v="Premium"/>
    <n v="699"/>
    <x v="211"/>
    <n v="5"/>
    <n v="0"/>
    <n v="1"/>
    <n v="19"/>
    <s v="No"/>
    <n v="0"/>
  </r>
  <r>
    <n v="1451"/>
    <d v="2024-07-09T00:00:00"/>
    <s v="Basic"/>
    <n v="199"/>
    <x v="73"/>
    <n v="7"/>
    <n v="3"/>
    <n v="32"/>
    <n v="26"/>
    <s v="Yes"/>
    <n v="1"/>
  </r>
  <r>
    <n v="1452"/>
    <d v="2024-03-14T00:00:00"/>
    <s v="Standard"/>
    <n v="399"/>
    <x v="47"/>
    <n v="5"/>
    <n v="0"/>
    <n v="34"/>
    <n v="59"/>
    <s v="Yes"/>
    <n v="1"/>
  </r>
  <r>
    <n v="1453"/>
    <d v="2024-11-06T00:00:00"/>
    <s v="Standard"/>
    <n v="399"/>
    <x v="99"/>
    <n v="2"/>
    <n v="4"/>
    <n v="12"/>
    <n v="27"/>
    <s v="Yes"/>
    <n v="1"/>
  </r>
  <r>
    <n v="1454"/>
    <d v="2023-04-02T00:00:00"/>
    <s v="Premium"/>
    <n v="699"/>
    <x v="239"/>
    <n v="1"/>
    <n v="0"/>
    <n v="28"/>
    <n v="51"/>
    <s v="No"/>
    <n v="0"/>
  </r>
  <r>
    <n v="1455"/>
    <d v="2024-09-30T00:00:00"/>
    <s v="Premium"/>
    <n v="699"/>
    <x v="58"/>
    <n v="6"/>
    <n v="0"/>
    <n v="2"/>
    <n v="31"/>
    <s v="No"/>
    <n v="0"/>
  </r>
  <r>
    <n v="1456"/>
    <d v="2023-10-24T00:00:00"/>
    <s v="Premium"/>
    <n v="699"/>
    <x v="239"/>
    <n v="8"/>
    <n v="4"/>
    <n v="7"/>
    <n v="51"/>
    <s v="Yes"/>
    <n v="1"/>
  </r>
  <r>
    <n v="1457"/>
    <d v="2024-04-25T00:00:00"/>
    <s v="Standard"/>
    <n v="399"/>
    <x v="124"/>
    <n v="7"/>
    <n v="4"/>
    <n v="14"/>
    <n v="24"/>
    <s v="Yes"/>
    <n v="1"/>
  </r>
  <r>
    <n v="1458"/>
    <d v="2024-12-21T00:00:00"/>
    <s v="Basic"/>
    <n v="199"/>
    <x v="93"/>
    <n v="7"/>
    <n v="3"/>
    <n v="23"/>
    <n v="58"/>
    <s v="No"/>
    <n v="0"/>
  </r>
  <r>
    <n v="1459"/>
    <d v="2024-11-05T00:00:00"/>
    <s v="Premium"/>
    <n v="699"/>
    <x v="111"/>
    <n v="5"/>
    <n v="1"/>
    <n v="26"/>
    <n v="32"/>
    <s v="Yes"/>
    <n v="1"/>
  </r>
  <r>
    <n v="1460"/>
    <d v="2024-02-29T00:00:00"/>
    <s v="Standard"/>
    <n v="399"/>
    <x v="220"/>
    <n v="6"/>
    <n v="5"/>
    <n v="20"/>
    <n v="15"/>
    <s v="Yes"/>
    <n v="1"/>
  </r>
  <r>
    <n v="1461"/>
    <d v="2023-11-22T00:00:00"/>
    <s v="Basic"/>
    <n v="199"/>
    <x v="0"/>
    <n v="5"/>
    <n v="4"/>
    <n v="1"/>
    <n v="52"/>
    <s v="Yes"/>
    <n v="1"/>
  </r>
  <r>
    <n v="1462"/>
    <d v="2023-07-17T00:00:00"/>
    <s v="Standard"/>
    <n v="399"/>
    <x v="219"/>
    <n v="6"/>
    <n v="1"/>
    <n v="11"/>
    <n v="35"/>
    <s v="No"/>
    <n v="0"/>
  </r>
  <r>
    <n v="1463"/>
    <d v="2023-06-27T00:00:00"/>
    <s v="Premium"/>
    <n v="699"/>
    <x v="175"/>
    <n v="6"/>
    <n v="1"/>
    <n v="26"/>
    <n v="60"/>
    <s v="No"/>
    <n v="0"/>
  </r>
  <r>
    <n v="1464"/>
    <d v="2023-05-10T00:00:00"/>
    <s v="Standard"/>
    <n v="399"/>
    <x v="92"/>
    <n v="6"/>
    <n v="1"/>
    <n v="21"/>
    <n v="6"/>
    <s v="No"/>
    <n v="0"/>
  </r>
  <r>
    <n v="1465"/>
    <d v="2024-07-20T00:00:00"/>
    <s v="Premium"/>
    <n v="699"/>
    <x v="239"/>
    <n v="6"/>
    <n v="5"/>
    <n v="8"/>
    <n v="58"/>
    <s v="Yes"/>
    <n v="1"/>
  </r>
  <r>
    <n v="1466"/>
    <d v="2024-08-30T00:00:00"/>
    <s v="Basic"/>
    <n v="199"/>
    <x v="215"/>
    <n v="1"/>
    <n v="0"/>
    <n v="21"/>
    <n v="27"/>
    <s v="Yes"/>
    <n v="1"/>
  </r>
  <r>
    <n v="1467"/>
    <d v="2023-05-14T00:00:00"/>
    <s v="Basic"/>
    <n v="199"/>
    <x v="58"/>
    <n v="8"/>
    <n v="0"/>
    <n v="2"/>
    <n v="36"/>
    <s v="Yes"/>
    <n v="1"/>
  </r>
  <r>
    <n v="1468"/>
    <d v="2023-09-09T00:00:00"/>
    <s v="Standard"/>
    <n v="399"/>
    <x v="145"/>
    <n v="3"/>
    <n v="2"/>
    <n v="23"/>
    <n v="12"/>
    <s v="No"/>
    <n v="0"/>
  </r>
  <r>
    <n v="1469"/>
    <d v="2024-10-04T00:00:00"/>
    <s v="Premium"/>
    <n v="699"/>
    <x v="100"/>
    <n v="0"/>
    <n v="2"/>
    <n v="25"/>
    <n v="5"/>
    <s v="No"/>
    <n v="0"/>
  </r>
  <r>
    <n v="1470"/>
    <d v="2023-07-04T00:00:00"/>
    <s v="Basic"/>
    <n v="199"/>
    <x v="129"/>
    <n v="1"/>
    <n v="0"/>
    <n v="7"/>
    <n v="9"/>
    <s v="Yes"/>
    <n v="1"/>
  </r>
  <r>
    <n v="1471"/>
    <d v="2023-01-23T00:00:00"/>
    <s v="Basic"/>
    <n v="199"/>
    <x v="171"/>
    <n v="5"/>
    <n v="1"/>
    <n v="5"/>
    <n v="25"/>
    <s v="Yes"/>
    <n v="1"/>
  </r>
  <r>
    <n v="1472"/>
    <d v="2023-11-18T00:00:00"/>
    <s v="Standard"/>
    <n v="399"/>
    <x v="31"/>
    <n v="1"/>
    <n v="1"/>
    <n v="5"/>
    <n v="43"/>
    <s v="No"/>
    <n v="0"/>
  </r>
  <r>
    <n v="1473"/>
    <d v="2024-11-06T00:00:00"/>
    <s v="Premium"/>
    <n v="699"/>
    <x v="125"/>
    <n v="2"/>
    <n v="2"/>
    <n v="29"/>
    <n v="0"/>
    <s v="No"/>
    <n v="0"/>
  </r>
  <r>
    <n v="1474"/>
    <d v="2024-09-06T00:00:00"/>
    <s v="Premium"/>
    <n v="699"/>
    <x v="130"/>
    <n v="5"/>
    <n v="2"/>
    <n v="3"/>
    <n v="30"/>
    <s v="Yes"/>
    <n v="1"/>
  </r>
  <r>
    <n v="1475"/>
    <d v="2024-07-02T00:00:00"/>
    <s v="Premium"/>
    <n v="699"/>
    <x v="109"/>
    <n v="4"/>
    <n v="0"/>
    <n v="1"/>
    <n v="12"/>
    <s v="No"/>
    <n v="0"/>
  </r>
  <r>
    <n v="1476"/>
    <d v="2023-08-11T00:00:00"/>
    <s v="Basic"/>
    <n v="199"/>
    <x v="98"/>
    <n v="2"/>
    <n v="1"/>
    <n v="34"/>
    <n v="55"/>
    <s v="No"/>
    <n v="0"/>
  </r>
  <r>
    <n v="1477"/>
    <d v="2023-10-02T00:00:00"/>
    <s v="Basic"/>
    <n v="199"/>
    <x v="113"/>
    <n v="1"/>
    <n v="5"/>
    <n v="21"/>
    <n v="44"/>
    <s v="No"/>
    <n v="0"/>
  </r>
  <r>
    <n v="1478"/>
    <d v="2023-10-29T00:00:00"/>
    <s v="Standard"/>
    <n v="399"/>
    <x v="202"/>
    <n v="1"/>
    <n v="2"/>
    <n v="31"/>
    <n v="45"/>
    <s v="Yes"/>
    <n v="1"/>
  </r>
  <r>
    <n v="1479"/>
    <d v="2024-12-04T00:00:00"/>
    <s v="Standard"/>
    <n v="399"/>
    <x v="22"/>
    <n v="6"/>
    <n v="1"/>
    <n v="32"/>
    <n v="16"/>
    <s v="Yes"/>
    <n v="1"/>
  </r>
  <r>
    <n v="1480"/>
    <d v="2023-11-16T00:00:00"/>
    <s v="Premium"/>
    <n v="699"/>
    <x v="170"/>
    <n v="1"/>
    <n v="4"/>
    <n v="18"/>
    <n v="50"/>
    <s v="No"/>
    <n v="0"/>
  </r>
  <r>
    <n v="1481"/>
    <d v="2024-09-02T00:00:00"/>
    <s v="Basic"/>
    <n v="199"/>
    <x v="168"/>
    <n v="7"/>
    <n v="3"/>
    <n v="14"/>
    <n v="56"/>
    <s v="Yes"/>
    <n v="1"/>
  </r>
  <r>
    <n v="1482"/>
    <d v="2024-08-03T00:00:00"/>
    <s v="Premium"/>
    <n v="699"/>
    <x v="50"/>
    <n v="1"/>
    <n v="4"/>
    <n v="18"/>
    <n v="24"/>
    <s v="Yes"/>
    <n v="1"/>
  </r>
  <r>
    <n v="1483"/>
    <d v="2024-06-07T00:00:00"/>
    <s v="Standard"/>
    <n v="399"/>
    <x v="46"/>
    <n v="1"/>
    <n v="3"/>
    <n v="24"/>
    <n v="10"/>
    <s v="No"/>
    <n v="0"/>
  </r>
  <r>
    <n v="1484"/>
    <d v="2023-07-04T00:00:00"/>
    <s v="Standard"/>
    <n v="399"/>
    <x v="187"/>
    <n v="8"/>
    <n v="2"/>
    <n v="27"/>
    <n v="25"/>
    <s v="Yes"/>
    <n v="1"/>
  </r>
  <r>
    <n v="1485"/>
    <d v="2024-01-16T00:00:00"/>
    <s v="Standard"/>
    <n v="399"/>
    <x v="60"/>
    <n v="5"/>
    <n v="1"/>
    <n v="28"/>
    <n v="4"/>
    <s v="Yes"/>
    <n v="1"/>
  </r>
  <r>
    <n v="1486"/>
    <d v="2023-12-03T00:00:00"/>
    <s v="Standard"/>
    <n v="399"/>
    <x v="217"/>
    <n v="1"/>
    <n v="0"/>
    <n v="10"/>
    <n v="20"/>
    <s v="No"/>
    <n v="0"/>
  </r>
  <r>
    <n v="1487"/>
    <d v="2023-10-18T00:00:00"/>
    <s v="Basic"/>
    <n v="199"/>
    <x v="86"/>
    <n v="5"/>
    <n v="1"/>
    <n v="30"/>
    <n v="35"/>
    <s v="Yes"/>
    <n v="1"/>
  </r>
  <r>
    <n v="1488"/>
    <d v="2024-11-18T00:00:00"/>
    <s v="Premium"/>
    <n v="699"/>
    <x v="165"/>
    <n v="1"/>
    <n v="4"/>
    <n v="14"/>
    <n v="17"/>
    <s v="No"/>
    <n v="0"/>
  </r>
  <r>
    <n v="1489"/>
    <d v="2023-07-21T00:00:00"/>
    <s v="Basic"/>
    <n v="199"/>
    <x v="178"/>
    <n v="6"/>
    <n v="2"/>
    <n v="27"/>
    <n v="52"/>
    <s v="Yes"/>
    <n v="1"/>
  </r>
  <r>
    <n v="1490"/>
    <d v="2023-06-25T00:00:00"/>
    <s v="Basic"/>
    <n v="199"/>
    <x v="154"/>
    <n v="4"/>
    <n v="3"/>
    <n v="32"/>
    <n v="7"/>
    <s v="Yes"/>
    <n v="1"/>
  </r>
  <r>
    <n v="1491"/>
    <d v="2024-10-21T00:00:00"/>
    <s v="Premium"/>
    <n v="699"/>
    <x v="193"/>
    <n v="3"/>
    <n v="4"/>
    <n v="21"/>
    <n v="1"/>
    <s v="Yes"/>
    <n v="1"/>
  </r>
  <r>
    <n v="1492"/>
    <d v="2023-02-07T00:00:00"/>
    <s v="Premium"/>
    <n v="699"/>
    <x v="156"/>
    <n v="4"/>
    <n v="1"/>
    <n v="1"/>
    <n v="53"/>
    <s v="No"/>
    <n v="0"/>
  </r>
  <r>
    <n v="1493"/>
    <d v="2024-03-01T00:00:00"/>
    <s v="Premium"/>
    <n v="699"/>
    <x v="230"/>
    <n v="0"/>
    <n v="0"/>
    <n v="34"/>
    <n v="30"/>
    <s v="Yes"/>
    <n v="1"/>
  </r>
  <r>
    <n v="1494"/>
    <d v="2023-11-17T00:00:00"/>
    <s v="Premium"/>
    <n v="699"/>
    <x v="151"/>
    <n v="5"/>
    <n v="3"/>
    <n v="20"/>
    <n v="5"/>
    <s v="No"/>
    <n v="0"/>
  </r>
  <r>
    <n v="1495"/>
    <d v="2023-05-05T00:00:00"/>
    <s v="Standard"/>
    <n v="399"/>
    <x v="179"/>
    <n v="7"/>
    <n v="3"/>
    <n v="4"/>
    <n v="54"/>
    <s v="Yes"/>
    <n v="1"/>
  </r>
  <r>
    <n v="1496"/>
    <d v="2023-11-27T00:00:00"/>
    <s v="Standard"/>
    <n v="399"/>
    <x v="126"/>
    <n v="0"/>
    <n v="0"/>
    <n v="7"/>
    <n v="8"/>
    <s v="Yes"/>
    <n v="1"/>
  </r>
  <r>
    <n v="1497"/>
    <d v="2024-01-13T00:00:00"/>
    <s v="Premium"/>
    <n v="699"/>
    <x v="124"/>
    <n v="1"/>
    <n v="1"/>
    <n v="28"/>
    <n v="46"/>
    <s v="No"/>
    <n v="0"/>
  </r>
  <r>
    <n v="1498"/>
    <d v="2023-04-24T00:00:00"/>
    <s v="Premium"/>
    <n v="699"/>
    <x v="157"/>
    <n v="0"/>
    <n v="2"/>
    <n v="1"/>
    <n v="56"/>
    <s v="No"/>
    <n v="0"/>
  </r>
  <r>
    <n v="1499"/>
    <d v="2024-01-24T00:00:00"/>
    <s v="Basic"/>
    <n v="199"/>
    <x v="244"/>
    <n v="5"/>
    <n v="5"/>
    <n v="20"/>
    <n v="39"/>
    <s v="Yes"/>
    <n v="1"/>
  </r>
  <r>
    <n v="1500"/>
    <d v="2023-06-01T00:00:00"/>
    <s v="Standard"/>
    <n v="399"/>
    <x v="207"/>
    <n v="7"/>
    <n v="0"/>
    <n v="11"/>
    <n v="8"/>
    <s v="No"/>
    <n v="0"/>
  </r>
  <r>
    <n v="1501"/>
    <d v="2024-05-04T00:00:00"/>
    <s v="Premium"/>
    <n v="699"/>
    <x v="84"/>
    <n v="1"/>
    <n v="4"/>
    <n v="27"/>
    <n v="33"/>
    <s v="Yes"/>
    <n v="1"/>
  </r>
  <r>
    <n v="1502"/>
    <d v="2023-09-28T00:00:00"/>
    <s v="Premium"/>
    <n v="699"/>
    <x v="47"/>
    <n v="5"/>
    <n v="5"/>
    <n v="32"/>
    <n v="30"/>
    <s v="Yes"/>
    <n v="1"/>
  </r>
  <r>
    <n v="1503"/>
    <d v="2023-07-30T00:00:00"/>
    <s v="Standard"/>
    <n v="399"/>
    <x v="221"/>
    <n v="3"/>
    <n v="5"/>
    <n v="6"/>
    <n v="41"/>
    <s v="No"/>
    <n v="0"/>
  </r>
  <r>
    <n v="1504"/>
    <d v="2023-08-10T00:00:00"/>
    <s v="Premium"/>
    <n v="699"/>
    <x v="244"/>
    <n v="7"/>
    <n v="0"/>
    <n v="5"/>
    <n v="13"/>
    <s v="Yes"/>
    <n v="1"/>
  </r>
  <r>
    <n v="1505"/>
    <d v="2024-06-24T00:00:00"/>
    <s v="Standard"/>
    <n v="399"/>
    <x v="145"/>
    <n v="1"/>
    <n v="2"/>
    <n v="25"/>
    <n v="13"/>
    <s v="No"/>
    <n v="0"/>
  </r>
  <r>
    <n v="1506"/>
    <d v="2024-05-31T00:00:00"/>
    <s v="Premium"/>
    <n v="699"/>
    <x v="143"/>
    <n v="4"/>
    <n v="5"/>
    <n v="21"/>
    <n v="29"/>
    <s v="Yes"/>
    <n v="1"/>
  </r>
  <r>
    <n v="1507"/>
    <d v="2024-06-09T00:00:00"/>
    <s v="Basic"/>
    <n v="199"/>
    <x v="9"/>
    <n v="5"/>
    <n v="3"/>
    <n v="9"/>
    <n v="28"/>
    <s v="No"/>
    <n v="0"/>
  </r>
  <r>
    <n v="1508"/>
    <d v="2024-08-14T00:00:00"/>
    <s v="Basic"/>
    <n v="199"/>
    <x v="145"/>
    <n v="4"/>
    <n v="3"/>
    <n v="26"/>
    <n v="10"/>
    <s v="No"/>
    <n v="0"/>
  </r>
  <r>
    <n v="1509"/>
    <d v="2024-04-16T00:00:00"/>
    <s v="Premium"/>
    <n v="699"/>
    <x v="235"/>
    <n v="1"/>
    <n v="5"/>
    <n v="7"/>
    <n v="7"/>
    <s v="Yes"/>
    <n v="1"/>
  </r>
  <r>
    <n v="1510"/>
    <d v="2024-07-17T00:00:00"/>
    <s v="Basic"/>
    <n v="199"/>
    <x v="126"/>
    <n v="8"/>
    <n v="3"/>
    <n v="18"/>
    <n v="22"/>
    <s v="Yes"/>
    <n v="1"/>
  </r>
  <r>
    <n v="1511"/>
    <d v="2023-12-08T00:00:00"/>
    <s v="Basic"/>
    <n v="199"/>
    <x v="107"/>
    <n v="2"/>
    <n v="3"/>
    <n v="23"/>
    <n v="32"/>
    <s v="Yes"/>
    <n v="1"/>
  </r>
  <r>
    <n v="1512"/>
    <d v="2024-03-08T00:00:00"/>
    <s v="Basic"/>
    <n v="199"/>
    <x v="151"/>
    <n v="1"/>
    <n v="0"/>
    <n v="29"/>
    <n v="41"/>
    <s v="No"/>
    <n v="0"/>
  </r>
  <r>
    <n v="1513"/>
    <d v="2024-05-20T00:00:00"/>
    <s v="Basic"/>
    <n v="199"/>
    <x v="145"/>
    <n v="2"/>
    <n v="4"/>
    <n v="19"/>
    <n v="17"/>
    <s v="No"/>
    <n v="0"/>
  </r>
  <r>
    <n v="1514"/>
    <d v="2023-08-13T00:00:00"/>
    <s v="Premium"/>
    <n v="699"/>
    <x v="129"/>
    <n v="0"/>
    <n v="5"/>
    <n v="28"/>
    <n v="15"/>
    <s v="No"/>
    <n v="0"/>
  </r>
  <r>
    <n v="1515"/>
    <d v="2023-10-10T00:00:00"/>
    <s v="Basic"/>
    <n v="199"/>
    <x v="64"/>
    <n v="4"/>
    <n v="1"/>
    <n v="4"/>
    <n v="4"/>
    <s v="No"/>
    <n v="0"/>
  </r>
  <r>
    <n v="1516"/>
    <d v="2024-12-09T00:00:00"/>
    <s v="Basic"/>
    <n v="199"/>
    <x v="179"/>
    <n v="1"/>
    <n v="1"/>
    <n v="26"/>
    <n v="46"/>
    <s v="No"/>
    <n v="0"/>
  </r>
  <r>
    <n v="1517"/>
    <d v="2024-09-02T00:00:00"/>
    <s v="Standard"/>
    <n v="399"/>
    <x v="215"/>
    <n v="3"/>
    <n v="2"/>
    <n v="32"/>
    <n v="40"/>
    <s v="Yes"/>
    <n v="1"/>
  </r>
  <r>
    <n v="1518"/>
    <d v="2023-11-09T00:00:00"/>
    <s v="Standard"/>
    <n v="399"/>
    <x v="61"/>
    <n v="8"/>
    <n v="5"/>
    <n v="1"/>
    <n v="39"/>
    <s v="Yes"/>
    <n v="1"/>
  </r>
  <r>
    <n v="1519"/>
    <d v="2024-04-11T00:00:00"/>
    <s v="Premium"/>
    <n v="699"/>
    <x v="204"/>
    <n v="1"/>
    <n v="1"/>
    <n v="16"/>
    <n v="11"/>
    <s v="Yes"/>
    <n v="1"/>
  </r>
  <r>
    <n v="1520"/>
    <d v="2023-09-28T00:00:00"/>
    <s v="Basic"/>
    <n v="199"/>
    <x v="56"/>
    <n v="6"/>
    <n v="2"/>
    <n v="1"/>
    <n v="1"/>
    <s v="Yes"/>
    <n v="1"/>
  </r>
  <r>
    <n v="1521"/>
    <d v="2024-08-20T00:00:00"/>
    <s v="Basic"/>
    <n v="199"/>
    <x v="142"/>
    <n v="0"/>
    <n v="4"/>
    <n v="11"/>
    <n v="22"/>
    <s v="No"/>
    <n v="0"/>
  </r>
  <r>
    <n v="1522"/>
    <d v="2024-08-03T00:00:00"/>
    <s v="Basic"/>
    <n v="199"/>
    <x v="104"/>
    <n v="7"/>
    <n v="0"/>
    <n v="32"/>
    <n v="2"/>
    <s v="No"/>
    <n v="0"/>
  </r>
  <r>
    <n v="1523"/>
    <d v="2023-04-07T00:00:00"/>
    <s v="Premium"/>
    <n v="699"/>
    <x v="220"/>
    <n v="8"/>
    <n v="4"/>
    <n v="19"/>
    <n v="10"/>
    <s v="No"/>
    <n v="0"/>
  </r>
  <r>
    <n v="1524"/>
    <d v="2024-07-12T00:00:00"/>
    <s v="Basic"/>
    <n v="199"/>
    <x v="186"/>
    <n v="5"/>
    <n v="3"/>
    <n v="20"/>
    <n v="31"/>
    <s v="Yes"/>
    <n v="1"/>
  </r>
  <r>
    <n v="1525"/>
    <d v="2024-12-28T00:00:00"/>
    <s v="Standard"/>
    <n v="399"/>
    <x v="14"/>
    <n v="7"/>
    <n v="0"/>
    <n v="32"/>
    <n v="52"/>
    <s v="Yes"/>
    <n v="1"/>
  </r>
  <r>
    <n v="1526"/>
    <d v="2024-10-17T00:00:00"/>
    <s v="Standard"/>
    <n v="399"/>
    <x v="79"/>
    <n v="7"/>
    <n v="0"/>
    <n v="34"/>
    <n v="17"/>
    <s v="No"/>
    <n v="0"/>
  </r>
  <r>
    <n v="1527"/>
    <d v="2023-02-01T00:00:00"/>
    <s v="Basic"/>
    <n v="199"/>
    <x v="146"/>
    <n v="3"/>
    <n v="5"/>
    <n v="10"/>
    <n v="9"/>
    <s v="No"/>
    <n v="0"/>
  </r>
  <r>
    <n v="1528"/>
    <d v="2024-10-16T00:00:00"/>
    <s v="Basic"/>
    <n v="199"/>
    <x v="206"/>
    <n v="1"/>
    <n v="1"/>
    <n v="28"/>
    <n v="58"/>
    <s v="No"/>
    <n v="0"/>
  </r>
  <r>
    <n v="1529"/>
    <d v="2023-09-29T00:00:00"/>
    <s v="Basic"/>
    <n v="199"/>
    <x v="112"/>
    <n v="8"/>
    <n v="3"/>
    <n v="18"/>
    <n v="56"/>
    <s v="Yes"/>
    <n v="1"/>
  </r>
  <r>
    <n v="1530"/>
    <d v="2023-10-10T00:00:00"/>
    <s v="Premium"/>
    <n v="699"/>
    <x v="226"/>
    <n v="6"/>
    <n v="4"/>
    <n v="23"/>
    <n v="26"/>
    <s v="No"/>
    <n v="0"/>
  </r>
  <r>
    <n v="1531"/>
    <d v="2023-05-06T00:00:00"/>
    <s v="Standard"/>
    <n v="399"/>
    <x v="230"/>
    <n v="8"/>
    <n v="5"/>
    <n v="13"/>
    <n v="21"/>
    <s v="Yes"/>
    <n v="1"/>
  </r>
  <r>
    <n v="1532"/>
    <d v="2024-05-25T00:00:00"/>
    <s v="Standard"/>
    <n v="399"/>
    <x v="86"/>
    <n v="5"/>
    <n v="2"/>
    <n v="30"/>
    <n v="7"/>
    <s v="No"/>
    <n v="0"/>
  </r>
  <r>
    <n v="1533"/>
    <d v="2024-11-11T00:00:00"/>
    <s v="Premium"/>
    <n v="699"/>
    <x v="69"/>
    <n v="2"/>
    <n v="4"/>
    <n v="10"/>
    <n v="18"/>
    <s v="No"/>
    <n v="0"/>
  </r>
  <r>
    <n v="1534"/>
    <d v="2023-08-11T00:00:00"/>
    <s v="Basic"/>
    <n v="199"/>
    <x v="31"/>
    <n v="1"/>
    <n v="2"/>
    <n v="20"/>
    <n v="0"/>
    <s v="No"/>
    <n v="0"/>
  </r>
  <r>
    <n v="1535"/>
    <d v="2023-01-01T00:00:00"/>
    <s v="Standard"/>
    <n v="399"/>
    <x v="169"/>
    <n v="4"/>
    <n v="0"/>
    <n v="8"/>
    <n v="27"/>
    <s v="Yes"/>
    <n v="1"/>
  </r>
  <r>
    <n v="1536"/>
    <d v="2024-07-28T00:00:00"/>
    <s v="Basic"/>
    <n v="199"/>
    <x v="113"/>
    <n v="4"/>
    <n v="4"/>
    <n v="17"/>
    <n v="42"/>
    <s v="Yes"/>
    <n v="1"/>
  </r>
  <r>
    <n v="1537"/>
    <d v="2023-03-24T00:00:00"/>
    <s v="Basic"/>
    <n v="199"/>
    <x v="200"/>
    <n v="2"/>
    <n v="5"/>
    <n v="6"/>
    <n v="12"/>
    <s v="No"/>
    <n v="0"/>
  </r>
  <r>
    <n v="1538"/>
    <d v="2024-01-31T00:00:00"/>
    <s v="Standard"/>
    <n v="399"/>
    <x v="176"/>
    <n v="5"/>
    <n v="1"/>
    <n v="15"/>
    <n v="51"/>
    <s v="Yes"/>
    <n v="1"/>
  </r>
  <r>
    <n v="1539"/>
    <d v="2023-11-15T00:00:00"/>
    <s v="Standard"/>
    <n v="399"/>
    <x v="93"/>
    <n v="1"/>
    <n v="2"/>
    <n v="26"/>
    <n v="58"/>
    <s v="Yes"/>
    <n v="1"/>
  </r>
  <r>
    <n v="1540"/>
    <d v="2023-07-24T00:00:00"/>
    <s v="Basic"/>
    <n v="199"/>
    <x v="142"/>
    <n v="5"/>
    <n v="4"/>
    <n v="28"/>
    <n v="8"/>
    <s v="No"/>
    <n v="0"/>
  </r>
  <r>
    <n v="1541"/>
    <d v="2024-08-03T00:00:00"/>
    <s v="Standard"/>
    <n v="399"/>
    <x v="218"/>
    <n v="3"/>
    <n v="2"/>
    <n v="9"/>
    <n v="19"/>
    <s v="Yes"/>
    <n v="1"/>
  </r>
  <r>
    <n v="1542"/>
    <d v="2024-03-28T00:00:00"/>
    <s v="Premium"/>
    <n v="699"/>
    <x v="148"/>
    <n v="6"/>
    <n v="3"/>
    <n v="30"/>
    <n v="6"/>
    <s v="Yes"/>
    <n v="1"/>
  </r>
  <r>
    <n v="1543"/>
    <d v="2024-03-06T00:00:00"/>
    <s v="Premium"/>
    <n v="699"/>
    <x v="119"/>
    <n v="5"/>
    <n v="3"/>
    <n v="21"/>
    <n v="22"/>
    <s v="Yes"/>
    <n v="1"/>
  </r>
  <r>
    <n v="1544"/>
    <d v="2023-05-24T00:00:00"/>
    <s v="Standard"/>
    <n v="399"/>
    <x v="126"/>
    <n v="8"/>
    <n v="0"/>
    <n v="30"/>
    <n v="49"/>
    <s v="Yes"/>
    <n v="1"/>
  </r>
  <r>
    <n v="1545"/>
    <d v="2024-08-02T00:00:00"/>
    <s v="Premium"/>
    <n v="699"/>
    <x v="49"/>
    <n v="8"/>
    <n v="2"/>
    <n v="20"/>
    <n v="8"/>
    <s v="No"/>
    <n v="0"/>
  </r>
  <r>
    <n v="1546"/>
    <d v="2024-04-18T00:00:00"/>
    <s v="Standard"/>
    <n v="399"/>
    <x v="128"/>
    <n v="6"/>
    <n v="1"/>
    <n v="4"/>
    <n v="25"/>
    <s v="No"/>
    <n v="0"/>
  </r>
  <r>
    <n v="1547"/>
    <d v="2024-10-27T00:00:00"/>
    <s v="Premium"/>
    <n v="699"/>
    <x v="72"/>
    <n v="1"/>
    <n v="0"/>
    <n v="30"/>
    <n v="17"/>
    <s v="No"/>
    <n v="0"/>
  </r>
  <r>
    <n v="1548"/>
    <d v="2023-03-04T00:00:00"/>
    <s v="Basic"/>
    <n v="199"/>
    <x v="83"/>
    <n v="4"/>
    <n v="4"/>
    <n v="22"/>
    <n v="30"/>
    <s v="Yes"/>
    <n v="1"/>
  </r>
  <r>
    <n v="1549"/>
    <d v="2024-07-29T00:00:00"/>
    <s v="Basic"/>
    <n v="199"/>
    <x v="223"/>
    <n v="0"/>
    <n v="5"/>
    <n v="33"/>
    <n v="13"/>
    <s v="No"/>
    <n v="0"/>
  </r>
  <r>
    <n v="1550"/>
    <d v="2023-01-07T00:00:00"/>
    <s v="Premium"/>
    <n v="699"/>
    <x v="222"/>
    <n v="2"/>
    <n v="2"/>
    <n v="32"/>
    <n v="40"/>
    <s v="Yes"/>
    <n v="1"/>
  </r>
  <r>
    <n v="1551"/>
    <d v="2024-06-16T00:00:00"/>
    <s v="Standard"/>
    <n v="399"/>
    <x v="54"/>
    <n v="0"/>
    <n v="1"/>
    <n v="13"/>
    <n v="38"/>
    <s v="No"/>
    <n v="0"/>
  </r>
  <r>
    <n v="1552"/>
    <d v="2024-02-05T00:00:00"/>
    <s v="Basic"/>
    <n v="199"/>
    <x v="215"/>
    <n v="7"/>
    <n v="0"/>
    <n v="16"/>
    <n v="53"/>
    <s v="No"/>
    <n v="0"/>
  </r>
  <r>
    <n v="1553"/>
    <d v="2024-07-13T00:00:00"/>
    <s v="Basic"/>
    <n v="199"/>
    <x v="166"/>
    <n v="7"/>
    <n v="1"/>
    <n v="8"/>
    <n v="52"/>
    <s v="Yes"/>
    <n v="1"/>
  </r>
  <r>
    <n v="1554"/>
    <d v="2023-07-09T00:00:00"/>
    <s v="Standard"/>
    <n v="399"/>
    <x v="224"/>
    <n v="1"/>
    <n v="3"/>
    <n v="29"/>
    <n v="9"/>
    <s v="No"/>
    <n v="0"/>
  </r>
  <r>
    <n v="1555"/>
    <d v="2023-10-24T00:00:00"/>
    <s v="Basic"/>
    <n v="199"/>
    <x v="204"/>
    <n v="8"/>
    <n v="1"/>
    <n v="16"/>
    <n v="30"/>
    <s v="Yes"/>
    <n v="1"/>
  </r>
  <r>
    <n v="1556"/>
    <d v="2024-01-31T00:00:00"/>
    <s v="Premium"/>
    <n v="699"/>
    <x v="219"/>
    <n v="7"/>
    <n v="2"/>
    <n v="7"/>
    <n v="42"/>
    <s v="Yes"/>
    <n v="1"/>
  </r>
  <r>
    <n v="1557"/>
    <d v="2023-05-04T00:00:00"/>
    <s v="Premium"/>
    <n v="699"/>
    <x v="69"/>
    <n v="6"/>
    <n v="1"/>
    <n v="7"/>
    <n v="1"/>
    <s v="No"/>
    <n v="0"/>
  </r>
  <r>
    <n v="1558"/>
    <d v="2024-11-03T00:00:00"/>
    <s v="Premium"/>
    <n v="699"/>
    <x v="225"/>
    <n v="4"/>
    <n v="0"/>
    <n v="25"/>
    <n v="41"/>
    <s v="Yes"/>
    <n v="1"/>
  </r>
  <r>
    <n v="1559"/>
    <d v="2024-04-14T00:00:00"/>
    <s v="Premium"/>
    <n v="699"/>
    <x v="230"/>
    <n v="5"/>
    <n v="1"/>
    <n v="29"/>
    <n v="29"/>
    <s v="No"/>
    <n v="0"/>
  </r>
  <r>
    <n v="1560"/>
    <d v="2023-08-04T00:00:00"/>
    <s v="Standard"/>
    <n v="399"/>
    <x v="137"/>
    <n v="5"/>
    <n v="4"/>
    <n v="1"/>
    <n v="54"/>
    <s v="No"/>
    <n v="0"/>
  </r>
  <r>
    <n v="1561"/>
    <d v="2024-11-02T00:00:00"/>
    <s v="Standard"/>
    <n v="399"/>
    <x v="179"/>
    <n v="1"/>
    <n v="1"/>
    <n v="34"/>
    <n v="41"/>
    <s v="Yes"/>
    <n v="1"/>
  </r>
  <r>
    <n v="1562"/>
    <d v="2023-11-07T00:00:00"/>
    <s v="Premium"/>
    <n v="699"/>
    <x v="108"/>
    <n v="2"/>
    <n v="2"/>
    <n v="22"/>
    <n v="50"/>
    <s v="No"/>
    <n v="0"/>
  </r>
  <r>
    <n v="1563"/>
    <d v="2023-07-04T00:00:00"/>
    <s v="Standard"/>
    <n v="399"/>
    <x v="237"/>
    <n v="7"/>
    <n v="3"/>
    <n v="5"/>
    <n v="30"/>
    <s v="Yes"/>
    <n v="1"/>
  </r>
  <r>
    <n v="1564"/>
    <d v="2024-08-25T00:00:00"/>
    <s v="Premium"/>
    <n v="699"/>
    <x v="79"/>
    <n v="8"/>
    <n v="2"/>
    <n v="33"/>
    <n v="8"/>
    <s v="No"/>
    <n v="0"/>
  </r>
  <r>
    <n v="1565"/>
    <d v="2023-06-12T00:00:00"/>
    <s v="Premium"/>
    <n v="699"/>
    <x v="114"/>
    <n v="6"/>
    <n v="0"/>
    <n v="23"/>
    <n v="2"/>
    <s v="Yes"/>
    <n v="1"/>
  </r>
  <r>
    <n v="1566"/>
    <d v="2023-08-26T00:00:00"/>
    <s v="Basic"/>
    <n v="199"/>
    <x v="56"/>
    <n v="7"/>
    <n v="5"/>
    <n v="7"/>
    <n v="30"/>
    <s v="Yes"/>
    <n v="1"/>
  </r>
  <r>
    <n v="1567"/>
    <d v="2024-03-06T00:00:00"/>
    <s v="Premium"/>
    <n v="699"/>
    <x v="75"/>
    <n v="2"/>
    <n v="5"/>
    <n v="16"/>
    <n v="57"/>
    <s v="Yes"/>
    <n v="1"/>
  </r>
  <r>
    <n v="1568"/>
    <d v="2024-03-28T00:00:00"/>
    <s v="Basic"/>
    <n v="199"/>
    <x v="40"/>
    <n v="1"/>
    <n v="0"/>
    <n v="4"/>
    <n v="54"/>
    <s v="No"/>
    <n v="0"/>
  </r>
  <r>
    <n v="1569"/>
    <d v="2023-05-17T00:00:00"/>
    <s v="Standard"/>
    <n v="399"/>
    <x v="192"/>
    <n v="5"/>
    <n v="0"/>
    <n v="2"/>
    <n v="44"/>
    <s v="Yes"/>
    <n v="1"/>
  </r>
  <r>
    <n v="1570"/>
    <d v="2023-08-19T00:00:00"/>
    <s v="Premium"/>
    <n v="699"/>
    <x v="202"/>
    <n v="4"/>
    <n v="3"/>
    <n v="36"/>
    <n v="28"/>
    <s v="Yes"/>
    <n v="1"/>
  </r>
  <r>
    <n v="1571"/>
    <d v="2024-10-06T00:00:00"/>
    <s v="Basic"/>
    <n v="199"/>
    <x v="107"/>
    <n v="8"/>
    <n v="1"/>
    <n v="11"/>
    <n v="5"/>
    <s v="No"/>
    <n v="0"/>
  </r>
  <r>
    <n v="1572"/>
    <d v="2024-08-04T00:00:00"/>
    <s v="Premium"/>
    <n v="699"/>
    <x v="215"/>
    <n v="2"/>
    <n v="0"/>
    <n v="7"/>
    <n v="23"/>
    <s v="No"/>
    <n v="0"/>
  </r>
  <r>
    <n v="1573"/>
    <d v="2024-08-07T00:00:00"/>
    <s v="Premium"/>
    <n v="699"/>
    <x v="212"/>
    <n v="8"/>
    <n v="3"/>
    <n v="5"/>
    <n v="12"/>
    <s v="No"/>
    <n v="0"/>
  </r>
  <r>
    <n v="1574"/>
    <d v="2024-03-13T00:00:00"/>
    <s v="Standard"/>
    <n v="399"/>
    <x v="221"/>
    <n v="8"/>
    <n v="1"/>
    <n v="33"/>
    <n v="51"/>
    <s v="Yes"/>
    <n v="1"/>
  </r>
  <r>
    <n v="1575"/>
    <d v="2023-04-14T00:00:00"/>
    <s v="Premium"/>
    <n v="699"/>
    <x v="104"/>
    <n v="1"/>
    <n v="1"/>
    <n v="25"/>
    <n v="50"/>
    <s v="No"/>
    <n v="0"/>
  </r>
  <r>
    <n v="1576"/>
    <d v="2023-10-24T00:00:00"/>
    <s v="Basic"/>
    <n v="199"/>
    <x v="24"/>
    <n v="8"/>
    <n v="2"/>
    <n v="32"/>
    <n v="1"/>
    <s v="Yes"/>
    <n v="1"/>
  </r>
  <r>
    <n v="1577"/>
    <d v="2024-08-12T00:00:00"/>
    <s v="Standard"/>
    <n v="399"/>
    <x v="174"/>
    <n v="1"/>
    <n v="1"/>
    <n v="25"/>
    <n v="18"/>
    <s v="Yes"/>
    <n v="1"/>
  </r>
  <r>
    <n v="1578"/>
    <d v="2024-07-13T00:00:00"/>
    <s v="Basic"/>
    <n v="199"/>
    <x v="21"/>
    <n v="8"/>
    <n v="2"/>
    <n v="34"/>
    <n v="25"/>
    <s v="Yes"/>
    <n v="1"/>
  </r>
  <r>
    <n v="1579"/>
    <d v="2024-03-07T00:00:00"/>
    <s v="Premium"/>
    <n v="699"/>
    <x v="114"/>
    <n v="4"/>
    <n v="5"/>
    <n v="8"/>
    <n v="1"/>
    <s v="Yes"/>
    <n v="1"/>
  </r>
  <r>
    <n v="1580"/>
    <d v="2023-12-04T00:00:00"/>
    <s v="Standard"/>
    <n v="399"/>
    <x v="43"/>
    <n v="0"/>
    <n v="1"/>
    <n v="13"/>
    <n v="13"/>
    <s v="No"/>
    <n v="0"/>
  </r>
  <r>
    <n v="1581"/>
    <d v="2023-02-06T00:00:00"/>
    <s v="Premium"/>
    <n v="699"/>
    <x v="74"/>
    <n v="1"/>
    <n v="4"/>
    <n v="4"/>
    <n v="57"/>
    <s v="No"/>
    <n v="0"/>
  </r>
  <r>
    <n v="1582"/>
    <d v="2023-10-05T00:00:00"/>
    <s v="Standard"/>
    <n v="399"/>
    <x v="135"/>
    <n v="1"/>
    <n v="4"/>
    <n v="5"/>
    <n v="30"/>
    <s v="No"/>
    <n v="0"/>
  </r>
  <r>
    <n v="1583"/>
    <d v="2024-03-17T00:00:00"/>
    <s v="Premium"/>
    <n v="699"/>
    <x v="134"/>
    <n v="7"/>
    <n v="4"/>
    <n v="3"/>
    <n v="14"/>
    <s v="Yes"/>
    <n v="1"/>
  </r>
  <r>
    <n v="1584"/>
    <d v="2023-07-20T00:00:00"/>
    <s v="Standard"/>
    <n v="399"/>
    <x v="217"/>
    <n v="3"/>
    <n v="0"/>
    <n v="20"/>
    <n v="59"/>
    <s v="Yes"/>
    <n v="1"/>
  </r>
  <r>
    <n v="1585"/>
    <d v="2024-01-22T00:00:00"/>
    <s v="Premium"/>
    <n v="699"/>
    <x v="178"/>
    <n v="0"/>
    <n v="4"/>
    <n v="25"/>
    <n v="30"/>
    <s v="Yes"/>
    <n v="1"/>
  </r>
  <r>
    <n v="1586"/>
    <d v="2023-05-01T00:00:00"/>
    <s v="Premium"/>
    <n v="699"/>
    <x v="59"/>
    <n v="6"/>
    <n v="4"/>
    <n v="9"/>
    <n v="8"/>
    <s v="Yes"/>
    <n v="1"/>
  </r>
  <r>
    <n v="1587"/>
    <d v="2023-08-26T00:00:00"/>
    <s v="Premium"/>
    <n v="699"/>
    <x v="221"/>
    <n v="5"/>
    <n v="3"/>
    <n v="24"/>
    <n v="58"/>
    <s v="Yes"/>
    <n v="1"/>
  </r>
  <r>
    <n v="1588"/>
    <d v="2023-01-16T00:00:00"/>
    <s v="Basic"/>
    <n v="199"/>
    <x v="24"/>
    <n v="8"/>
    <n v="4"/>
    <n v="1"/>
    <n v="2"/>
    <s v="No"/>
    <n v="0"/>
  </r>
  <r>
    <n v="1589"/>
    <d v="2023-10-17T00:00:00"/>
    <s v="Premium"/>
    <n v="699"/>
    <x v="149"/>
    <n v="1"/>
    <n v="0"/>
    <n v="16"/>
    <n v="8"/>
    <s v="No"/>
    <n v="0"/>
  </r>
  <r>
    <n v="1590"/>
    <d v="2024-05-05T00:00:00"/>
    <s v="Basic"/>
    <n v="199"/>
    <x v="221"/>
    <n v="3"/>
    <n v="2"/>
    <n v="21"/>
    <n v="8"/>
    <s v="No"/>
    <n v="0"/>
  </r>
  <r>
    <n v="1591"/>
    <d v="2024-05-21T00:00:00"/>
    <s v="Premium"/>
    <n v="699"/>
    <x v="95"/>
    <n v="1"/>
    <n v="2"/>
    <n v="8"/>
    <n v="60"/>
    <s v="Yes"/>
    <n v="1"/>
  </r>
  <r>
    <n v="1592"/>
    <d v="2024-01-11T00:00:00"/>
    <s v="Premium"/>
    <n v="699"/>
    <x v="46"/>
    <n v="3"/>
    <n v="3"/>
    <n v="23"/>
    <n v="45"/>
    <s v="Yes"/>
    <n v="1"/>
  </r>
  <r>
    <n v="1593"/>
    <d v="2024-12-15T00:00:00"/>
    <s v="Premium"/>
    <n v="699"/>
    <x v="132"/>
    <n v="3"/>
    <n v="4"/>
    <n v="19"/>
    <n v="57"/>
    <s v="Yes"/>
    <n v="1"/>
  </r>
  <r>
    <n v="1594"/>
    <d v="2024-05-12T00:00:00"/>
    <s v="Premium"/>
    <n v="699"/>
    <x v="75"/>
    <n v="5"/>
    <n v="3"/>
    <n v="33"/>
    <n v="45"/>
    <s v="Yes"/>
    <n v="1"/>
  </r>
  <r>
    <n v="1595"/>
    <d v="2024-07-20T00:00:00"/>
    <s v="Standard"/>
    <n v="399"/>
    <x v="215"/>
    <n v="2"/>
    <n v="4"/>
    <n v="6"/>
    <n v="14"/>
    <s v="Yes"/>
    <n v="1"/>
  </r>
  <r>
    <n v="1596"/>
    <d v="2024-10-27T00:00:00"/>
    <s v="Basic"/>
    <n v="199"/>
    <x v="211"/>
    <n v="2"/>
    <n v="0"/>
    <n v="8"/>
    <n v="15"/>
    <s v="No"/>
    <n v="0"/>
  </r>
  <r>
    <n v="1597"/>
    <d v="2023-11-04T00:00:00"/>
    <s v="Standard"/>
    <n v="399"/>
    <x v="213"/>
    <n v="0"/>
    <n v="2"/>
    <n v="8"/>
    <n v="17"/>
    <s v="Yes"/>
    <n v="1"/>
  </r>
  <r>
    <n v="1598"/>
    <d v="2024-01-29T00:00:00"/>
    <s v="Basic"/>
    <n v="199"/>
    <x v="199"/>
    <n v="6"/>
    <n v="3"/>
    <n v="4"/>
    <n v="1"/>
    <s v="No"/>
    <n v="0"/>
  </r>
  <r>
    <n v="1599"/>
    <d v="2023-02-23T00:00:00"/>
    <s v="Standard"/>
    <n v="399"/>
    <x v="124"/>
    <n v="6"/>
    <n v="1"/>
    <n v="3"/>
    <n v="42"/>
    <s v="Yes"/>
    <n v="1"/>
  </r>
  <r>
    <n v="1600"/>
    <d v="2023-12-11T00:00:00"/>
    <s v="Premium"/>
    <n v="699"/>
    <x v="176"/>
    <n v="5"/>
    <n v="0"/>
    <n v="20"/>
    <n v="58"/>
    <s v="Yes"/>
    <n v="1"/>
  </r>
  <r>
    <n v="1601"/>
    <d v="2024-03-13T00:00:00"/>
    <s v="Standard"/>
    <n v="399"/>
    <x v="143"/>
    <n v="5"/>
    <n v="5"/>
    <n v="14"/>
    <n v="53"/>
    <s v="Yes"/>
    <n v="1"/>
  </r>
  <r>
    <n v="1602"/>
    <d v="2024-11-25T00:00:00"/>
    <s v="Premium"/>
    <n v="699"/>
    <x v="125"/>
    <n v="8"/>
    <n v="3"/>
    <n v="4"/>
    <n v="60"/>
    <s v="Yes"/>
    <n v="1"/>
  </r>
  <r>
    <n v="1603"/>
    <d v="2024-04-23T00:00:00"/>
    <s v="Standard"/>
    <n v="399"/>
    <x v="69"/>
    <n v="8"/>
    <n v="2"/>
    <n v="35"/>
    <n v="10"/>
    <s v="No"/>
    <n v="0"/>
  </r>
  <r>
    <n v="1604"/>
    <d v="2023-10-08T00:00:00"/>
    <s v="Premium"/>
    <n v="699"/>
    <x v="37"/>
    <n v="0"/>
    <n v="2"/>
    <n v="16"/>
    <n v="51"/>
    <s v="Yes"/>
    <n v="1"/>
  </r>
  <r>
    <n v="1605"/>
    <d v="2024-09-22T00:00:00"/>
    <s v="Basic"/>
    <n v="199"/>
    <x v="100"/>
    <n v="4"/>
    <n v="2"/>
    <n v="16"/>
    <n v="36"/>
    <s v="Yes"/>
    <n v="1"/>
  </r>
  <r>
    <n v="1606"/>
    <d v="2023-01-13T00:00:00"/>
    <s v="Standard"/>
    <n v="399"/>
    <x v="190"/>
    <n v="4"/>
    <n v="5"/>
    <n v="24"/>
    <n v="51"/>
    <s v="No"/>
    <n v="0"/>
  </r>
  <r>
    <n v="1607"/>
    <d v="2024-04-18T00:00:00"/>
    <s v="Basic"/>
    <n v="199"/>
    <x v="86"/>
    <n v="5"/>
    <n v="2"/>
    <n v="20"/>
    <n v="54"/>
    <s v="Yes"/>
    <n v="1"/>
  </r>
  <r>
    <n v="1608"/>
    <d v="2024-07-23T00:00:00"/>
    <s v="Basic"/>
    <n v="199"/>
    <x v="111"/>
    <n v="0"/>
    <n v="2"/>
    <n v="29"/>
    <n v="30"/>
    <s v="Yes"/>
    <n v="1"/>
  </r>
  <r>
    <n v="1609"/>
    <d v="2023-11-18T00:00:00"/>
    <s v="Basic"/>
    <n v="199"/>
    <x v="33"/>
    <n v="1"/>
    <n v="2"/>
    <n v="27"/>
    <n v="57"/>
    <s v="Yes"/>
    <n v="1"/>
  </r>
  <r>
    <n v="1610"/>
    <d v="2023-08-21T00:00:00"/>
    <s v="Basic"/>
    <n v="199"/>
    <x v="48"/>
    <n v="4"/>
    <n v="2"/>
    <n v="29"/>
    <n v="55"/>
    <s v="Yes"/>
    <n v="1"/>
  </r>
  <r>
    <n v="1611"/>
    <d v="2023-07-08T00:00:00"/>
    <s v="Premium"/>
    <n v="699"/>
    <x v="235"/>
    <n v="0"/>
    <n v="1"/>
    <n v="12"/>
    <n v="7"/>
    <s v="No"/>
    <n v="0"/>
  </r>
  <r>
    <n v="1612"/>
    <d v="2023-03-04T00:00:00"/>
    <s v="Premium"/>
    <n v="699"/>
    <x v="224"/>
    <n v="5"/>
    <n v="0"/>
    <n v="33"/>
    <n v="35"/>
    <s v="No"/>
    <n v="0"/>
  </r>
  <r>
    <n v="1613"/>
    <d v="2023-12-28T00:00:00"/>
    <s v="Premium"/>
    <n v="699"/>
    <x v="47"/>
    <n v="0"/>
    <n v="5"/>
    <n v="17"/>
    <n v="54"/>
    <s v="No"/>
    <n v="0"/>
  </r>
  <r>
    <n v="1614"/>
    <d v="2023-04-26T00:00:00"/>
    <s v="Premium"/>
    <n v="699"/>
    <x v="243"/>
    <n v="5"/>
    <n v="0"/>
    <n v="3"/>
    <n v="4"/>
    <s v="No"/>
    <n v="0"/>
  </r>
  <r>
    <n v="1615"/>
    <d v="2024-11-28T00:00:00"/>
    <s v="Premium"/>
    <n v="699"/>
    <x v="74"/>
    <n v="5"/>
    <n v="4"/>
    <n v="5"/>
    <n v="23"/>
    <s v="No"/>
    <n v="0"/>
  </r>
  <r>
    <n v="1616"/>
    <d v="2024-01-04T00:00:00"/>
    <s v="Standard"/>
    <n v="399"/>
    <x v="117"/>
    <n v="4"/>
    <n v="1"/>
    <n v="5"/>
    <n v="1"/>
    <s v="No"/>
    <n v="0"/>
  </r>
  <r>
    <n v="1617"/>
    <d v="2024-09-28T00:00:00"/>
    <s v="Standard"/>
    <n v="399"/>
    <x v="46"/>
    <n v="5"/>
    <n v="3"/>
    <n v="27"/>
    <n v="60"/>
    <s v="No"/>
    <n v="0"/>
  </r>
  <r>
    <n v="1618"/>
    <d v="2023-04-19T00:00:00"/>
    <s v="Basic"/>
    <n v="199"/>
    <x v="153"/>
    <n v="4"/>
    <n v="1"/>
    <n v="11"/>
    <n v="58"/>
    <s v="No"/>
    <n v="0"/>
  </r>
  <r>
    <n v="1619"/>
    <d v="2024-08-18T00:00:00"/>
    <s v="Premium"/>
    <n v="699"/>
    <x v="125"/>
    <n v="8"/>
    <n v="5"/>
    <n v="14"/>
    <n v="49"/>
    <s v="Yes"/>
    <n v="1"/>
  </r>
  <r>
    <n v="1620"/>
    <d v="2023-06-03T00:00:00"/>
    <s v="Premium"/>
    <n v="699"/>
    <x v="41"/>
    <n v="6"/>
    <n v="4"/>
    <n v="23"/>
    <n v="2"/>
    <s v="No"/>
    <n v="0"/>
  </r>
  <r>
    <n v="1621"/>
    <d v="2024-10-07T00:00:00"/>
    <s v="Standard"/>
    <n v="399"/>
    <x v="168"/>
    <n v="3"/>
    <n v="4"/>
    <n v="6"/>
    <n v="32"/>
    <s v="No"/>
    <n v="0"/>
  </r>
  <r>
    <n v="1622"/>
    <d v="2024-04-28T00:00:00"/>
    <s v="Premium"/>
    <n v="699"/>
    <x v="71"/>
    <n v="1"/>
    <n v="4"/>
    <n v="27"/>
    <n v="51"/>
    <s v="Yes"/>
    <n v="1"/>
  </r>
  <r>
    <n v="1623"/>
    <d v="2023-10-28T00:00:00"/>
    <s v="Premium"/>
    <n v="699"/>
    <x v="92"/>
    <n v="5"/>
    <n v="2"/>
    <n v="34"/>
    <n v="12"/>
    <s v="No"/>
    <n v="0"/>
  </r>
  <r>
    <n v="1624"/>
    <d v="2023-04-29T00:00:00"/>
    <s v="Basic"/>
    <n v="199"/>
    <x v="231"/>
    <n v="5"/>
    <n v="1"/>
    <n v="22"/>
    <n v="29"/>
    <s v="Yes"/>
    <n v="1"/>
  </r>
  <r>
    <n v="1625"/>
    <d v="2024-06-01T00:00:00"/>
    <s v="Premium"/>
    <n v="699"/>
    <x v="66"/>
    <n v="6"/>
    <n v="2"/>
    <n v="16"/>
    <n v="5"/>
    <s v="Yes"/>
    <n v="1"/>
  </r>
  <r>
    <n v="1626"/>
    <d v="2024-08-06T00:00:00"/>
    <s v="Basic"/>
    <n v="199"/>
    <x v="159"/>
    <n v="3"/>
    <n v="3"/>
    <n v="24"/>
    <n v="50"/>
    <s v="Yes"/>
    <n v="1"/>
  </r>
  <r>
    <n v="1627"/>
    <d v="2024-09-12T00:00:00"/>
    <s v="Basic"/>
    <n v="199"/>
    <x v="231"/>
    <n v="6"/>
    <n v="5"/>
    <n v="35"/>
    <n v="37"/>
    <s v="Yes"/>
    <n v="1"/>
  </r>
  <r>
    <n v="1628"/>
    <d v="2023-06-01T00:00:00"/>
    <s v="Standard"/>
    <n v="399"/>
    <x v="139"/>
    <n v="1"/>
    <n v="0"/>
    <n v="19"/>
    <n v="26"/>
    <s v="No"/>
    <n v="0"/>
  </r>
  <r>
    <n v="1629"/>
    <d v="2023-06-20T00:00:00"/>
    <s v="Premium"/>
    <n v="699"/>
    <x v="239"/>
    <n v="3"/>
    <n v="1"/>
    <n v="32"/>
    <n v="56"/>
    <s v="No"/>
    <n v="0"/>
  </r>
  <r>
    <n v="1630"/>
    <d v="2023-04-14T00:00:00"/>
    <s v="Basic"/>
    <n v="199"/>
    <x v="11"/>
    <n v="8"/>
    <n v="5"/>
    <n v="27"/>
    <n v="59"/>
    <s v="Yes"/>
    <n v="1"/>
  </r>
  <r>
    <n v="1631"/>
    <d v="2023-05-16T00:00:00"/>
    <s v="Basic"/>
    <n v="199"/>
    <x v="45"/>
    <n v="0"/>
    <n v="5"/>
    <n v="3"/>
    <n v="10"/>
    <s v="No"/>
    <n v="0"/>
  </r>
  <r>
    <n v="1632"/>
    <d v="2024-07-24T00:00:00"/>
    <s v="Premium"/>
    <n v="699"/>
    <x v="194"/>
    <n v="6"/>
    <n v="2"/>
    <n v="34"/>
    <n v="8"/>
    <s v="Yes"/>
    <n v="1"/>
  </r>
  <r>
    <n v="1633"/>
    <d v="2023-02-16T00:00:00"/>
    <s v="Basic"/>
    <n v="199"/>
    <x v="130"/>
    <n v="5"/>
    <n v="4"/>
    <n v="19"/>
    <n v="38"/>
    <s v="Yes"/>
    <n v="1"/>
  </r>
  <r>
    <n v="1634"/>
    <d v="2024-03-22T00:00:00"/>
    <s v="Basic"/>
    <n v="199"/>
    <x v="135"/>
    <n v="6"/>
    <n v="5"/>
    <n v="23"/>
    <n v="28"/>
    <s v="Yes"/>
    <n v="1"/>
  </r>
  <r>
    <n v="1635"/>
    <d v="2024-06-05T00:00:00"/>
    <s v="Standard"/>
    <n v="399"/>
    <x v="174"/>
    <n v="2"/>
    <n v="5"/>
    <n v="31"/>
    <n v="49"/>
    <s v="Yes"/>
    <n v="1"/>
  </r>
  <r>
    <n v="1636"/>
    <d v="2023-11-25T00:00:00"/>
    <s v="Basic"/>
    <n v="199"/>
    <x v="64"/>
    <n v="5"/>
    <n v="5"/>
    <n v="10"/>
    <n v="41"/>
    <s v="Yes"/>
    <n v="1"/>
  </r>
  <r>
    <n v="1637"/>
    <d v="2023-12-16T00:00:00"/>
    <s v="Standard"/>
    <n v="399"/>
    <x v="98"/>
    <n v="4"/>
    <n v="0"/>
    <n v="12"/>
    <n v="14"/>
    <s v="No"/>
    <n v="0"/>
  </r>
  <r>
    <n v="1638"/>
    <d v="2023-11-23T00:00:00"/>
    <s v="Basic"/>
    <n v="199"/>
    <x v="46"/>
    <n v="8"/>
    <n v="3"/>
    <n v="34"/>
    <n v="18"/>
    <s v="Yes"/>
    <n v="1"/>
  </r>
  <r>
    <n v="1639"/>
    <d v="2024-09-22T00:00:00"/>
    <s v="Basic"/>
    <n v="199"/>
    <x v="230"/>
    <n v="3"/>
    <n v="3"/>
    <n v="10"/>
    <n v="33"/>
    <s v="Yes"/>
    <n v="1"/>
  </r>
  <r>
    <n v="1640"/>
    <d v="2024-03-25T00:00:00"/>
    <s v="Standard"/>
    <n v="399"/>
    <x v="181"/>
    <n v="2"/>
    <n v="0"/>
    <n v="7"/>
    <n v="18"/>
    <s v="No"/>
    <n v="0"/>
  </r>
  <r>
    <n v="1641"/>
    <d v="2023-08-26T00:00:00"/>
    <s v="Basic"/>
    <n v="199"/>
    <x v="131"/>
    <n v="4"/>
    <n v="4"/>
    <n v="11"/>
    <n v="48"/>
    <s v="Yes"/>
    <n v="1"/>
  </r>
  <r>
    <n v="1642"/>
    <d v="2023-06-22T00:00:00"/>
    <s v="Premium"/>
    <n v="699"/>
    <x v="208"/>
    <n v="3"/>
    <n v="4"/>
    <n v="18"/>
    <n v="53"/>
    <s v="Yes"/>
    <n v="1"/>
  </r>
  <r>
    <n v="1643"/>
    <d v="2024-05-15T00:00:00"/>
    <s v="Basic"/>
    <n v="199"/>
    <x v="219"/>
    <n v="8"/>
    <n v="4"/>
    <n v="3"/>
    <n v="51"/>
    <s v="Yes"/>
    <n v="1"/>
  </r>
  <r>
    <n v="1644"/>
    <d v="2024-04-09T00:00:00"/>
    <s v="Basic"/>
    <n v="199"/>
    <x v="215"/>
    <n v="6"/>
    <n v="5"/>
    <n v="24"/>
    <n v="28"/>
    <s v="Yes"/>
    <n v="1"/>
  </r>
  <r>
    <n v="1645"/>
    <d v="2023-09-27T00:00:00"/>
    <s v="Standard"/>
    <n v="399"/>
    <x v="200"/>
    <n v="1"/>
    <n v="3"/>
    <n v="8"/>
    <n v="56"/>
    <s v="Yes"/>
    <n v="1"/>
  </r>
  <r>
    <n v="1646"/>
    <d v="2023-08-16T00:00:00"/>
    <s v="Basic"/>
    <n v="199"/>
    <x v="138"/>
    <n v="1"/>
    <n v="2"/>
    <n v="9"/>
    <n v="51"/>
    <s v="Yes"/>
    <n v="1"/>
  </r>
  <r>
    <n v="1647"/>
    <d v="2024-06-09T00:00:00"/>
    <s v="Premium"/>
    <n v="699"/>
    <x v="57"/>
    <n v="8"/>
    <n v="2"/>
    <n v="5"/>
    <n v="17"/>
    <s v="Yes"/>
    <n v="1"/>
  </r>
  <r>
    <n v="1648"/>
    <d v="2024-12-23T00:00:00"/>
    <s v="Premium"/>
    <n v="699"/>
    <x v="78"/>
    <n v="5"/>
    <n v="0"/>
    <n v="5"/>
    <n v="27"/>
    <s v="Yes"/>
    <n v="1"/>
  </r>
  <r>
    <n v="1649"/>
    <d v="2023-02-06T00:00:00"/>
    <s v="Premium"/>
    <n v="699"/>
    <x v="229"/>
    <n v="8"/>
    <n v="5"/>
    <n v="21"/>
    <n v="53"/>
    <s v="No"/>
    <n v="0"/>
  </r>
  <r>
    <n v="1650"/>
    <d v="2024-04-26T00:00:00"/>
    <s v="Premium"/>
    <n v="699"/>
    <x v="231"/>
    <n v="6"/>
    <n v="1"/>
    <n v="1"/>
    <n v="43"/>
    <s v="Yes"/>
    <n v="1"/>
  </r>
  <r>
    <n v="1651"/>
    <d v="2023-04-01T00:00:00"/>
    <s v="Basic"/>
    <n v="199"/>
    <x v="149"/>
    <n v="7"/>
    <n v="2"/>
    <n v="32"/>
    <n v="8"/>
    <s v="Yes"/>
    <n v="1"/>
  </r>
  <r>
    <n v="1652"/>
    <d v="2024-12-28T00:00:00"/>
    <s v="Premium"/>
    <n v="699"/>
    <x v="201"/>
    <n v="1"/>
    <n v="3"/>
    <n v="14"/>
    <n v="35"/>
    <s v="Yes"/>
    <n v="1"/>
  </r>
  <r>
    <n v="1653"/>
    <d v="2023-08-29T00:00:00"/>
    <s v="Basic"/>
    <n v="199"/>
    <x v="218"/>
    <n v="4"/>
    <n v="4"/>
    <n v="3"/>
    <n v="24"/>
    <s v="Yes"/>
    <n v="1"/>
  </r>
  <r>
    <n v="1654"/>
    <d v="2023-10-27T00:00:00"/>
    <s v="Premium"/>
    <n v="699"/>
    <x v="31"/>
    <n v="2"/>
    <n v="2"/>
    <n v="23"/>
    <n v="53"/>
    <s v="Yes"/>
    <n v="1"/>
  </r>
  <r>
    <n v="1655"/>
    <d v="2023-10-30T00:00:00"/>
    <s v="Premium"/>
    <n v="699"/>
    <x v="18"/>
    <n v="6"/>
    <n v="4"/>
    <n v="32"/>
    <n v="22"/>
    <s v="Yes"/>
    <n v="1"/>
  </r>
  <r>
    <n v="1656"/>
    <d v="2024-11-09T00:00:00"/>
    <s v="Basic"/>
    <n v="199"/>
    <x v="54"/>
    <n v="4"/>
    <n v="3"/>
    <n v="15"/>
    <n v="28"/>
    <s v="Yes"/>
    <n v="1"/>
  </r>
  <r>
    <n v="1657"/>
    <d v="2024-02-12T00:00:00"/>
    <s v="Standard"/>
    <n v="399"/>
    <x v="173"/>
    <n v="5"/>
    <n v="5"/>
    <n v="8"/>
    <n v="7"/>
    <s v="Yes"/>
    <n v="1"/>
  </r>
  <r>
    <n v="1658"/>
    <d v="2023-08-29T00:00:00"/>
    <s v="Premium"/>
    <n v="699"/>
    <x v="79"/>
    <n v="7"/>
    <n v="3"/>
    <n v="9"/>
    <n v="38"/>
    <s v="Yes"/>
    <n v="1"/>
  </r>
  <r>
    <n v="1659"/>
    <d v="2023-11-27T00:00:00"/>
    <s v="Basic"/>
    <n v="199"/>
    <x v="190"/>
    <n v="3"/>
    <n v="3"/>
    <n v="19"/>
    <n v="3"/>
    <s v="No"/>
    <n v="0"/>
  </r>
  <r>
    <n v="1660"/>
    <d v="2023-02-25T00:00:00"/>
    <s v="Standard"/>
    <n v="399"/>
    <x v="27"/>
    <n v="7"/>
    <n v="3"/>
    <n v="21"/>
    <n v="25"/>
    <s v="Yes"/>
    <n v="1"/>
  </r>
  <r>
    <n v="1661"/>
    <d v="2024-04-03T00:00:00"/>
    <s v="Standard"/>
    <n v="399"/>
    <x v="28"/>
    <n v="5"/>
    <n v="5"/>
    <n v="32"/>
    <n v="52"/>
    <s v="Yes"/>
    <n v="1"/>
  </r>
  <r>
    <n v="1662"/>
    <d v="2023-04-23T00:00:00"/>
    <s v="Standard"/>
    <n v="399"/>
    <x v="102"/>
    <n v="2"/>
    <n v="4"/>
    <n v="15"/>
    <n v="13"/>
    <s v="No"/>
    <n v="0"/>
  </r>
  <r>
    <n v="1663"/>
    <d v="2024-01-24T00:00:00"/>
    <s v="Premium"/>
    <n v="699"/>
    <x v="37"/>
    <n v="8"/>
    <n v="0"/>
    <n v="22"/>
    <n v="60"/>
    <s v="Yes"/>
    <n v="1"/>
  </r>
  <r>
    <n v="1664"/>
    <d v="2023-08-04T00:00:00"/>
    <s v="Basic"/>
    <n v="199"/>
    <x v="156"/>
    <n v="8"/>
    <n v="0"/>
    <n v="22"/>
    <n v="41"/>
    <s v="Yes"/>
    <n v="1"/>
  </r>
  <r>
    <n v="1665"/>
    <d v="2023-08-23T00:00:00"/>
    <s v="Standard"/>
    <n v="399"/>
    <x v="202"/>
    <n v="2"/>
    <n v="4"/>
    <n v="35"/>
    <n v="25"/>
    <s v="No"/>
    <n v="0"/>
  </r>
  <r>
    <n v="1666"/>
    <d v="2023-09-12T00:00:00"/>
    <s v="Standard"/>
    <n v="399"/>
    <x v="156"/>
    <n v="5"/>
    <n v="3"/>
    <n v="11"/>
    <n v="13"/>
    <s v="No"/>
    <n v="0"/>
  </r>
  <r>
    <n v="1667"/>
    <d v="2024-05-11T00:00:00"/>
    <s v="Basic"/>
    <n v="199"/>
    <x v="140"/>
    <n v="8"/>
    <n v="0"/>
    <n v="3"/>
    <n v="32"/>
    <s v="Yes"/>
    <n v="1"/>
  </r>
  <r>
    <n v="1668"/>
    <d v="2023-09-11T00:00:00"/>
    <s v="Basic"/>
    <n v="199"/>
    <x v="42"/>
    <n v="0"/>
    <n v="1"/>
    <n v="11"/>
    <n v="40"/>
    <s v="No"/>
    <n v="0"/>
  </r>
  <r>
    <n v="1669"/>
    <d v="2023-10-04T00:00:00"/>
    <s v="Basic"/>
    <n v="199"/>
    <x v="141"/>
    <n v="6"/>
    <n v="5"/>
    <n v="18"/>
    <n v="25"/>
    <s v="Yes"/>
    <n v="1"/>
  </r>
  <r>
    <n v="1670"/>
    <d v="2024-07-08T00:00:00"/>
    <s v="Basic"/>
    <n v="199"/>
    <x v="244"/>
    <n v="6"/>
    <n v="0"/>
    <n v="5"/>
    <n v="0"/>
    <s v="No"/>
    <n v="0"/>
  </r>
  <r>
    <n v="1671"/>
    <d v="2023-11-16T00:00:00"/>
    <s v="Premium"/>
    <n v="699"/>
    <x v="61"/>
    <n v="6"/>
    <n v="1"/>
    <n v="10"/>
    <n v="53"/>
    <s v="Yes"/>
    <n v="1"/>
  </r>
  <r>
    <n v="1672"/>
    <d v="2023-04-13T00:00:00"/>
    <s v="Standard"/>
    <n v="399"/>
    <x v="209"/>
    <n v="0"/>
    <n v="2"/>
    <n v="28"/>
    <n v="17"/>
    <s v="No"/>
    <n v="0"/>
  </r>
  <r>
    <n v="1673"/>
    <d v="2024-07-28T00:00:00"/>
    <s v="Standard"/>
    <n v="399"/>
    <x v="177"/>
    <n v="6"/>
    <n v="0"/>
    <n v="31"/>
    <n v="14"/>
    <s v="No"/>
    <n v="0"/>
  </r>
  <r>
    <n v="1674"/>
    <d v="2024-05-23T00:00:00"/>
    <s v="Standard"/>
    <n v="399"/>
    <x v="210"/>
    <n v="8"/>
    <n v="4"/>
    <n v="31"/>
    <n v="15"/>
    <s v="Yes"/>
    <n v="1"/>
  </r>
  <r>
    <n v="1675"/>
    <d v="2024-08-14T00:00:00"/>
    <s v="Premium"/>
    <n v="699"/>
    <x v="135"/>
    <n v="8"/>
    <n v="5"/>
    <n v="26"/>
    <n v="6"/>
    <s v="Yes"/>
    <n v="1"/>
  </r>
  <r>
    <n v="1676"/>
    <d v="2024-10-20T00:00:00"/>
    <s v="Basic"/>
    <n v="199"/>
    <x v="100"/>
    <n v="7"/>
    <n v="2"/>
    <n v="26"/>
    <n v="30"/>
    <s v="Yes"/>
    <n v="1"/>
  </r>
  <r>
    <n v="1677"/>
    <d v="2024-05-16T00:00:00"/>
    <s v="Standard"/>
    <n v="399"/>
    <x v="208"/>
    <n v="1"/>
    <n v="0"/>
    <n v="22"/>
    <n v="35"/>
    <s v="Yes"/>
    <n v="1"/>
  </r>
  <r>
    <n v="1678"/>
    <d v="2024-08-03T00:00:00"/>
    <s v="Premium"/>
    <n v="699"/>
    <x v="1"/>
    <n v="6"/>
    <n v="4"/>
    <n v="16"/>
    <n v="53"/>
    <s v="Yes"/>
    <n v="1"/>
  </r>
  <r>
    <n v="1679"/>
    <d v="2023-06-04T00:00:00"/>
    <s v="Basic"/>
    <n v="199"/>
    <x v="15"/>
    <n v="4"/>
    <n v="3"/>
    <n v="4"/>
    <n v="19"/>
    <s v="No"/>
    <n v="0"/>
  </r>
  <r>
    <n v="1680"/>
    <d v="2024-07-29T00:00:00"/>
    <s v="Basic"/>
    <n v="199"/>
    <x v="214"/>
    <n v="6"/>
    <n v="0"/>
    <n v="21"/>
    <n v="17"/>
    <s v="No"/>
    <n v="0"/>
  </r>
  <r>
    <n v="1681"/>
    <d v="2024-06-10T00:00:00"/>
    <s v="Standard"/>
    <n v="399"/>
    <x v="154"/>
    <n v="3"/>
    <n v="2"/>
    <n v="35"/>
    <n v="29"/>
    <s v="No"/>
    <n v="0"/>
  </r>
  <r>
    <n v="1682"/>
    <d v="2023-01-14T00:00:00"/>
    <s v="Premium"/>
    <n v="699"/>
    <x v="192"/>
    <n v="6"/>
    <n v="5"/>
    <n v="6"/>
    <n v="4"/>
    <s v="Yes"/>
    <n v="1"/>
  </r>
  <r>
    <n v="1683"/>
    <d v="2023-04-27T00:00:00"/>
    <s v="Basic"/>
    <n v="199"/>
    <x v="105"/>
    <n v="2"/>
    <n v="1"/>
    <n v="34"/>
    <n v="28"/>
    <s v="No"/>
    <n v="0"/>
  </r>
  <r>
    <n v="1684"/>
    <d v="2024-07-14T00:00:00"/>
    <s v="Basic"/>
    <n v="199"/>
    <x v="171"/>
    <n v="8"/>
    <n v="3"/>
    <n v="28"/>
    <n v="8"/>
    <s v="No"/>
    <n v="0"/>
  </r>
  <r>
    <n v="1685"/>
    <d v="2024-11-23T00:00:00"/>
    <s v="Standard"/>
    <n v="399"/>
    <x v="111"/>
    <n v="1"/>
    <n v="3"/>
    <n v="26"/>
    <n v="18"/>
    <s v="No"/>
    <n v="0"/>
  </r>
  <r>
    <n v="1686"/>
    <d v="2023-10-25T00:00:00"/>
    <s v="Standard"/>
    <n v="399"/>
    <x v="136"/>
    <n v="5"/>
    <n v="4"/>
    <n v="34"/>
    <n v="41"/>
    <s v="Yes"/>
    <n v="1"/>
  </r>
  <r>
    <n v="1687"/>
    <d v="2024-04-18T00:00:00"/>
    <s v="Premium"/>
    <n v="699"/>
    <x v="186"/>
    <n v="5"/>
    <n v="4"/>
    <n v="14"/>
    <n v="38"/>
    <s v="Yes"/>
    <n v="1"/>
  </r>
  <r>
    <n v="1688"/>
    <d v="2024-04-30T00:00:00"/>
    <s v="Basic"/>
    <n v="199"/>
    <x v="207"/>
    <n v="2"/>
    <n v="1"/>
    <n v="22"/>
    <n v="33"/>
    <s v="No"/>
    <n v="0"/>
  </r>
  <r>
    <n v="1689"/>
    <d v="2023-01-06T00:00:00"/>
    <s v="Basic"/>
    <n v="199"/>
    <x v="218"/>
    <n v="2"/>
    <n v="3"/>
    <n v="21"/>
    <n v="4"/>
    <s v="No"/>
    <n v="0"/>
  </r>
  <r>
    <n v="1690"/>
    <d v="2023-03-04T00:00:00"/>
    <s v="Standard"/>
    <n v="399"/>
    <x v="202"/>
    <n v="1"/>
    <n v="4"/>
    <n v="13"/>
    <n v="29"/>
    <s v="Yes"/>
    <n v="1"/>
  </r>
  <r>
    <n v="1691"/>
    <d v="2023-08-20T00:00:00"/>
    <s v="Premium"/>
    <n v="699"/>
    <x v="83"/>
    <n v="1"/>
    <n v="2"/>
    <n v="30"/>
    <n v="40"/>
    <s v="Yes"/>
    <n v="1"/>
  </r>
  <r>
    <n v="1692"/>
    <d v="2024-03-12T00:00:00"/>
    <s v="Standard"/>
    <n v="399"/>
    <x v="207"/>
    <n v="4"/>
    <n v="2"/>
    <n v="1"/>
    <n v="52"/>
    <s v="No"/>
    <n v="0"/>
  </r>
  <r>
    <n v="1693"/>
    <d v="2024-11-06T00:00:00"/>
    <s v="Premium"/>
    <n v="699"/>
    <x v="153"/>
    <n v="6"/>
    <n v="2"/>
    <n v="20"/>
    <n v="35"/>
    <s v="Yes"/>
    <n v="1"/>
  </r>
  <r>
    <n v="1694"/>
    <d v="2023-09-27T00:00:00"/>
    <s v="Basic"/>
    <n v="199"/>
    <x v="193"/>
    <n v="1"/>
    <n v="5"/>
    <n v="5"/>
    <n v="13"/>
    <s v="Yes"/>
    <n v="1"/>
  </r>
  <r>
    <n v="1695"/>
    <d v="2023-12-05T00:00:00"/>
    <s v="Premium"/>
    <n v="699"/>
    <x v="20"/>
    <n v="8"/>
    <n v="4"/>
    <n v="7"/>
    <n v="41"/>
    <s v="Yes"/>
    <n v="1"/>
  </r>
  <r>
    <n v="1696"/>
    <d v="2023-08-26T00:00:00"/>
    <s v="Premium"/>
    <n v="699"/>
    <x v="93"/>
    <n v="7"/>
    <n v="1"/>
    <n v="18"/>
    <n v="10"/>
    <s v="Yes"/>
    <n v="1"/>
  </r>
  <r>
    <n v="1697"/>
    <d v="2023-01-01T00:00:00"/>
    <s v="Basic"/>
    <n v="199"/>
    <x v="21"/>
    <n v="2"/>
    <n v="1"/>
    <n v="6"/>
    <n v="10"/>
    <s v="No"/>
    <n v="0"/>
  </r>
  <r>
    <n v="1698"/>
    <d v="2024-03-11T00:00:00"/>
    <s v="Standard"/>
    <n v="399"/>
    <x v="46"/>
    <n v="0"/>
    <n v="1"/>
    <n v="5"/>
    <n v="32"/>
    <s v="No"/>
    <n v="0"/>
  </r>
  <r>
    <n v="1699"/>
    <d v="2024-01-22T00:00:00"/>
    <s v="Premium"/>
    <n v="699"/>
    <x v="57"/>
    <n v="8"/>
    <n v="0"/>
    <n v="31"/>
    <n v="15"/>
    <s v="No"/>
    <n v="0"/>
  </r>
  <r>
    <n v="1700"/>
    <d v="2024-09-11T00:00:00"/>
    <s v="Standard"/>
    <n v="399"/>
    <x v="8"/>
    <n v="8"/>
    <n v="2"/>
    <n v="31"/>
    <n v="33"/>
    <s v="Yes"/>
    <n v="1"/>
  </r>
  <r>
    <n v="1701"/>
    <d v="2024-07-27T00:00:00"/>
    <s v="Basic"/>
    <n v="199"/>
    <x v="161"/>
    <n v="4"/>
    <n v="5"/>
    <n v="11"/>
    <n v="9"/>
    <s v="No"/>
    <n v="0"/>
  </r>
  <r>
    <n v="1702"/>
    <d v="2024-03-21T00:00:00"/>
    <s v="Standard"/>
    <n v="399"/>
    <x v="106"/>
    <n v="4"/>
    <n v="5"/>
    <n v="32"/>
    <n v="7"/>
    <s v="No"/>
    <n v="0"/>
  </r>
  <r>
    <n v="1703"/>
    <d v="2024-03-10T00:00:00"/>
    <s v="Premium"/>
    <n v="699"/>
    <x v="48"/>
    <n v="5"/>
    <n v="3"/>
    <n v="23"/>
    <n v="49"/>
    <s v="Yes"/>
    <n v="1"/>
  </r>
  <r>
    <n v="1704"/>
    <d v="2023-01-11T00:00:00"/>
    <s v="Basic"/>
    <n v="199"/>
    <x v="112"/>
    <n v="3"/>
    <n v="3"/>
    <n v="36"/>
    <n v="23"/>
    <s v="Yes"/>
    <n v="1"/>
  </r>
  <r>
    <n v="1705"/>
    <d v="2023-04-07T00:00:00"/>
    <s v="Basic"/>
    <n v="199"/>
    <x v="206"/>
    <n v="3"/>
    <n v="0"/>
    <n v="29"/>
    <n v="37"/>
    <s v="Yes"/>
    <n v="1"/>
  </r>
  <r>
    <n v="1706"/>
    <d v="2023-10-09T00:00:00"/>
    <s v="Standard"/>
    <n v="399"/>
    <x v="119"/>
    <n v="0"/>
    <n v="4"/>
    <n v="17"/>
    <n v="17"/>
    <s v="Yes"/>
    <n v="1"/>
  </r>
  <r>
    <n v="1707"/>
    <d v="2024-08-08T00:00:00"/>
    <s v="Premium"/>
    <n v="699"/>
    <x v="52"/>
    <n v="4"/>
    <n v="2"/>
    <n v="31"/>
    <n v="40"/>
    <s v="Yes"/>
    <n v="1"/>
  </r>
  <r>
    <n v="1708"/>
    <d v="2024-10-25T00:00:00"/>
    <s v="Basic"/>
    <n v="199"/>
    <x v="203"/>
    <n v="7"/>
    <n v="3"/>
    <n v="31"/>
    <n v="11"/>
    <s v="Yes"/>
    <n v="1"/>
  </r>
  <r>
    <n v="1709"/>
    <d v="2024-12-23T00:00:00"/>
    <s v="Premium"/>
    <n v="699"/>
    <x v="53"/>
    <n v="0"/>
    <n v="4"/>
    <n v="7"/>
    <n v="57"/>
    <s v="Yes"/>
    <n v="1"/>
  </r>
  <r>
    <n v="1710"/>
    <d v="2023-05-03T00:00:00"/>
    <s v="Premium"/>
    <n v="699"/>
    <x v="132"/>
    <n v="2"/>
    <n v="0"/>
    <n v="12"/>
    <n v="26"/>
    <s v="No"/>
    <n v="0"/>
  </r>
  <r>
    <n v="1711"/>
    <d v="2023-10-12T00:00:00"/>
    <s v="Basic"/>
    <n v="199"/>
    <x v="84"/>
    <n v="0"/>
    <n v="2"/>
    <n v="29"/>
    <n v="6"/>
    <s v="No"/>
    <n v="0"/>
  </r>
  <r>
    <n v="1712"/>
    <d v="2024-08-23T00:00:00"/>
    <s v="Basic"/>
    <n v="199"/>
    <x v="43"/>
    <n v="5"/>
    <n v="5"/>
    <n v="2"/>
    <n v="10"/>
    <s v="No"/>
    <n v="0"/>
  </r>
  <r>
    <n v="1713"/>
    <d v="2023-03-04T00:00:00"/>
    <s v="Premium"/>
    <n v="699"/>
    <x v="92"/>
    <n v="6"/>
    <n v="3"/>
    <n v="24"/>
    <n v="53"/>
    <s v="Yes"/>
    <n v="1"/>
  </r>
  <r>
    <n v="1714"/>
    <d v="2023-06-26T00:00:00"/>
    <s v="Basic"/>
    <n v="199"/>
    <x v="162"/>
    <n v="8"/>
    <n v="1"/>
    <n v="13"/>
    <n v="46"/>
    <s v="Yes"/>
    <n v="1"/>
  </r>
  <r>
    <n v="1715"/>
    <d v="2024-10-12T00:00:00"/>
    <s v="Standard"/>
    <n v="399"/>
    <x v="199"/>
    <n v="3"/>
    <n v="5"/>
    <n v="3"/>
    <n v="32"/>
    <s v="Yes"/>
    <n v="1"/>
  </r>
  <r>
    <n v="1716"/>
    <d v="2024-08-04T00:00:00"/>
    <s v="Premium"/>
    <n v="699"/>
    <x v="127"/>
    <n v="8"/>
    <n v="2"/>
    <n v="1"/>
    <n v="7"/>
    <s v="Yes"/>
    <n v="1"/>
  </r>
  <r>
    <n v="1717"/>
    <d v="2023-07-06T00:00:00"/>
    <s v="Premium"/>
    <n v="699"/>
    <x v="86"/>
    <n v="7"/>
    <n v="0"/>
    <n v="6"/>
    <n v="7"/>
    <s v="No"/>
    <n v="0"/>
  </r>
  <r>
    <n v="1718"/>
    <d v="2024-10-15T00:00:00"/>
    <s v="Premium"/>
    <n v="699"/>
    <x v="29"/>
    <n v="0"/>
    <n v="1"/>
    <n v="6"/>
    <n v="50"/>
    <s v="Yes"/>
    <n v="1"/>
  </r>
  <r>
    <n v="1719"/>
    <d v="2023-07-15T00:00:00"/>
    <s v="Standard"/>
    <n v="399"/>
    <x v="34"/>
    <n v="3"/>
    <n v="2"/>
    <n v="30"/>
    <n v="53"/>
    <s v="Yes"/>
    <n v="1"/>
  </r>
  <r>
    <n v="1720"/>
    <d v="2023-05-24T00:00:00"/>
    <s v="Premium"/>
    <n v="699"/>
    <x v="127"/>
    <n v="6"/>
    <n v="5"/>
    <n v="9"/>
    <n v="18"/>
    <s v="Yes"/>
    <n v="1"/>
  </r>
  <r>
    <n v="1721"/>
    <d v="2023-10-30T00:00:00"/>
    <s v="Premium"/>
    <n v="699"/>
    <x v="27"/>
    <n v="3"/>
    <n v="2"/>
    <n v="21"/>
    <n v="56"/>
    <s v="Yes"/>
    <n v="1"/>
  </r>
  <r>
    <n v="1722"/>
    <d v="2024-10-19T00:00:00"/>
    <s v="Standard"/>
    <n v="399"/>
    <x v="11"/>
    <n v="7"/>
    <n v="2"/>
    <n v="29"/>
    <n v="37"/>
    <s v="Yes"/>
    <n v="1"/>
  </r>
  <r>
    <n v="1723"/>
    <d v="2024-01-30T00:00:00"/>
    <s v="Premium"/>
    <n v="699"/>
    <x v="175"/>
    <n v="2"/>
    <n v="0"/>
    <n v="29"/>
    <n v="60"/>
    <s v="No"/>
    <n v="0"/>
  </r>
  <r>
    <n v="1724"/>
    <d v="2023-10-23T00:00:00"/>
    <s v="Basic"/>
    <n v="199"/>
    <x v="86"/>
    <n v="6"/>
    <n v="2"/>
    <n v="35"/>
    <n v="41"/>
    <s v="No"/>
    <n v="0"/>
  </r>
  <r>
    <n v="1725"/>
    <d v="2023-10-03T00:00:00"/>
    <s v="Basic"/>
    <n v="199"/>
    <x v="3"/>
    <n v="8"/>
    <n v="4"/>
    <n v="22"/>
    <n v="53"/>
    <s v="Yes"/>
    <n v="1"/>
  </r>
  <r>
    <n v="1726"/>
    <d v="2023-04-29T00:00:00"/>
    <s v="Basic"/>
    <n v="199"/>
    <x v="100"/>
    <n v="4"/>
    <n v="1"/>
    <n v="33"/>
    <n v="29"/>
    <s v="Yes"/>
    <n v="1"/>
  </r>
  <r>
    <n v="1727"/>
    <d v="2024-01-22T00:00:00"/>
    <s v="Premium"/>
    <n v="699"/>
    <x v="150"/>
    <n v="7"/>
    <n v="4"/>
    <n v="12"/>
    <n v="20"/>
    <s v="Yes"/>
    <n v="1"/>
  </r>
  <r>
    <n v="1728"/>
    <d v="2023-01-09T00:00:00"/>
    <s v="Premium"/>
    <n v="699"/>
    <x v="136"/>
    <n v="1"/>
    <n v="5"/>
    <n v="3"/>
    <n v="22"/>
    <s v="No"/>
    <n v="0"/>
  </r>
  <r>
    <n v="1729"/>
    <d v="2024-01-02T00:00:00"/>
    <s v="Basic"/>
    <n v="199"/>
    <x v="150"/>
    <n v="5"/>
    <n v="5"/>
    <n v="27"/>
    <n v="57"/>
    <s v="Yes"/>
    <n v="1"/>
  </r>
  <r>
    <n v="1730"/>
    <d v="2024-04-12T00:00:00"/>
    <s v="Standard"/>
    <n v="399"/>
    <x v="69"/>
    <n v="2"/>
    <n v="0"/>
    <n v="11"/>
    <n v="28"/>
    <s v="No"/>
    <n v="0"/>
  </r>
  <r>
    <n v="1731"/>
    <d v="2024-09-07T00:00:00"/>
    <s v="Premium"/>
    <n v="699"/>
    <x v="172"/>
    <n v="7"/>
    <n v="1"/>
    <n v="28"/>
    <n v="16"/>
    <s v="No"/>
    <n v="0"/>
  </r>
  <r>
    <n v="1732"/>
    <d v="2024-06-03T00:00:00"/>
    <s v="Standard"/>
    <n v="399"/>
    <x v="142"/>
    <n v="4"/>
    <n v="0"/>
    <n v="31"/>
    <n v="59"/>
    <s v="No"/>
    <n v="0"/>
  </r>
  <r>
    <n v="1733"/>
    <d v="2023-06-17T00:00:00"/>
    <s v="Basic"/>
    <n v="199"/>
    <x v="89"/>
    <n v="4"/>
    <n v="4"/>
    <n v="27"/>
    <n v="25"/>
    <s v="Yes"/>
    <n v="1"/>
  </r>
  <r>
    <n v="1734"/>
    <d v="2023-05-23T00:00:00"/>
    <s v="Premium"/>
    <n v="699"/>
    <x v="192"/>
    <n v="8"/>
    <n v="1"/>
    <n v="11"/>
    <n v="60"/>
    <s v="No"/>
    <n v="0"/>
  </r>
  <r>
    <n v="1735"/>
    <d v="2023-05-25T00:00:00"/>
    <s v="Basic"/>
    <n v="199"/>
    <x v="49"/>
    <n v="0"/>
    <n v="0"/>
    <n v="22"/>
    <n v="19"/>
    <s v="No"/>
    <n v="0"/>
  </r>
  <r>
    <n v="1736"/>
    <d v="2023-06-26T00:00:00"/>
    <s v="Standard"/>
    <n v="399"/>
    <x v="185"/>
    <n v="7"/>
    <n v="0"/>
    <n v="30"/>
    <n v="42"/>
    <s v="Yes"/>
    <n v="1"/>
  </r>
  <r>
    <n v="1737"/>
    <d v="2023-09-08T00:00:00"/>
    <s v="Standard"/>
    <n v="399"/>
    <x v="34"/>
    <n v="3"/>
    <n v="1"/>
    <n v="20"/>
    <n v="27"/>
    <s v="Yes"/>
    <n v="1"/>
  </r>
  <r>
    <n v="1738"/>
    <d v="2023-04-13T00:00:00"/>
    <s v="Basic"/>
    <n v="199"/>
    <x v="140"/>
    <n v="5"/>
    <n v="0"/>
    <n v="36"/>
    <n v="30"/>
    <s v="Yes"/>
    <n v="1"/>
  </r>
  <r>
    <n v="1739"/>
    <d v="2024-04-19T00:00:00"/>
    <s v="Standard"/>
    <n v="399"/>
    <x v="55"/>
    <n v="3"/>
    <n v="3"/>
    <n v="36"/>
    <n v="42"/>
    <s v="Yes"/>
    <n v="1"/>
  </r>
  <r>
    <n v="1740"/>
    <d v="2023-05-17T00:00:00"/>
    <s v="Premium"/>
    <n v="699"/>
    <x v="101"/>
    <n v="1"/>
    <n v="3"/>
    <n v="16"/>
    <n v="8"/>
    <s v="Yes"/>
    <n v="1"/>
  </r>
  <r>
    <n v="1741"/>
    <d v="2023-12-22T00:00:00"/>
    <s v="Standard"/>
    <n v="399"/>
    <x v="46"/>
    <n v="6"/>
    <n v="4"/>
    <n v="21"/>
    <n v="25"/>
    <s v="Yes"/>
    <n v="1"/>
  </r>
  <r>
    <n v="1742"/>
    <d v="2024-05-28T00:00:00"/>
    <s v="Standard"/>
    <n v="399"/>
    <x v="9"/>
    <n v="2"/>
    <n v="1"/>
    <n v="2"/>
    <n v="23"/>
    <s v="No"/>
    <n v="0"/>
  </r>
  <r>
    <n v="1743"/>
    <d v="2023-08-05T00:00:00"/>
    <s v="Basic"/>
    <n v="199"/>
    <x v="237"/>
    <n v="3"/>
    <n v="1"/>
    <n v="26"/>
    <n v="31"/>
    <s v="Yes"/>
    <n v="1"/>
  </r>
  <r>
    <n v="1744"/>
    <d v="2023-10-19T00:00:00"/>
    <s v="Standard"/>
    <n v="399"/>
    <x v="61"/>
    <n v="6"/>
    <n v="5"/>
    <n v="28"/>
    <n v="11"/>
    <s v="Yes"/>
    <n v="1"/>
  </r>
  <r>
    <n v="1745"/>
    <d v="2024-03-07T00:00:00"/>
    <s v="Standard"/>
    <n v="399"/>
    <x v="180"/>
    <n v="7"/>
    <n v="0"/>
    <n v="25"/>
    <n v="16"/>
    <s v="No"/>
    <n v="0"/>
  </r>
  <r>
    <n v="1746"/>
    <d v="2023-12-21T00:00:00"/>
    <s v="Basic"/>
    <n v="199"/>
    <x v="52"/>
    <n v="8"/>
    <n v="0"/>
    <n v="11"/>
    <n v="29"/>
    <s v="No"/>
    <n v="0"/>
  </r>
  <r>
    <n v="1747"/>
    <d v="2024-08-11T00:00:00"/>
    <s v="Premium"/>
    <n v="699"/>
    <x v="95"/>
    <n v="6"/>
    <n v="0"/>
    <n v="7"/>
    <n v="10"/>
    <s v="No"/>
    <n v="0"/>
  </r>
  <r>
    <n v="1748"/>
    <d v="2024-02-16T00:00:00"/>
    <s v="Premium"/>
    <n v="699"/>
    <x v="55"/>
    <n v="0"/>
    <n v="3"/>
    <n v="25"/>
    <n v="41"/>
    <s v="No"/>
    <n v="0"/>
  </r>
  <r>
    <n v="1749"/>
    <d v="2024-04-06T00:00:00"/>
    <s v="Standard"/>
    <n v="399"/>
    <x v="191"/>
    <n v="4"/>
    <n v="5"/>
    <n v="4"/>
    <n v="40"/>
    <s v="Yes"/>
    <n v="1"/>
  </r>
  <r>
    <n v="1750"/>
    <d v="2023-07-03T00:00:00"/>
    <s v="Premium"/>
    <n v="699"/>
    <x v="217"/>
    <n v="5"/>
    <n v="4"/>
    <n v="24"/>
    <n v="23"/>
    <s v="Yes"/>
    <n v="1"/>
  </r>
  <r>
    <n v="1751"/>
    <d v="2024-12-25T00:00:00"/>
    <s v="Standard"/>
    <n v="399"/>
    <x v="143"/>
    <n v="1"/>
    <n v="1"/>
    <n v="35"/>
    <n v="0"/>
    <s v="No"/>
    <n v="0"/>
  </r>
  <r>
    <n v="1752"/>
    <d v="2023-02-10T00:00:00"/>
    <s v="Premium"/>
    <n v="699"/>
    <x v="158"/>
    <n v="7"/>
    <n v="3"/>
    <n v="17"/>
    <n v="3"/>
    <s v="Yes"/>
    <n v="1"/>
  </r>
  <r>
    <n v="1753"/>
    <d v="2024-03-11T00:00:00"/>
    <s v="Basic"/>
    <n v="199"/>
    <x v="108"/>
    <n v="0"/>
    <n v="4"/>
    <n v="32"/>
    <n v="43"/>
    <s v="Yes"/>
    <n v="1"/>
  </r>
  <r>
    <n v="1754"/>
    <d v="2024-01-01T00:00:00"/>
    <s v="Standard"/>
    <n v="399"/>
    <x v="15"/>
    <n v="0"/>
    <n v="4"/>
    <n v="19"/>
    <n v="17"/>
    <s v="Yes"/>
    <n v="1"/>
  </r>
  <r>
    <n v="1755"/>
    <d v="2024-01-01T00:00:00"/>
    <s v="Standard"/>
    <n v="399"/>
    <x v="66"/>
    <n v="4"/>
    <n v="5"/>
    <n v="2"/>
    <n v="2"/>
    <s v="No"/>
    <n v="0"/>
  </r>
  <r>
    <n v="1756"/>
    <d v="2023-04-07T00:00:00"/>
    <s v="Premium"/>
    <n v="699"/>
    <x v="133"/>
    <n v="6"/>
    <n v="1"/>
    <n v="3"/>
    <n v="11"/>
    <s v="Yes"/>
    <n v="1"/>
  </r>
  <r>
    <n v="1757"/>
    <d v="2024-12-06T00:00:00"/>
    <s v="Basic"/>
    <n v="199"/>
    <x v="239"/>
    <n v="6"/>
    <n v="2"/>
    <n v="10"/>
    <n v="22"/>
    <s v="No"/>
    <n v="0"/>
  </r>
  <r>
    <n v="1758"/>
    <d v="2023-12-01T00:00:00"/>
    <s v="Premium"/>
    <n v="699"/>
    <x v="194"/>
    <n v="8"/>
    <n v="4"/>
    <n v="16"/>
    <n v="29"/>
    <s v="Yes"/>
    <n v="1"/>
  </r>
  <r>
    <n v="1759"/>
    <d v="2023-03-22T00:00:00"/>
    <s v="Standard"/>
    <n v="399"/>
    <x v="235"/>
    <n v="1"/>
    <n v="3"/>
    <n v="3"/>
    <n v="32"/>
    <s v="No"/>
    <n v="0"/>
  </r>
  <r>
    <n v="1760"/>
    <d v="2024-10-30T00:00:00"/>
    <s v="Standard"/>
    <n v="399"/>
    <x v="89"/>
    <n v="0"/>
    <n v="1"/>
    <n v="20"/>
    <n v="60"/>
    <s v="No"/>
    <n v="0"/>
  </r>
  <r>
    <n v="1761"/>
    <d v="2023-09-25T00:00:00"/>
    <s v="Premium"/>
    <n v="699"/>
    <x v="220"/>
    <n v="6"/>
    <n v="0"/>
    <n v="6"/>
    <n v="50"/>
    <s v="Yes"/>
    <n v="1"/>
  </r>
  <r>
    <n v="1762"/>
    <d v="2024-08-10T00:00:00"/>
    <s v="Standard"/>
    <n v="399"/>
    <x v="71"/>
    <n v="3"/>
    <n v="5"/>
    <n v="33"/>
    <n v="51"/>
    <s v="Yes"/>
    <n v="1"/>
  </r>
  <r>
    <n v="1763"/>
    <d v="2023-07-10T00:00:00"/>
    <s v="Standard"/>
    <n v="399"/>
    <x v="143"/>
    <n v="6"/>
    <n v="2"/>
    <n v="14"/>
    <n v="47"/>
    <s v="Yes"/>
    <n v="1"/>
  </r>
  <r>
    <n v="1764"/>
    <d v="2023-01-06T00:00:00"/>
    <s v="Standard"/>
    <n v="399"/>
    <x v="180"/>
    <n v="6"/>
    <n v="1"/>
    <n v="33"/>
    <n v="43"/>
    <s v="Yes"/>
    <n v="1"/>
  </r>
  <r>
    <n v="1765"/>
    <d v="2024-04-18T00:00:00"/>
    <s v="Standard"/>
    <n v="399"/>
    <x v="213"/>
    <n v="6"/>
    <n v="5"/>
    <n v="14"/>
    <n v="8"/>
    <s v="Yes"/>
    <n v="1"/>
  </r>
  <r>
    <n v="1766"/>
    <d v="2023-03-07T00:00:00"/>
    <s v="Premium"/>
    <n v="699"/>
    <x v="115"/>
    <n v="3"/>
    <n v="0"/>
    <n v="21"/>
    <n v="45"/>
    <s v="Yes"/>
    <n v="1"/>
  </r>
  <r>
    <n v="1767"/>
    <d v="2023-12-03T00:00:00"/>
    <s v="Premium"/>
    <n v="699"/>
    <x v="28"/>
    <n v="7"/>
    <n v="4"/>
    <n v="19"/>
    <n v="26"/>
    <s v="Yes"/>
    <n v="1"/>
  </r>
  <r>
    <n v="1768"/>
    <d v="2023-12-21T00:00:00"/>
    <s v="Premium"/>
    <n v="699"/>
    <x v="197"/>
    <n v="8"/>
    <n v="0"/>
    <n v="25"/>
    <n v="21"/>
    <s v="Yes"/>
    <n v="1"/>
  </r>
  <r>
    <n v="1769"/>
    <d v="2024-11-20T00:00:00"/>
    <s v="Standard"/>
    <n v="399"/>
    <x v="108"/>
    <n v="7"/>
    <n v="1"/>
    <n v="10"/>
    <n v="34"/>
    <s v="No"/>
    <n v="0"/>
  </r>
  <r>
    <n v="1770"/>
    <d v="2023-12-20T00:00:00"/>
    <s v="Standard"/>
    <n v="399"/>
    <x v="234"/>
    <n v="1"/>
    <n v="5"/>
    <n v="17"/>
    <n v="31"/>
    <s v="Yes"/>
    <n v="1"/>
  </r>
  <r>
    <n v="1771"/>
    <d v="2023-11-19T00:00:00"/>
    <s v="Basic"/>
    <n v="199"/>
    <x v="105"/>
    <n v="8"/>
    <n v="2"/>
    <n v="14"/>
    <n v="19"/>
    <s v="Yes"/>
    <n v="1"/>
  </r>
  <r>
    <n v="1772"/>
    <d v="2024-03-01T00:00:00"/>
    <s v="Standard"/>
    <n v="399"/>
    <x v="126"/>
    <n v="2"/>
    <n v="4"/>
    <n v="30"/>
    <n v="22"/>
    <s v="Yes"/>
    <n v="1"/>
  </r>
  <r>
    <n v="1773"/>
    <d v="2023-05-15T00:00:00"/>
    <s v="Basic"/>
    <n v="199"/>
    <x v="182"/>
    <n v="7"/>
    <n v="1"/>
    <n v="19"/>
    <n v="24"/>
    <s v="No"/>
    <n v="0"/>
  </r>
  <r>
    <n v="1774"/>
    <d v="2023-07-02T00:00:00"/>
    <s v="Standard"/>
    <n v="399"/>
    <x v="115"/>
    <n v="3"/>
    <n v="1"/>
    <n v="8"/>
    <n v="7"/>
    <s v="No"/>
    <n v="0"/>
  </r>
  <r>
    <n v="1775"/>
    <d v="2023-10-13T00:00:00"/>
    <s v="Basic"/>
    <n v="199"/>
    <x v="99"/>
    <n v="5"/>
    <n v="1"/>
    <n v="26"/>
    <n v="26"/>
    <s v="No"/>
    <n v="0"/>
  </r>
  <r>
    <n v="1776"/>
    <d v="2023-08-19T00:00:00"/>
    <s v="Standard"/>
    <n v="399"/>
    <x v="13"/>
    <n v="5"/>
    <n v="4"/>
    <n v="24"/>
    <n v="34"/>
    <s v="Yes"/>
    <n v="1"/>
  </r>
  <r>
    <n v="1777"/>
    <d v="2023-07-01T00:00:00"/>
    <s v="Standard"/>
    <n v="399"/>
    <x v="128"/>
    <n v="4"/>
    <n v="3"/>
    <n v="32"/>
    <n v="10"/>
    <s v="No"/>
    <n v="0"/>
  </r>
  <r>
    <n v="1778"/>
    <d v="2023-04-11T00:00:00"/>
    <s v="Standard"/>
    <n v="399"/>
    <x v="201"/>
    <n v="5"/>
    <n v="3"/>
    <n v="19"/>
    <n v="41"/>
    <s v="Yes"/>
    <n v="1"/>
  </r>
  <r>
    <n v="1779"/>
    <d v="2023-08-18T00:00:00"/>
    <s v="Standard"/>
    <n v="399"/>
    <x v="47"/>
    <n v="6"/>
    <n v="1"/>
    <n v="27"/>
    <n v="40"/>
    <s v="Yes"/>
    <n v="1"/>
  </r>
  <r>
    <n v="1780"/>
    <d v="2023-06-20T00:00:00"/>
    <s v="Basic"/>
    <n v="199"/>
    <x v="228"/>
    <n v="6"/>
    <n v="0"/>
    <n v="33"/>
    <n v="20"/>
    <s v="No"/>
    <n v="0"/>
  </r>
  <r>
    <n v="1781"/>
    <d v="2024-10-31T00:00:00"/>
    <s v="Premium"/>
    <n v="699"/>
    <x v="55"/>
    <n v="5"/>
    <n v="0"/>
    <n v="31"/>
    <n v="47"/>
    <s v="No"/>
    <n v="0"/>
  </r>
  <r>
    <n v="1782"/>
    <d v="2023-09-03T00:00:00"/>
    <s v="Standard"/>
    <n v="399"/>
    <x v="98"/>
    <n v="3"/>
    <n v="1"/>
    <n v="36"/>
    <n v="29"/>
    <s v="No"/>
    <n v="0"/>
  </r>
  <r>
    <n v="1783"/>
    <d v="2023-02-01T00:00:00"/>
    <s v="Basic"/>
    <n v="199"/>
    <x v="41"/>
    <n v="3"/>
    <n v="2"/>
    <n v="31"/>
    <n v="8"/>
    <s v="Yes"/>
    <n v="1"/>
  </r>
  <r>
    <n v="1784"/>
    <d v="2024-04-17T00:00:00"/>
    <s v="Basic"/>
    <n v="199"/>
    <x v="108"/>
    <n v="7"/>
    <n v="1"/>
    <n v="30"/>
    <n v="50"/>
    <s v="Yes"/>
    <n v="1"/>
  </r>
  <r>
    <n v="1785"/>
    <d v="2023-03-13T00:00:00"/>
    <s v="Premium"/>
    <n v="699"/>
    <x v="186"/>
    <n v="5"/>
    <n v="1"/>
    <n v="8"/>
    <n v="15"/>
    <s v="No"/>
    <n v="0"/>
  </r>
  <r>
    <n v="1786"/>
    <d v="2023-03-14T00:00:00"/>
    <s v="Basic"/>
    <n v="199"/>
    <x v="178"/>
    <n v="6"/>
    <n v="4"/>
    <n v="3"/>
    <n v="30"/>
    <s v="No"/>
    <n v="0"/>
  </r>
  <r>
    <n v="1787"/>
    <d v="2024-10-24T00:00:00"/>
    <s v="Standard"/>
    <n v="399"/>
    <x v="39"/>
    <n v="8"/>
    <n v="0"/>
    <n v="17"/>
    <n v="45"/>
    <s v="No"/>
    <n v="0"/>
  </r>
  <r>
    <n v="1788"/>
    <d v="2023-02-10T00:00:00"/>
    <s v="Premium"/>
    <n v="699"/>
    <x v="22"/>
    <n v="0"/>
    <n v="2"/>
    <n v="2"/>
    <n v="51"/>
    <s v="Yes"/>
    <n v="1"/>
  </r>
  <r>
    <n v="1789"/>
    <d v="2023-05-08T00:00:00"/>
    <s v="Standard"/>
    <n v="399"/>
    <x v="63"/>
    <n v="8"/>
    <n v="5"/>
    <n v="26"/>
    <n v="41"/>
    <s v="Yes"/>
    <n v="1"/>
  </r>
  <r>
    <n v="1790"/>
    <d v="2024-11-03T00:00:00"/>
    <s v="Basic"/>
    <n v="199"/>
    <x v="183"/>
    <n v="1"/>
    <n v="5"/>
    <n v="10"/>
    <n v="10"/>
    <s v="No"/>
    <n v="0"/>
  </r>
  <r>
    <n v="1791"/>
    <d v="2024-10-19T00:00:00"/>
    <s v="Standard"/>
    <n v="399"/>
    <x v="237"/>
    <n v="7"/>
    <n v="1"/>
    <n v="10"/>
    <n v="16"/>
    <s v="Yes"/>
    <n v="1"/>
  </r>
  <r>
    <n v="1792"/>
    <d v="2023-10-30T00:00:00"/>
    <s v="Premium"/>
    <n v="699"/>
    <x v="110"/>
    <n v="7"/>
    <n v="1"/>
    <n v="5"/>
    <n v="48"/>
    <s v="Yes"/>
    <n v="1"/>
  </r>
  <r>
    <n v="1793"/>
    <d v="2024-08-31T00:00:00"/>
    <s v="Premium"/>
    <n v="699"/>
    <x v="81"/>
    <n v="7"/>
    <n v="5"/>
    <n v="29"/>
    <n v="16"/>
    <s v="No"/>
    <n v="0"/>
  </r>
  <r>
    <n v="1794"/>
    <d v="2024-07-31T00:00:00"/>
    <s v="Basic"/>
    <n v="199"/>
    <x v="235"/>
    <n v="4"/>
    <n v="0"/>
    <n v="9"/>
    <n v="14"/>
    <s v="No"/>
    <n v="0"/>
  </r>
  <r>
    <n v="1795"/>
    <d v="2024-12-31T00:00:00"/>
    <s v="Standard"/>
    <n v="399"/>
    <x v="232"/>
    <n v="2"/>
    <n v="4"/>
    <n v="19"/>
    <n v="40"/>
    <s v="Yes"/>
    <n v="1"/>
  </r>
  <r>
    <n v="1796"/>
    <d v="2024-01-29T00:00:00"/>
    <s v="Standard"/>
    <n v="399"/>
    <x v="32"/>
    <n v="2"/>
    <n v="1"/>
    <n v="19"/>
    <n v="38"/>
    <s v="Yes"/>
    <n v="1"/>
  </r>
  <r>
    <n v="1797"/>
    <d v="2023-01-13T00:00:00"/>
    <s v="Standard"/>
    <n v="399"/>
    <x v="126"/>
    <n v="3"/>
    <n v="4"/>
    <n v="15"/>
    <n v="19"/>
    <s v="Yes"/>
    <n v="1"/>
  </r>
  <r>
    <n v="1798"/>
    <d v="2023-06-24T00:00:00"/>
    <s v="Standard"/>
    <n v="399"/>
    <x v="121"/>
    <n v="8"/>
    <n v="3"/>
    <n v="24"/>
    <n v="30"/>
    <s v="Yes"/>
    <n v="1"/>
  </r>
  <r>
    <n v="1799"/>
    <d v="2024-05-11T00:00:00"/>
    <s v="Standard"/>
    <n v="399"/>
    <x v="23"/>
    <n v="8"/>
    <n v="2"/>
    <n v="10"/>
    <n v="33"/>
    <s v="Yes"/>
    <n v="1"/>
  </r>
  <r>
    <n v="1800"/>
    <d v="2023-01-15T00:00:00"/>
    <s v="Premium"/>
    <n v="699"/>
    <x v="132"/>
    <n v="7"/>
    <n v="1"/>
    <n v="11"/>
    <n v="30"/>
    <s v="No"/>
    <n v="0"/>
  </r>
  <r>
    <n v="1801"/>
    <d v="2024-09-15T00:00:00"/>
    <s v="Premium"/>
    <n v="699"/>
    <x v="139"/>
    <n v="4"/>
    <n v="1"/>
    <n v="5"/>
    <n v="14"/>
    <s v="Yes"/>
    <n v="1"/>
  </r>
  <r>
    <n v="1802"/>
    <d v="2024-10-15T00:00:00"/>
    <s v="Premium"/>
    <n v="699"/>
    <x v="73"/>
    <n v="5"/>
    <n v="3"/>
    <n v="8"/>
    <n v="29"/>
    <s v="Yes"/>
    <n v="1"/>
  </r>
  <r>
    <n v="1803"/>
    <d v="2024-10-03T00:00:00"/>
    <s v="Basic"/>
    <n v="199"/>
    <x v="46"/>
    <n v="3"/>
    <n v="2"/>
    <n v="34"/>
    <n v="42"/>
    <s v="Yes"/>
    <n v="1"/>
  </r>
  <r>
    <n v="1804"/>
    <d v="2024-07-04T00:00:00"/>
    <s v="Basic"/>
    <n v="199"/>
    <x v="163"/>
    <n v="4"/>
    <n v="4"/>
    <n v="22"/>
    <n v="34"/>
    <s v="No"/>
    <n v="0"/>
  </r>
  <r>
    <n v="1805"/>
    <d v="2023-07-07T00:00:00"/>
    <s v="Basic"/>
    <n v="199"/>
    <x v="66"/>
    <n v="8"/>
    <n v="1"/>
    <n v="4"/>
    <n v="15"/>
    <s v="No"/>
    <n v="0"/>
  </r>
  <r>
    <n v="1806"/>
    <d v="2023-09-30T00:00:00"/>
    <s v="Premium"/>
    <n v="699"/>
    <x v="24"/>
    <n v="7"/>
    <n v="1"/>
    <n v="16"/>
    <n v="2"/>
    <s v="No"/>
    <n v="0"/>
  </r>
  <r>
    <n v="1807"/>
    <d v="2023-05-16T00:00:00"/>
    <s v="Premium"/>
    <n v="699"/>
    <x v="94"/>
    <n v="3"/>
    <n v="5"/>
    <n v="18"/>
    <n v="53"/>
    <s v="No"/>
    <n v="0"/>
  </r>
  <r>
    <n v="1808"/>
    <d v="2024-05-03T00:00:00"/>
    <s v="Premium"/>
    <n v="699"/>
    <x v="90"/>
    <n v="3"/>
    <n v="1"/>
    <n v="20"/>
    <n v="37"/>
    <s v="No"/>
    <n v="0"/>
  </r>
  <r>
    <n v="1809"/>
    <d v="2023-07-21T00:00:00"/>
    <s v="Standard"/>
    <n v="399"/>
    <x v="71"/>
    <n v="0"/>
    <n v="2"/>
    <n v="7"/>
    <n v="50"/>
    <s v="No"/>
    <n v="0"/>
  </r>
  <r>
    <n v="1810"/>
    <d v="2023-08-09T00:00:00"/>
    <s v="Standard"/>
    <n v="399"/>
    <x v="85"/>
    <n v="7"/>
    <n v="1"/>
    <n v="8"/>
    <n v="6"/>
    <s v="No"/>
    <n v="0"/>
  </r>
  <r>
    <n v="1811"/>
    <d v="2023-04-25T00:00:00"/>
    <s v="Premium"/>
    <n v="699"/>
    <x v="166"/>
    <n v="0"/>
    <n v="4"/>
    <n v="32"/>
    <n v="27"/>
    <s v="No"/>
    <n v="0"/>
  </r>
  <r>
    <n v="1812"/>
    <d v="2024-04-12T00:00:00"/>
    <s v="Premium"/>
    <n v="699"/>
    <x v="79"/>
    <n v="3"/>
    <n v="4"/>
    <n v="29"/>
    <n v="51"/>
    <s v="No"/>
    <n v="0"/>
  </r>
  <r>
    <n v="1813"/>
    <d v="2024-06-03T00:00:00"/>
    <s v="Basic"/>
    <n v="199"/>
    <x v="128"/>
    <n v="4"/>
    <n v="3"/>
    <n v="17"/>
    <n v="40"/>
    <s v="Yes"/>
    <n v="1"/>
  </r>
  <r>
    <n v="1814"/>
    <d v="2023-12-16T00:00:00"/>
    <s v="Standard"/>
    <n v="399"/>
    <x v="210"/>
    <n v="4"/>
    <n v="2"/>
    <n v="33"/>
    <n v="55"/>
    <s v="Yes"/>
    <n v="1"/>
  </r>
  <r>
    <n v="1815"/>
    <d v="2024-05-14T00:00:00"/>
    <s v="Standard"/>
    <n v="399"/>
    <x v="119"/>
    <n v="7"/>
    <n v="0"/>
    <n v="36"/>
    <n v="48"/>
    <s v="No"/>
    <n v="0"/>
  </r>
  <r>
    <n v="1816"/>
    <d v="2023-03-09T00:00:00"/>
    <s v="Basic"/>
    <n v="199"/>
    <x v="64"/>
    <n v="8"/>
    <n v="3"/>
    <n v="21"/>
    <n v="31"/>
    <s v="Yes"/>
    <n v="1"/>
  </r>
  <r>
    <n v="1817"/>
    <d v="2023-07-07T00:00:00"/>
    <s v="Standard"/>
    <n v="399"/>
    <x v="61"/>
    <n v="7"/>
    <n v="2"/>
    <n v="20"/>
    <n v="40"/>
    <s v="Yes"/>
    <n v="1"/>
  </r>
  <r>
    <n v="1818"/>
    <d v="2024-06-27T00:00:00"/>
    <s v="Basic"/>
    <n v="199"/>
    <x v="101"/>
    <n v="3"/>
    <n v="2"/>
    <n v="7"/>
    <n v="32"/>
    <s v="Yes"/>
    <n v="1"/>
  </r>
  <r>
    <n v="1819"/>
    <d v="2023-06-10T00:00:00"/>
    <s v="Standard"/>
    <n v="399"/>
    <x v="55"/>
    <n v="3"/>
    <n v="4"/>
    <n v="7"/>
    <n v="43"/>
    <s v="Yes"/>
    <n v="1"/>
  </r>
  <r>
    <n v="1820"/>
    <d v="2024-06-12T00:00:00"/>
    <s v="Basic"/>
    <n v="199"/>
    <x v="49"/>
    <n v="2"/>
    <n v="4"/>
    <n v="26"/>
    <n v="42"/>
    <s v="Yes"/>
    <n v="1"/>
  </r>
  <r>
    <n v="1821"/>
    <d v="2023-11-07T00:00:00"/>
    <s v="Standard"/>
    <n v="399"/>
    <x v="217"/>
    <n v="4"/>
    <n v="1"/>
    <n v="27"/>
    <n v="59"/>
    <s v="Yes"/>
    <n v="1"/>
  </r>
  <r>
    <n v="1822"/>
    <d v="2024-03-11T00:00:00"/>
    <s v="Standard"/>
    <n v="399"/>
    <x v="232"/>
    <n v="5"/>
    <n v="5"/>
    <n v="10"/>
    <n v="20"/>
    <s v="Yes"/>
    <n v="1"/>
  </r>
  <r>
    <n v="1823"/>
    <d v="2023-12-29T00:00:00"/>
    <s v="Premium"/>
    <n v="699"/>
    <x v="101"/>
    <n v="0"/>
    <n v="3"/>
    <n v="26"/>
    <n v="3"/>
    <s v="No"/>
    <n v="0"/>
  </r>
  <r>
    <n v="1824"/>
    <d v="2023-08-02T00:00:00"/>
    <s v="Premium"/>
    <n v="699"/>
    <x v="47"/>
    <n v="4"/>
    <n v="0"/>
    <n v="9"/>
    <n v="52"/>
    <s v="No"/>
    <n v="0"/>
  </r>
  <r>
    <n v="1825"/>
    <d v="2024-01-27T00:00:00"/>
    <s v="Premium"/>
    <n v="699"/>
    <x v="187"/>
    <n v="5"/>
    <n v="0"/>
    <n v="17"/>
    <n v="20"/>
    <s v="No"/>
    <n v="0"/>
  </r>
  <r>
    <n v="1826"/>
    <d v="2023-10-08T00:00:00"/>
    <s v="Standard"/>
    <n v="399"/>
    <x v="44"/>
    <n v="3"/>
    <n v="1"/>
    <n v="36"/>
    <n v="39"/>
    <s v="No"/>
    <n v="0"/>
  </r>
  <r>
    <n v="1827"/>
    <d v="2024-08-30T00:00:00"/>
    <s v="Basic"/>
    <n v="199"/>
    <x v="231"/>
    <n v="5"/>
    <n v="5"/>
    <n v="5"/>
    <n v="30"/>
    <s v="No"/>
    <n v="0"/>
  </r>
  <r>
    <n v="1828"/>
    <d v="2023-09-13T00:00:00"/>
    <s v="Standard"/>
    <n v="399"/>
    <x v="217"/>
    <n v="6"/>
    <n v="5"/>
    <n v="3"/>
    <n v="58"/>
    <s v="Yes"/>
    <n v="1"/>
  </r>
  <r>
    <n v="1829"/>
    <d v="2024-01-14T00:00:00"/>
    <s v="Standard"/>
    <n v="399"/>
    <x v="90"/>
    <n v="0"/>
    <n v="5"/>
    <n v="25"/>
    <n v="21"/>
    <s v="Yes"/>
    <n v="1"/>
  </r>
  <r>
    <n v="1830"/>
    <d v="2024-02-28T00:00:00"/>
    <s v="Standard"/>
    <n v="399"/>
    <x v="129"/>
    <n v="2"/>
    <n v="5"/>
    <n v="19"/>
    <n v="4"/>
    <s v="Yes"/>
    <n v="1"/>
  </r>
  <r>
    <n v="1831"/>
    <d v="2023-12-02T00:00:00"/>
    <s v="Basic"/>
    <n v="199"/>
    <x v="193"/>
    <n v="3"/>
    <n v="4"/>
    <n v="10"/>
    <n v="5"/>
    <s v="No"/>
    <n v="0"/>
  </r>
  <r>
    <n v="1832"/>
    <d v="2024-12-07T00:00:00"/>
    <s v="Premium"/>
    <n v="699"/>
    <x v="101"/>
    <n v="4"/>
    <n v="4"/>
    <n v="35"/>
    <n v="33"/>
    <s v="No"/>
    <n v="0"/>
  </r>
  <r>
    <n v="1833"/>
    <d v="2024-01-05T00:00:00"/>
    <s v="Basic"/>
    <n v="199"/>
    <x v="100"/>
    <n v="1"/>
    <n v="5"/>
    <n v="9"/>
    <n v="45"/>
    <s v="No"/>
    <n v="0"/>
  </r>
  <r>
    <n v="1834"/>
    <d v="2023-07-23T00:00:00"/>
    <s v="Standard"/>
    <n v="399"/>
    <x v="29"/>
    <n v="7"/>
    <n v="1"/>
    <n v="14"/>
    <n v="29"/>
    <s v="Yes"/>
    <n v="1"/>
  </r>
  <r>
    <n v="1835"/>
    <d v="2024-03-13T00:00:00"/>
    <s v="Premium"/>
    <n v="699"/>
    <x v="242"/>
    <n v="0"/>
    <n v="1"/>
    <n v="17"/>
    <n v="7"/>
    <s v="No"/>
    <n v="0"/>
  </r>
  <r>
    <n v="1836"/>
    <d v="2024-01-18T00:00:00"/>
    <s v="Standard"/>
    <n v="399"/>
    <x v="118"/>
    <n v="8"/>
    <n v="0"/>
    <n v="32"/>
    <n v="58"/>
    <s v="No"/>
    <n v="0"/>
  </r>
  <r>
    <n v="1837"/>
    <d v="2023-10-17T00:00:00"/>
    <s v="Basic"/>
    <n v="199"/>
    <x v="203"/>
    <n v="8"/>
    <n v="2"/>
    <n v="28"/>
    <n v="50"/>
    <s v="Yes"/>
    <n v="1"/>
  </r>
  <r>
    <n v="1838"/>
    <d v="2023-04-26T00:00:00"/>
    <s v="Premium"/>
    <n v="699"/>
    <x v="239"/>
    <n v="1"/>
    <n v="4"/>
    <n v="22"/>
    <n v="5"/>
    <s v="No"/>
    <n v="0"/>
  </r>
  <r>
    <n v="1839"/>
    <d v="2024-10-27T00:00:00"/>
    <s v="Premium"/>
    <n v="699"/>
    <x v="118"/>
    <n v="1"/>
    <n v="4"/>
    <n v="11"/>
    <n v="59"/>
    <s v="Yes"/>
    <n v="1"/>
  </r>
  <r>
    <n v="1840"/>
    <d v="2023-06-05T00:00:00"/>
    <s v="Basic"/>
    <n v="199"/>
    <x v="15"/>
    <n v="6"/>
    <n v="2"/>
    <n v="5"/>
    <n v="29"/>
    <s v="Yes"/>
    <n v="1"/>
  </r>
  <r>
    <n v="1841"/>
    <d v="2024-03-18T00:00:00"/>
    <s v="Premium"/>
    <n v="699"/>
    <x v="244"/>
    <n v="5"/>
    <n v="3"/>
    <n v="22"/>
    <n v="33"/>
    <s v="Yes"/>
    <n v="1"/>
  </r>
  <r>
    <n v="1842"/>
    <d v="2023-01-09T00:00:00"/>
    <s v="Basic"/>
    <n v="199"/>
    <x v="6"/>
    <n v="0"/>
    <n v="4"/>
    <n v="26"/>
    <n v="53"/>
    <s v="Yes"/>
    <n v="1"/>
  </r>
  <r>
    <n v="1843"/>
    <d v="2023-12-01T00:00:00"/>
    <s v="Basic"/>
    <n v="199"/>
    <x v="59"/>
    <n v="4"/>
    <n v="1"/>
    <n v="21"/>
    <n v="37"/>
    <s v="No"/>
    <n v="0"/>
  </r>
  <r>
    <n v="1844"/>
    <d v="2024-08-13T00:00:00"/>
    <s v="Premium"/>
    <n v="699"/>
    <x v="159"/>
    <n v="3"/>
    <n v="4"/>
    <n v="30"/>
    <n v="59"/>
    <s v="Yes"/>
    <n v="1"/>
  </r>
  <r>
    <n v="1845"/>
    <d v="2024-06-30T00:00:00"/>
    <s v="Basic"/>
    <n v="199"/>
    <x v="100"/>
    <n v="3"/>
    <n v="2"/>
    <n v="13"/>
    <n v="11"/>
    <s v="Yes"/>
    <n v="1"/>
  </r>
  <r>
    <n v="1846"/>
    <d v="2023-11-19T00:00:00"/>
    <s v="Premium"/>
    <n v="699"/>
    <x v="217"/>
    <n v="8"/>
    <n v="2"/>
    <n v="3"/>
    <n v="4"/>
    <s v="Yes"/>
    <n v="1"/>
  </r>
  <r>
    <n v="1847"/>
    <d v="2023-08-11T00:00:00"/>
    <s v="Basic"/>
    <n v="199"/>
    <x v="202"/>
    <n v="2"/>
    <n v="3"/>
    <n v="14"/>
    <n v="17"/>
    <s v="Yes"/>
    <n v="1"/>
  </r>
  <r>
    <n v="1848"/>
    <d v="2023-01-27T00:00:00"/>
    <s v="Standard"/>
    <n v="399"/>
    <x v="113"/>
    <n v="7"/>
    <n v="0"/>
    <n v="2"/>
    <n v="53"/>
    <s v="No"/>
    <n v="0"/>
  </r>
  <r>
    <n v="1849"/>
    <d v="2024-01-25T00:00:00"/>
    <s v="Standard"/>
    <n v="399"/>
    <x v="4"/>
    <n v="7"/>
    <n v="3"/>
    <n v="14"/>
    <n v="25"/>
    <s v="Yes"/>
    <n v="1"/>
  </r>
  <r>
    <n v="1850"/>
    <d v="2024-06-12T00:00:00"/>
    <s v="Premium"/>
    <n v="699"/>
    <x v="61"/>
    <n v="2"/>
    <n v="4"/>
    <n v="8"/>
    <n v="58"/>
    <s v="Yes"/>
    <n v="1"/>
  </r>
  <r>
    <n v="1851"/>
    <d v="2023-11-21T00:00:00"/>
    <s v="Basic"/>
    <n v="199"/>
    <x v="128"/>
    <n v="1"/>
    <n v="3"/>
    <n v="11"/>
    <n v="47"/>
    <s v="No"/>
    <n v="0"/>
  </r>
  <r>
    <n v="1852"/>
    <d v="2024-06-04T00:00:00"/>
    <s v="Standard"/>
    <n v="399"/>
    <x v="25"/>
    <n v="1"/>
    <n v="4"/>
    <n v="13"/>
    <n v="23"/>
    <s v="Yes"/>
    <n v="1"/>
  </r>
  <r>
    <n v="1853"/>
    <d v="2023-04-13T00:00:00"/>
    <s v="Basic"/>
    <n v="199"/>
    <x v="240"/>
    <n v="6"/>
    <n v="3"/>
    <n v="30"/>
    <n v="25"/>
    <s v="Yes"/>
    <n v="1"/>
  </r>
  <r>
    <n v="1854"/>
    <d v="2023-11-04T00:00:00"/>
    <s v="Standard"/>
    <n v="399"/>
    <x v="161"/>
    <n v="1"/>
    <n v="3"/>
    <n v="24"/>
    <n v="60"/>
    <s v="No"/>
    <n v="0"/>
  </r>
  <r>
    <n v="1855"/>
    <d v="2023-10-09T00:00:00"/>
    <s v="Basic"/>
    <n v="199"/>
    <x v="73"/>
    <n v="6"/>
    <n v="3"/>
    <n v="6"/>
    <n v="1"/>
    <s v="No"/>
    <n v="0"/>
  </r>
  <r>
    <n v="1856"/>
    <d v="2024-06-15T00:00:00"/>
    <s v="Premium"/>
    <n v="699"/>
    <x v="62"/>
    <n v="3"/>
    <n v="1"/>
    <n v="21"/>
    <n v="36"/>
    <s v="Yes"/>
    <n v="1"/>
  </r>
  <r>
    <n v="1857"/>
    <d v="2024-11-07T00:00:00"/>
    <s v="Basic"/>
    <n v="199"/>
    <x v="106"/>
    <n v="0"/>
    <n v="0"/>
    <n v="9"/>
    <n v="38"/>
    <s v="No"/>
    <n v="0"/>
  </r>
  <r>
    <n v="1858"/>
    <d v="2024-06-15T00:00:00"/>
    <s v="Standard"/>
    <n v="399"/>
    <x v="58"/>
    <n v="2"/>
    <n v="3"/>
    <n v="24"/>
    <n v="11"/>
    <s v="Yes"/>
    <n v="1"/>
  </r>
  <r>
    <n v="1859"/>
    <d v="2023-11-10T00:00:00"/>
    <s v="Basic"/>
    <n v="199"/>
    <x v="12"/>
    <n v="1"/>
    <n v="1"/>
    <n v="12"/>
    <n v="1"/>
    <s v="No"/>
    <n v="0"/>
  </r>
  <r>
    <n v="1860"/>
    <d v="2023-01-27T00:00:00"/>
    <s v="Standard"/>
    <n v="399"/>
    <x v="156"/>
    <n v="4"/>
    <n v="4"/>
    <n v="24"/>
    <n v="20"/>
    <s v="Yes"/>
    <n v="1"/>
  </r>
  <r>
    <n v="1861"/>
    <d v="2024-02-22T00:00:00"/>
    <s v="Standard"/>
    <n v="399"/>
    <x v="226"/>
    <n v="0"/>
    <n v="5"/>
    <n v="2"/>
    <n v="55"/>
    <s v="Yes"/>
    <n v="1"/>
  </r>
  <r>
    <n v="1862"/>
    <d v="2023-12-24T00:00:00"/>
    <s v="Basic"/>
    <n v="199"/>
    <x v="177"/>
    <n v="8"/>
    <n v="1"/>
    <n v="35"/>
    <n v="10"/>
    <s v="Yes"/>
    <n v="1"/>
  </r>
  <r>
    <n v="1863"/>
    <d v="2024-03-01T00:00:00"/>
    <s v="Basic"/>
    <n v="199"/>
    <x v="116"/>
    <n v="1"/>
    <n v="0"/>
    <n v="6"/>
    <n v="30"/>
    <s v="No"/>
    <n v="0"/>
  </r>
  <r>
    <n v="1864"/>
    <d v="2023-09-21T00:00:00"/>
    <s v="Premium"/>
    <n v="699"/>
    <x v="222"/>
    <n v="0"/>
    <n v="2"/>
    <n v="29"/>
    <n v="30"/>
    <s v="Yes"/>
    <n v="1"/>
  </r>
  <r>
    <n v="1865"/>
    <d v="2024-05-04T00:00:00"/>
    <s v="Basic"/>
    <n v="199"/>
    <x v="95"/>
    <n v="5"/>
    <n v="4"/>
    <n v="21"/>
    <n v="42"/>
    <s v="Yes"/>
    <n v="1"/>
  </r>
  <r>
    <n v="1866"/>
    <d v="2023-08-19T00:00:00"/>
    <s v="Standard"/>
    <n v="399"/>
    <x v="20"/>
    <n v="8"/>
    <n v="1"/>
    <n v="13"/>
    <n v="51"/>
    <s v="No"/>
    <n v="0"/>
  </r>
  <r>
    <n v="1867"/>
    <d v="2023-09-13T00:00:00"/>
    <s v="Premium"/>
    <n v="699"/>
    <x v="122"/>
    <n v="6"/>
    <n v="2"/>
    <n v="6"/>
    <n v="56"/>
    <s v="Yes"/>
    <n v="1"/>
  </r>
  <r>
    <n v="1868"/>
    <d v="2024-11-15T00:00:00"/>
    <s v="Basic"/>
    <n v="199"/>
    <x v="29"/>
    <n v="4"/>
    <n v="2"/>
    <n v="17"/>
    <n v="45"/>
    <s v="No"/>
    <n v="0"/>
  </r>
  <r>
    <n v="1869"/>
    <d v="2024-11-08T00:00:00"/>
    <s v="Premium"/>
    <n v="699"/>
    <x v="92"/>
    <n v="4"/>
    <n v="1"/>
    <n v="34"/>
    <n v="20"/>
    <s v="No"/>
    <n v="0"/>
  </r>
  <r>
    <n v="1870"/>
    <d v="2023-07-06T00:00:00"/>
    <s v="Basic"/>
    <n v="199"/>
    <x v="105"/>
    <n v="6"/>
    <n v="5"/>
    <n v="3"/>
    <n v="3"/>
    <s v="No"/>
    <n v="0"/>
  </r>
  <r>
    <n v="1871"/>
    <d v="2024-08-08T00:00:00"/>
    <s v="Basic"/>
    <n v="199"/>
    <x v="239"/>
    <n v="3"/>
    <n v="1"/>
    <n v="10"/>
    <n v="25"/>
    <s v="Yes"/>
    <n v="1"/>
  </r>
  <r>
    <n v="1872"/>
    <d v="2024-08-14T00:00:00"/>
    <s v="Standard"/>
    <n v="399"/>
    <x v="70"/>
    <n v="3"/>
    <n v="5"/>
    <n v="31"/>
    <n v="55"/>
    <s v="No"/>
    <n v="0"/>
  </r>
  <r>
    <n v="1873"/>
    <d v="2023-05-01T00:00:00"/>
    <s v="Standard"/>
    <n v="399"/>
    <x v="138"/>
    <n v="7"/>
    <n v="4"/>
    <n v="29"/>
    <n v="16"/>
    <s v="No"/>
    <n v="0"/>
  </r>
  <r>
    <n v="1874"/>
    <d v="2023-07-10T00:00:00"/>
    <s v="Premium"/>
    <n v="699"/>
    <x v="95"/>
    <n v="8"/>
    <n v="2"/>
    <n v="18"/>
    <n v="21"/>
    <s v="No"/>
    <n v="0"/>
  </r>
  <r>
    <n v="1875"/>
    <d v="2024-11-15T00:00:00"/>
    <s v="Standard"/>
    <n v="399"/>
    <x v="125"/>
    <n v="7"/>
    <n v="4"/>
    <n v="22"/>
    <n v="29"/>
    <s v="Yes"/>
    <n v="1"/>
  </r>
  <r>
    <n v="1876"/>
    <d v="2024-07-10T00:00:00"/>
    <s v="Standard"/>
    <n v="399"/>
    <x v="198"/>
    <n v="5"/>
    <n v="3"/>
    <n v="34"/>
    <n v="41"/>
    <s v="Yes"/>
    <n v="1"/>
  </r>
  <r>
    <n v="1877"/>
    <d v="2023-10-30T00:00:00"/>
    <s v="Basic"/>
    <n v="199"/>
    <x v="24"/>
    <n v="7"/>
    <n v="0"/>
    <n v="7"/>
    <n v="7"/>
    <s v="No"/>
    <n v="0"/>
  </r>
  <r>
    <n v="1878"/>
    <d v="2024-05-31T00:00:00"/>
    <s v="Basic"/>
    <n v="199"/>
    <x v="232"/>
    <n v="6"/>
    <n v="4"/>
    <n v="23"/>
    <n v="60"/>
    <s v="Yes"/>
    <n v="1"/>
  </r>
  <r>
    <n v="1879"/>
    <d v="2023-08-16T00:00:00"/>
    <s v="Basic"/>
    <n v="199"/>
    <x v="164"/>
    <n v="8"/>
    <n v="1"/>
    <n v="26"/>
    <n v="9"/>
    <s v="No"/>
    <n v="0"/>
  </r>
  <r>
    <n v="1880"/>
    <d v="2024-07-30T00:00:00"/>
    <s v="Basic"/>
    <n v="199"/>
    <x v="147"/>
    <n v="5"/>
    <n v="4"/>
    <n v="13"/>
    <n v="38"/>
    <s v="No"/>
    <n v="0"/>
  </r>
  <r>
    <n v="1881"/>
    <d v="2024-06-27T00:00:00"/>
    <s v="Premium"/>
    <n v="699"/>
    <x v="30"/>
    <n v="8"/>
    <n v="2"/>
    <n v="34"/>
    <n v="34"/>
    <s v="Yes"/>
    <n v="1"/>
  </r>
  <r>
    <n v="1882"/>
    <d v="2023-08-20T00:00:00"/>
    <s v="Basic"/>
    <n v="199"/>
    <x v="109"/>
    <n v="2"/>
    <n v="5"/>
    <n v="24"/>
    <n v="40"/>
    <s v="No"/>
    <n v="0"/>
  </r>
  <r>
    <n v="1883"/>
    <d v="2024-02-15T00:00:00"/>
    <s v="Premium"/>
    <n v="699"/>
    <x v="245"/>
    <n v="6"/>
    <n v="1"/>
    <n v="10"/>
    <n v="17"/>
    <s v="Yes"/>
    <n v="1"/>
  </r>
  <r>
    <n v="1884"/>
    <d v="2023-11-04T00:00:00"/>
    <s v="Standard"/>
    <n v="399"/>
    <x v="238"/>
    <n v="6"/>
    <n v="3"/>
    <n v="25"/>
    <n v="29"/>
    <s v="Yes"/>
    <n v="1"/>
  </r>
  <r>
    <n v="1885"/>
    <d v="2024-09-19T00:00:00"/>
    <s v="Basic"/>
    <n v="199"/>
    <x v="14"/>
    <n v="8"/>
    <n v="5"/>
    <n v="5"/>
    <n v="19"/>
    <s v="Yes"/>
    <n v="1"/>
  </r>
  <r>
    <n v="1886"/>
    <d v="2023-06-14T00:00:00"/>
    <s v="Premium"/>
    <n v="699"/>
    <x v="90"/>
    <n v="6"/>
    <n v="1"/>
    <n v="5"/>
    <n v="9"/>
    <s v="Yes"/>
    <n v="1"/>
  </r>
  <r>
    <n v="1887"/>
    <d v="2023-12-25T00:00:00"/>
    <s v="Basic"/>
    <n v="199"/>
    <x v="49"/>
    <n v="6"/>
    <n v="3"/>
    <n v="26"/>
    <n v="37"/>
    <s v="Yes"/>
    <n v="1"/>
  </r>
  <r>
    <n v="1888"/>
    <d v="2024-08-22T00:00:00"/>
    <s v="Basic"/>
    <n v="199"/>
    <x v="170"/>
    <n v="4"/>
    <n v="1"/>
    <n v="15"/>
    <n v="57"/>
    <s v="Yes"/>
    <n v="1"/>
  </r>
  <r>
    <n v="1889"/>
    <d v="2023-01-12T00:00:00"/>
    <s v="Premium"/>
    <n v="699"/>
    <x v="215"/>
    <n v="2"/>
    <n v="5"/>
    <n v="10"/>
    <n v="17"/>
    <s v="No"/>
    <n v="0"/>
  </r>
  <r>
    <n v="1890"/>
    <d v="2024-04-27T00:00:00"/>
    <s v="Premium"/>
    <n v="699"/>
    <x v="227"/>
    <n v="8"/>
    <n v="0"/>
    <n v="8"/>
    <n v="49"/>
    <s v="No"/>
    <n v="0"/>
  </r>
  <r>
    <n v="1891"/>
    <d v="2023-06-07T00:00:00"/>
    <s v="Basic"/>
    <n v="199"/>
    <x v="166"/>
    <n v="1"/>
    <n v="4"/>
    <n v="29"/>
    <n v="47"/>
    <s v="No"/>
    <n v="0"/>
  </r>
  <r>
    <n v="1892"/>
    <d v="2023-04-26T00:00:00"/>
    <s v="Basic"/>
    <n v="199"/>
    <x v="104"/>
    <n v="0"/>
    <n v="3"/>
    <n v="22"/>
    <n v="53"/>
    <s v="No"/>
    <n v="0"/>
  </r>
  <r>
    <n v="1893"/>
    <d v="2024-05-13T00:00:00"/>
    <s v="Premium"/>
    <n v="699"/>
    <x v="89"/>
    <n v="2"/>
    <n v="5"/>
    <n v="30"/>
    <n v="44"/>
    <s v="No"/>
    <n v="0"/>
  </r>
  <r>
    <n v="1894"/>
    <d v="2024-01-07T00:00:00"/>
    <s v="Standard"/>
    <n v="399"/>
    <x v="227"/>
    <n v="1"/>
    <n v="5"/>
    <n v="15"/>
    <n v="38"/>
    <s v="No"/>
    <n v="0"/>
  </r>
  <r>
    <n v="1895"/>
    <d v="2023-10-14T00:00:00"/>
    <s v="Basic"/>
    <n v="199"/>
    <x v="220"/>
    <n v="6"/>
    <n v="3"/>
    <n v="32"/>
    <n v="3"/>
    <s v="No"/>
    <n v="0"/>
  </r>
  <r>
    <n v="1896"/>
    <d v="2023-09-15T00:00:00"/>
    <s v="Premium"/>
    <n v="699"/>
    <x v="189"/>
    <n v="8"/>
    <n v="2"/>
    <n v="18"/>
    <n v="26"/>
    <s v="Yes"/>
    <n v="1"/>
  </r>
  <r>
    <n v="1897"/>
    <d v="2024-08-28T00:00:00"/>
    <s v="Standard"/>
    <n v="399"/>
    <x v="225"/>
    <n v="7"/>
    <n v="1"/>
    <n v="6"/>
    <n v="37"/>
    <s v="Yes"/>
    <n v="1"/>
  </r>
  <r>
    <n v="1898"/>
    <d v="2024-01-20T00:00:00"/>
    <s v="Standard"/>
    <n v="399"/>
    <x v="134"/>
    <n v="7"/>
    <n v="4"/>
    <n v="18"/>
    <n v="38"/>
    <s v="Yes"/>
    <n v="1"/>
  </r>
  <r>
    <n v="1899"/>
    <d v="2024-10-20T00:00:00"/>
    <s v="Premium"/>
    <n v="699"/>
    <x v="132"/>
    <n v="6"/>
    <n v="0"/>
    <n v="34"/>
    <n v="38"/>
    <s v="Yes"/>
    <n v="1"/>
  </r>
  <r>
    <n v="1900"/>
    <d v="2024-09-10T00:00:00"/>
    <s v="Basic"/>
    <n v="199"/>
    <x v="130"/>
    <n v="3"/>
    <n v="2"/>
    <n v="7"/>
    <n v="37"/>
    <s v="Yes"/>
    <n v="1"/>
  </r>
  <r>
    <n v="1901"/>
    <d v="2024-04-16T00:00:00"/>
    <s v="Standard"/>
    <n v="399"/>
    <x v="63"/>
    <n v="0"/>
    <n v="2"/>
    <n v="26"/>
    <n v="41"/>
    <s v="No"/>
    <n v="0"/>
  </r>
  <r>
    <n v="1902"/>
    <d v="2024-11-16T00:00:00"/>
    <s v="Premium"/>
    <n v="699"/>
    <x v="53"/>
    <n v="6"/>
    <n v="5"/>
    <n v="34"/>
    <n v="47"/>
    <s v="Yes"/>
    <n v="1"/>
  </r>
  <r>
    <n v="1903"/>
    <d v="2023-10-27T00:00:00"/>
    <s v="Basic"/>
    <n v="199"/>
    <x v="86"/>
    <n v="0"/>
    <n v="5"/>
    <n v="14"/>
    <n v="60"/>
    <s v="Yes"/>
    <n v="1"/>
  </r>
  <r>
    <n v="1904"/>
    <d v="2023-12-27T00:00:00"/>
    <s v="Standard"/>
    <n v="399"/>
    <x v="172"/>
    <n v="4"/>
    <n v="2"/>
    <n v="2"/>
    <n v="52"/>
    <s v="Yes"/>
    <n v="1"/>
  </r>
  <r>
    <n v="1905"/>
    <d v="2024-10-12T00:00:00"/>
    <s v="Basic"/>
    <n v="199"/>
    <x v="66"/>
    <n v="0"/>
    <n v="2"/>
    <n v="18"/>
    <n v="29"/>
    <s v="No"/>
    <n v="0"/>
  </r>
  <r>
    <n v="1906"/>
    <d v="2023-12-23T00:00:00"/>
    <s v="Standard"/>
    <n v="399"/>
    <x v="236"/>
    <n v="8"/>
    <n v="5"/>
    <n v="11"/>
    <n v="20"/>
    <s v="No"/>
    <n v="0"/>
  </r>
  <r>
    <n v="1907"/>
    <d v="2023-08-22T00:00:00"/>
    <s v="Basic"/>
    <n v="199"/>
    <x v="70"/>
    <n v="5"/>
    <n v="2"/>
    <n v="32"/>
    <n v="39"/>
    <s v="Yes"/>
    <n v="1"/>
  </r>
  <r>
    <n v="1908"/>
    <d v="2024-05-24T00:00:00"/>
    <s v="Standard"/>
    <n v="399"/>
    <x v="134"/>
    <n v="1"/>
    <n v="5"/>
    <n v="20"/>
    <n v="25"/>
    <s v="Yes"/>
    <n v="1"/>
  </r>
  <r>
    <n v="1909"/>
    <d v="2023-12-26T00:00:00"/>
    <s v="Premium"/>
    <n v="699"/>
    <x v="128"/>
    <n v="3"/>
    <n v="2"/>
    <n v="12"/>
    <n v="54"/>
    <s v="No"/>
    <n v="0"/>
  </r>
  <r>
    <n v="1910"/>
    <d v="2023-07-14T00:00:00"/>
    <s v="Standard"/>
    <n v="399"/>
    <x v="64"/>
    <n v="2"/>
    <n v="1"/>
    <n v="29"/>
    <n v="20"/>
    <s v="Yes"/>
    <n v="1"/>
  </r>
  <r>
    <n v="1911"/>
    <d v="2023-07-02T00:00:00"/>
    <s v="Premium"/>
    <n v="699"/>
    <x v="156"/>
    <n v="8"/>
    <n v="2"/>
    <n v="20"/>
    <n v="48"/>
    <s v="Yes"/>
    <n v="1"/>
  </r>
  <r>
    <n v="1912"/>
    <d v="2024-11-10T00:00:00"/>
    <s v="Standard"/>
    <n v="399"/>
    <x v="202"/>
    <n v="1"/>
    <n v="5"/>
    <n v="5"/>
    <n v="38"/>
    <s v="No"/>
    <n v="0"/>
  </r>
  <r>
    <n v="1913"/>
    <d v="2024-01-30T00:00:00"/>
    <s v="Standard"/>
    <n v="399"/>
    <x v="235"/>
    <n v="5"/>
    <n v="4"/>
    <n v="17"/>
    <n v="22"/>
    <s v="Yes"/>
    <n v="1"/>
  </r>
  <r>
    <n v="1914"/>
    <d v="2023-02-11T00:00:00"/>
    <s v="Basic"/>
    <n v="199"/>
    <x v="40"/>
    <n v="1"/>
    <n v="2"/>
    <n v="19"/>
    <n v="14"/>
    <s v="No"/>
    <n v="0"/>
  </r>
  <r>
    <n v="1915"/>
    <d v="2024-12-12T00:00:00"/>
    <s v="Basic"/>
    <n v="199"/>
    <x v="32"/>
    <n v="4"/>
    <n v="0"/>
    <n v="36"/>
    <n v="31"/>
    <s v="Yes"/>
    <n v="1"/>
  </r>
  <r>
    <n v="1916"/>
    <d v="2023-01-13T00:00:00"/>
    <s v="Basic"/>
    <n v="199"/>
    <x v="104"/>
    <n v="7"/>
    <n v="5"/>
    <n v="16"/>
    <n v="51"/>
    <s v="Yes"/>
    <n v="1"/>
  </r>
  <r>
    <n v="1917"/>
    <d v="2024-08-04T00:00:00"/>
    <s v="Standard"/>
    <n v="399"/>
    <x v="170"/>
    <n v="7"/>
    <n v="3"/>
    <n v="16"/>
    <n v="26"/>
    <s v="Yes"/>
    <n v="1"/>
  </r>
  <r>
    <n v="1918"/>
    <d v="2024-02-01T00:00:00"/>
    <s v="Basic"/>
    <n v="199"/>
    <x v="145"/>
    <n v="8"/>
    <n v="4"/>
    <n v="27"/>
    <n v="25"/>
    <s v="Yes"/>
    <n v="1"/>
  </r>
  <r>
    <n v="1919"/>
    <d v="2023-08-29T00:00:00"/>
    <s v="Premium"/>
    <n v="699"/>
    <x v="78"/>
    <n v="5"/>
    <n v="2"/>
    <n v="17"/>
    <n v="27"/>
    <s v="Yes"/>
    <n v="1"/>
  </r>
  <r>
    <n v="1920"/>
    <d v="2024-12-20T00:00:00"/>
    <s v="Standard"/>
    <n v="399"/>
    <x v="8"/>
    <n v="2"/>
    <n v="2"/>
    <n v="35"/>
    <n v="55"/>
    <s v="No"/>
    <n v="0"/>
  </r>
  <r>
    <n v="1921"/>
    <d v="2023-11-18T00:00:00"/>
    <s v="Basic"/>
    <n v="199"/>
    <x v="195"/>
    <n v="1"/>
    <n v="4"/>
    <n v="35"/>
    <n v="45"/>
    <s v="Yes"/>
    <n v="1"/>
  </r>
  <r>
    <n v="1922"/>
    <d v="2023-02-24T00:00:00"/>
    <s v="Basic"/>
    <n v="199"/>
    <x v="63"/>
    <n v="8"/>
    <n v="1"/>
    <n v="15"/>
    <n v="29"/>
    <s v="Yes"/>
    <n v="1"/>
  </r>
  <r>
    <n v="1923"/>
    <d v="2024-04-04T00:00:00"/>
    <s v="Standard"/>
    <n v="399"/>
    <x v="154"/>
    <n v="6"/>
    <n v="0"/>
    <n v="29"/>
    <n v="10"/>
    <s v="Yes"/>
    <n v="1"/>
  </r>
  <r>
    <n v="1924"/>
    <d v="2023-12-29T00:00:00"/>
    <s v="Premium"/>
    <n v="699"/>
    <x v="64"/>
    <n v="7"/>
    <n v="5"/>
    <n v="4"/>
    <n v="9"/>
    <s v="Yes"/>
    <n v="1"/>
  </r>
  <r>
    <n v="1925"/>
    <d v="2024-12-22T00:00:00"/>
    <s v="Basic"/>
    <n v="199"/>
    <x v="102"/>
    <n v="0"/>
    <n v="5"/>
    <n v="18"/>
    <n v="38"/>
    <s v="Yes"/>
    <n v="1"/>
  </r>
  <r>
    <n v="1926"/>
    <d v="2023-11-08T00:00:00"/>
    <s v="Basic"/>
    <n v="199"/>
    <x v="144"/>
    <n v="7"/>
    <n v="2"/>
    <n v="26"/>
    <n v="34"/>
    <s v="Yes"/>
    <n v="1"/>
  </r>
  <r>
    <n v="1927"/>
    <d v="2024-11-28T00:00:00"/>
    <s v="Standard"/>
    <n v="399"/>
    <x v="102"/>
    <n v="8"/>
    <n v="3"/>
    <n v="15"/>
    <n v="9"/>
    <s v="No"/>
    <n v="0"/>
  </r>
  <r>
    <n v="1928"/>
    <d v="2023-05-03T00:00:00"/>
    <s v="Premium"/>
    <n v="699"/>
    <x v="224"/>
    <n v="0"/>
    <n v="5"/>
    <n v="21"/>
    <n v="48"/>
    <s v="Yes"/>
    <n v="1"/>
  </r>
  <r>
    <n v="1929"/>
    <d v="2024-09-07T00:00:00"/>
    <s v="Basic"/>
    <n v="199"/>
    <x v="133"/>
    <n v="2"/>
    <n v="5"/>
    <n v="5"/>
    <n v="12"/>
    <s v="Yes"/>
    <n v="1"/>
  </r>
  <r>
    <n v="1930"/>
    <d v="2023-04-07T00:00:00"/>
    <s v="Basic"/>
    <n v="199"/>
    <x v="126"/>
    <n v="7"/>
    <n v="5"/>
    <n v="12"/>
    <n v="7"/>
    <s v="Yes"/>
    <n v="1"/>
  </r>
  <r>
    <n v="1931"/>
    <d v="2023-12-18T00:00:00"/>
    <s v="Standard"/>
    <n v="399"/>
    <x v="186"/>
    <n v="6"/>
    <n v="5"/>
    <n v="25"/>
    <n v="30"/>
    <s v="Yes"/>
    <n v="1"/>
  </r>
  <r>
    <n v="1932"/>
    <d v="2024-05-26T00:00:00"/>
    <s v="Basic"/>
    <n v="199"/>
    <x v="127"/>
    <n v="2"/>
    <n v="5"/>
    <n v="7"/>
    <n v="27"/>
    <s v="No"/>
    <n v="0"/>
  </r>
  <r>
    <n v="1933"/>
    <d v="2024-10-10T00:00:00"/>
    <s v="Basic"/>
    <n v="199"/>
    <x v="198"/>
    <n v="3"/>
    <n v="1"/>
    <n v="12"/>
    <n v="22"/>
    <s v="No"/>
    <n v="0"/>
  </r>
  <r>
    <n v="1934"/>
    <d v="2024-09-12T00:00:00"/>
    <s v="Basic"/>
    <n v="199"/>
    <x v="120"/>
    <n v="1"/>
    <n v="4"/>
    <n v="22"/>
    <n v="16"/>
    <s v="Yes"/>
    <n v="1"/>
  </r>
  <r>
    <n v="1935"/>
    <d v="2024-06-25T00:00:00"/>
    <s v="Basic"/>
    <n v="199"/>
    <x v="33"/>
    <n v="5"/>
    <n v="0"/>
    <n v="36"/>
    <n v="10"/>
    <s v="Yes"/>
    <n v="1"/>
  </r>
  <r>
    <n v="1936"/>
    <d v="2024-07-30T00:00:00"/>
    <s v="Basic"/>
    <n v="199"/>
    <x v="57"/>
    <n v="4"/>
    <n v="0"/>
    <n v="1"/>
    <n v="51"/>
    <s v="No"/>
    <n v="0"/>
  </r>
  <r>
    <n v="1937"/>
    <d v="2024-07-02T00:00:00"/>
    <s v="Standard"/>
    <n v="399"/>
    <x v="168"/>
    <n v="3"/>
    <n v="5"/>
    <n v="5"/>
    <n v="39"/>
    <s v="Yes"/>
    <n v="1"/>
  </r>
  <r>
    <n v="1938"/>
    <d v="2024-03-27T00:00:00"/>
    <s v="Basic"/>
    <n v="199"/>
    <x v="115"/>
    <n v="2"/>
    <n v="4"/>
    <n v="23"/>
    <n v="23"/>
    <s v="Yes"/>
    <n v="1"/>
  </r>
  <r>
    <n v="1939"/>
    <d v="2024-07-04T00:00:00"/>
    <s v="Premium"/>
    <n v="699"/>
    <x v="163"/>
    <n v="7"/>
    <n v="0"/>
    <n v="12"/>
    <n v="39"/>
    <s v="Yes"/>
    <n v="1"/>
  </r>
  <r>
    <n v="1940"/>
    <d v="2024-06-14T00:00:00"/>
    <s v="Basic"/>
    <n v="199"/>
    <x v="157"/>
    <n v="1"/>
    <n v="2"/>
    <n v="20"/>
    <n v="43"/>
    <s v="Yes"/>
    <n v="1"/>
  </r>
  <r>
    <n v="1941"/>
    <d v="2024-04-10T00:00:00"/>
    <s v="Basic"/>
    <n v="199"/>
    <x v="154"/>
    <n v="2"/>
    <n v="4"/>
    <n v="7"/>
    <n v="58"/>
    <s v="Yes"/>
    <n v="1"/>
  </r>
  <r>
    <n v="1942"/>
    <d v="2023-12-13T00:00:00"/>
    <s v="Premium"/>
    <n v="699"/>
    <x v="45"/>
    <n v="7"/>
    <n v="0"/>
    <n v="36"/>
    <n v="42"/>
    <s v="No"/>
    <n v="0"/>
  </r>
  <r>
    <n v="1943"/>
    <d v="2024-01-02T00:00:00"/>
    <s v="Basic"/>
    <n v="199"/>
    <x v="208"/>
    <n v="7"/>
    <n v="1"/>
    <n v="24"/>
    <n v="50"/>
    <s v="Yes"/>
    <n v="1"/>
  </r>
  <r>
    <n v="1944"/>
    <d v="2023-11-25T00:00:00"/>
    <s v="Basic"/>
    <n v="199"/>
    <x v="149"/>
    <n v="1"/>
    <n v="4"/>
    <n v="31"/>
    <n v="5"/>
    <s v="No"/>
    <n v="0"/>
  </r>
  <r>
    <n v="1945"/>
    <d v="2023-05-19T00:00:00"/>
    <s v="Premium"/>
    <n v="699"/>
    <x v="227"/>
    <n v="8"/>
    <n v="5"/>
    <n v="35"/>
    <n v="12"/>
    <s v="Yes"/>
    <n v="1"/>
  </r>
  <r>
    <n v="1946"/>
    <d v="2024-05-17T00:00:00"/>
    <s v="Standard"/>
    <n v="399"/>
    <x v="187"/>
    <n v="6"/>
    <n v="3"/>
    <n v="13"/>
    <n v="27"/>
    <s v="Yes"/>
    <n v="1"/>
  </r>
  <r>
    <n v="1947"/>
    <d v="2024-05-24T00:00:00"/>
    <s v="Basic"/>
    <n v="199"/>
    <x v="75"/>
    <n v="8"/>
    <n v="3"/>
    <n v="32"/>
    <n v="39"/>
    <s v="Yes"/>
    <n v="1"/>
  </r>
  <r>
    <n v="1948"/>
    <d v="2024-08-24T00:00:00"/>
    <s v="Standard"/>
    <n v="399"/>
    <x v="165"/>
    <n v="0"/>
    <n v="1"/>
    <n v="4"/>
    <n v="60"/>
    <s v="Yes"/>
    <n v="1"/>
  </r>
  <r>
    <n v="1949"/>
    <d v="2023-02-18T00:00:00"/>
    <s v="Premium"/>
    <n v="699"/>
    <x v="204"/>
    <n v="5"/>
    <n v="5"/>
    <n v="35"/>
    <n v="3"/>
    <s v="Yes"/>
    <n v="1"/>
  </r>
  <r>
    <n v="1950"/>
    <d v="2024-03-20T00:00:00"/>
    <s v="Standard"/>
    <n v="399"/>
    <x v="145"/>
    <n v="8"/>
    <n v="0"/>
    <n v="25"/>
    <n v="52"/>
    <s v="No"/>
    <n v="0"/>
  </r>
  <r>
    <n v="1951"/>
    <d v="2023-02-15T00:00:00"/>
    <s v="Premium"/>
    <n v="699"/>
    <x v="227"/>
    <n v="2"/>
    <n v="4"/>
    <n v="33"/>
    <n v="23"/>
    <s v="No"/>
    <n v="0"/>
  </r>
  <r>
    <n v="1952"/>
    <d v="2023-07-28T00:00:00"/>
    <s v="Basic"/>
    <n v="199"/>
    <x v="110"/>
    <n v="2"/>
    <n v="1"/>
    <n v="7"/>
    <n v="45"/>
    <s v="Yes"/>
    <n v="1"/>
  </r>
  <r>
    <n v="1953"/>
    <d v="2024-12-06T00:00:00"/>
    <s v="Standard"/>
    <n v="399"/>
    <x v="102"/>
    <n v="0"/>
    <n v="0"/>
    <n v="14"/>
    <n v="59"/>
    <s v="No"/>
    <n v="0"/>
  </r>
  <r>
    <n v="1954"/>
    <d v="2023-12-05T00:00:00"/>
    <s v="Basic"/>
    <n v="199"/>
    <x v="201"/>
    <n v="3"/>
    <n v="5"/>
    <n v="19"/>
    <n v="52"/>
    <s v="No"/>
    <n v="0"/>
  </r>
  <r>
    <n v="1955"/>
    <d v="2024-09-05T00:00:00"/>
    <s v="Basic"/>
    <n v="199"/>
    <x v="175"/>
    <n v="5"/>
    <n v="3"/>
    <n v="25"/>
    <n v="2"/>
    <s v="Yes"/>
    <n v="1"/>
  </r>
  <r>
    <n v="1956"/>
    <d v="2024-10-03T00:00:00"/>
    <s v="Basic"/>
    <n v="199"/>
    <x v="39"/>
    <n v="6"/>
    <n v="5"/>
    <n v="17"/>
    <n v="36"/>
    <s v="Yes"/>
    <n v="1"/>
  </r>
  <r>
    <n v="1957"/>
    <d v="2024-02-28T00:00:00"/>
    <s v="Standard"/>
    <n v="399"/>
    <x v="41"/>
    <n v="4"/>
    <n v="3"/>
    <n v="14"/>
    <n v="44"/>
    <s v="Yes"/>
    <n v="1"/>
  </r>
  <r>
    <n v="1958"/>
    <d v="2024-10-03T00:00:00"/>
    <s v="Standard"/>
    <n v="399"/>
    <x v="72"/>
    <n v="3"/>
    <n v="3"/>
    <n v="18"/>
    <n v="16"/>
    <s v="No"/>
    <n v="0"/>
  </r>
  <r>
    <n v="1959"/>
    <d v="2023-03-14T00:00:00"/>
    <s v="Premium"/>
    <n v="699"/>
    <x v="230"/>
    <n v="7"/>
    <n v="1"/>
    <n v="26"/>
    <n v="42"/>
    <s v="Yes"/>
    <n v="1"/>
  </r>
  <r>
    <n v="1960"/>
    <d v="2023-06-21T00:00:00"/>
    <s v="Premium"/>
    <n v="699"/>
    <x v="54"/>
    <n v="7"/>
    <n v="0"/>
    <n v="8"/>
    <n v="11"/>
    <s v="No"/>
    <n v="0"/>
  </r>
  <r>
    <n v="1961"/>
    <d v="2024-08-06T00:00:00"/>
    <s v="Premium"/>
    <n v="699"/>
    <x v="168"/>
    <n v="6"/>
    <n v="2"/>
    <n v="17"/>
    <n v="34"/>
    <s v="Yes"/>
    <n v="1"/>
  </r>
  <r>
    <n v="1962"/>
    <d v="2024-05-24T00:00:00"/>
    <s v="Standard"/>
    <n v="399"/>
    <x v="143"/>
    <n v="6"/>
    <n v="1"/>
    <n v="7"/>
    <n v="60"/>
    <s v="Yes"/>
    <n v="1"/>
  </r>
  <r>
    <n v="1963"/>
    <d v="2023-08-23T00:00:00"/>
    <s v="Basic"/>
    <n v="199"/>
    <x v="92"/>
    <n v="0"/>
    <n v="3"/>
    <n v="9"/>
    <n v="30"/>
    <s v="Yes"/>
    <n v="1"/>
  </r>
  <r>
    <n v="1964"/>
    <d v="2024-03-24T00:00:00"/>
    <s v="Basic"/>
    <n v="199"/>
    <x v="29"/>
    <n v="1"/>
    <n v="1"/>
    <n v="25"/>
    <n v="27"/>
    <s v="No"/>
    <n v="0"/>
  </r>
  <r>
    <n v="1965"/>
    <d v="2023-07-13T00:00:00"/>
    <s v="Premium"/>
    <n v="699"/>
    <x v="85"/>
    <n v="0"/>
    <n v="5"/>
    <n v="10"/>
    <n v="59"/>
    <s v="Yes"/>
    <n v="1"/>
  </r>
  <r>
    <n v="1966"/>
    <d v="2023-09-14T00:00:00"/>
    <s v="Basic"/>
    <n v="199"/>
    <x v="62"/>
    <n v="0"/>
    <n v="1"/>
    <n v="21"/>
    <n v="21"/>
    <s v="No"/>
    <n v="0"/>
  </r>
  <r>
    <n v="1967"/>
    <d v="2023-10-26T00:00:00"/>
    <s v="Basic"/>
    <n v="199"/>
    <x v="108"/>
    <n v="0"/>
    <n v="3"/>
    <n v="23"/>
    <n v="24"/>
    <s v="Yes"/>
    <n v="1"/>
  </r>
  <r>
    <n v="1968"/>
    <d v="2023-01-26T00:00:00"/>
    <s v="Premium"/>
    <n v="699"/>
    <x v="124"/>
    <n v="3"/>
    <n v="2"/>
    <n v="5"/>
    <n v="42"/>
    <s v="No"/>
    <n v="0"/>
  </r>
  <r>
    <n v="1969"/>
    <d v="2024-07-14T00:00:00"/>
    <s v="Standard"/>
    <n v="399"/>
    <x v="140"/>
    <n v="8"/>
    <n v="2"/>
    <n v="5"/>
    <n v="35"/>
    <s v="Yes"/>
    <n v="1"/>
  </r>
  <r>
    <n v="1970"/>
    <d v="2024-09-25T00:00:00"/>
    <s v="Standard"/>
    <n v="399"/>
    <x v="129"/>
    <n v="1"/>
    <n v="3"/>
    <n v="4"/>
    <n v="33"/>
    <s v="Yes"/>
    <n v="1"/>
  </r>
  <r>
    <n v="1971"/>
    <d v="2023-04-17T00:00:00"/>
    <s v="Premium"/>
    <n v="699"/>
    <x v="121"/>
    <n v="5"/>
    <n v="2"/>
    <n v="11"/>
    <n v="2"/>
    <s v="Yes"/>
    <n v="1"/>
  </r>
  <r>
    <n v="1972"/>
    <d v="2024-08-03T00:00:00"/>
    <s v="Premium"/>
    <n v="699"/>
    <x v="201"/>
    <n v="0"/>
    <n v="4"/>
    <n v="15"/>
    <n v="3"/>
    <s v="No"/>
    <n v="0"/>
  </r>
  <r>
    <n v="1973"/>
    <d v="2024-10-26T00:00:00"/>
    <s v="Basic"/>
    <n v="199"/>
    <x v="101"/>
    <n v="0"/>
    <n v="4"/>
    <n v="15"/>
    <n v="34"/>
    <s v="Yes"/>
    <n v="1"/>
  </r>
  <r>
    <n v="1974"/>
    <d v="2024-11-30T00:00:00"/>
    <s v="Standard"/>
    <n v="399"/>
    <x v="42"/>
    <n v="6"/>
    <n v="3"/>
    <n v="25"/>
    <n v="58"/>
    <s v="Yes"/>
    <n v="1"/>
  </r>
  <r>
    <n v="1975"/>
    <d v="2024-04-10T00:00:00"/>
    <s v="Standard"/>
    <n v="399"/>
    <x v="181"/>
    <n v="7"/>
    <n v="3"/>
    <n v="17"/>
    <n v="58"/>
    <s v="No"/>
    <n v="0"/>
  </r>
  <r>
    <n v="1976"/>
    <d v="2024-02-02T00:00:00"/>
    <s v="Premium"/>
    <n v="699"/>
    <x v="124"/>
    <n v="4"/>
    <n v="5"/>
    <n v="24"/>
    <n v="46"/>
    <s v="Yes"/>
    <n v="1"/>
  </r>
  <r>
    <n v="1977"/>
    <d v="2023-02-13T00:00:00"/>
    <s v="Standard"/>
    <n v="399"/>
    <x v="153"/>
    <n v="0"/>
    <n v="3"/>
    <n v="11"/>
    <n v="51"/>
    <s v="Yes"/>
    <n v="1"/>
  </r>
  <r>
    <n v="1978"/>
    <d v="2024-10-03T00:00:00"/>
    <s v="Standard"/>
    <n v="399"/>
    <x v="188"/>
    <n v="8"/>
    <n v="1"/>
    <n v="27"/>
    <n v="25"/>
    <s v="Yes"/>
    <n v="1"/>
  </r>
  <r>
    <n v="1979"/>
    <d v="2024-03-30T00:00:00"/>
    <s v="Standard"/>
    <n v="399"/>
    <x v="35"/>
    <n v="6"/>
    <n v="3"/>
    <n v="14"/>
    <n v="29"/>
    <s v="Yes"/>
    <n v="1"/>
  </r>
  <r>
    <n v="1980"/>
    <d v="2024-06-26T00:00:00"/>
    <s v="Standard"/>
    <n v="399"/>
    <x v="12"/>
    <n v="5"/>
    <n v="5"/>
    <n v="30"/>
    <n v="25"/>
    <s v="Yes"/>
    <n v="1"/>
  </r>
  <r>
    <n v="1981"/>
    <d v="2024-11-06T00:00:00"/>
    <s v="Basic"/>
    <n v="199"/>
    <x v="144"/>
    <n v="3"/>
    <n v="4"/>
    <n v="16"/>
    <n v="12"/>
    <s v="No"/>
    <n v="0"/>
  </r>
  <r>
    <n v="1982"/>
    <d v="2023-08-07T00:00:00"/>
    <s v="Premium"/>
    <n v="699"/>
    <x v="238"/>
    <n v="8"/>
    <n v="3"/>
    <n v="24"/>
    <n v="23"/>
    <s v="Yes"/>
    <n v="1"/>
  </r>
  <r>
    <n v="1983"/>
    <d v="2024-09-30T00:00:00"/>
    <s v="Standard"/>
    <n v="399"/>
    <x v="91"/>
    <n v="8"/>
    <n v="5"/>
    <n v="10"/>
    <n v="28"/>
    <s v="Yes"/>
    <n v="1"/>
  </r>
  <r>
    <n v="1984"/>
    <d v="2024-01-29T00:00:00"/>
    <s v="Standard"/>
    <n v="399"/>
    <x v="202"/>
    <n v="5"/>
    <n v="4"/>
    <n v="4"/>
    <n v="56"/>
    <s v="Yes"/>
    <n v="1"/>
  </r>
  <r>
    <n v="1985"/>
    <d v="2024-08-04T00:00:00"/>
    <s v="Premium"/>
    <n v="699"/>
    <x v="48"/>
    <n v="7"/>
    <n v="0"/>
    <n v="28"/>
    <n v="44"/>
    <s v="Yes"/>
    <n v="1"/>
  </r>
  <r>
    <n v="1986"/>
    <d v="2023-07-22T00:00:00"/>
    <s v="Premium"/>
    <n v="699"/>
    <x v="151"/>
    <n v="2"/>
    <n v="5"/>
    <n v="12"/>
    <n v="25"/>
    <s v="Yes"/>
    <n v="1"/>
  </r>
  <r>
    <n v="1987"/>
    <d v="2024-05-13T00:00:00"/>
    <s v="Basic"/>
    <n v="199"/>
    <x v="36"/>
    <n v="3"/>
    <n v="5"/>
    <n v="27"/>
    <n v="8"/>
    <s v="No"/>
    <n v="0"/>
  </r>
  <r>
    <n v="1988"/>
    <d v="2023-03-29T00:00:00"/>
    <s v="Standard"/>
    <n v="399"/>
    <x v="147"/>
    <n v="0"/>
    <n v="5"/>
    <n v="34"/>
    <n v="6"/>
    <s v="No"/>
    <n v="0"/>
  </r>
  <r>
    <n v="1989"/>
    <d v="2024-01-01T00:00:00"/>
    <s v="Basic"/>
    <n v="199"/>
    <x v="194"/>
    <n v="0"/>
    <n v="2"/>
    <n v="1"/>
    <n v="54"/>
    <s v="Yes"/>
    <n v="1"/>
  </r>
  <r>
    <n v="1990"/>
    <d v="2023-11-20T00:00:00"/>
    <s v="Basic"/>
    <n v="199"/>
    <x v="219"/>
    <n v="4"/>
    <n v="0"/>
    <n v="10"/>
    <n v="23"/>
    <s v="No"/>
    <n v="0"/>
  </r>
  <r>
    <n v="1991"/>
    <d v="2024-07-29T00:00:00"/>
    <s v="Premium"/>
    <n v="699"/>
    <x v="150"/>
    <n v="2"/>
    <n v="2"/>
    <n v="29"/>
    <n v="19"/>
    <s v="Yes"/>
    <n v="1"/>
  </r>
  <r>
    <n v="1992"/>
    <d v="2023-06-12T00:00:00"/>
    <s v="Basic"/>
    <n v="199"/>
    <x v="205"/>
    <n v="1"/>
    <n v="4"/>
    <n v="10"/>
    <n v="58"/>
    <s v="Yes"/>
    <n v="1"/>
  </r>
  <r>
    <n v="1993"/>
    <d v="2023-04-27T00:00:00"/>
    <s v="Premium"/>
    <n v="699"/>
    <x v="13"/>
    <n v="4"/>
    <n v="5"/>
    <n v="36"/>
    <n v="54"/>
    <s v="No"/>
    <n v="0"/>
  </r>
  <r>
    <n v="1994"/>
    <d v="2024-04-29T00:00:00"/>
    <s v="Premium"/>
    <n v="699"/>
    <x v="156"/>
    <n v="1"/>
    <n v="0"/>
    <n v="10"/>
    <n v="8"/>
    <s v="No"/>
    <n v="0"/>
  </r>
  <r>
    <n v="1995"/>
    <d v="2024-01-07T00:00:00"/>
    <s v="Standard"/>
    <n v="399"/>
    <x v="204"/>
    <n v="0"/>
    <n v="4"/>
    <n v="31"/>
    <n v="44"/>
    <s v="No"/>
    <n v="0"/>
  </r>
  <r>
    <n v="1996"/>
    <d v="2023-12-19T00:00:00"/>
    <s v="Standard"/>
    <n v="399"/>
    <x v="80"/>
    <n v="0"/>
    <n v="3"/>
    <n v="12"/>
    <n v="60"/>
    <s v="No"/>
    <n v="0"/>
  </r>
  <r>
    <n v="1997"/>
    <d v="2024-11-24T00:00:00"/>
    <s v="Standard"/>
    <n v="399"/>
    <x v="241"/>
    <n v="1"/>
    <n v="1"/>
    <n v="6"/>
    <n v="8"/>
    <s v="No"/>
    <n v="0"/>
  </r>
  <r>
    <n v="1998"/>
    <d v="2023-03-27T00:00:00"/>
    <s v="Standard"/>
    <n v="399"/>
    <x v="129"/>
    <n v="3"/>
    <n v="5"/>
    <n v="10"/>
    <n v="20"/>
    <s v="Yes"/>
    <n v="1"/>
  </r>
  <r>
    <n v="1999"/>
    <d v="2023-07-16T00:00:00"/>
    <s v="Standard"/>
    <n v="399"/>
    <x v="240"/>
    <n v="6"/>
    <n v="1"/>
    <n v="32"/>
    <n v="23"/>
    <s v="No"/>
    <n v="0"/>
  </r>
  <r>
    <n v="2000"/>
    <d v="2023-02-23T00:00:00"/>
    <s v="Premium"/>
    <n v="699"/>
    <x v="137"/>
    <n v="0"/>
    <n v="3"/>
    <n v="18"/>
    <n v="20"/>
    <s v="No"/>
    <n v="0"/>
  </r>
  <r>
    <n v="2001"/>
    <d v="2023-10-07T00:00:00"/>
    <s v="Premium"/>
    <n v="699"/>
    <x v="174"/>
    <n v="4"/>
    <n v="3"/>
    <n v="16"/>
    <n v="27"/>
    <s v="Yes"/>
    <n v="1"/>
  </r>
  <r>
    <n v="2002"/>
    <d v="2024-10-01T00:00:00"/>
    <s v="Premium"/>
    <n v="699"/>
    <x v="51"/>
    <n v="5"/>
    <n v="4"/>
    <n v="30"/>
    <n v="2"/>
    <s v="Yes"/>
    <n v="1"/>
  </r>
  <r>
    <n v="2003"/>
    <d v="2024-12-12T00:00:00"/>
    <s v="Basic"/>
    <n v="199"/>
    <x v="191"/>
    <n v="3"/>
    <n v="3"/>
    <n v="2"/>
    <n v="24"/>
    <s v="Yes"/>
    <n v="1"/>
  </r>
  <r>
    <n v="2004"/>
    <d v="2024-03-10T00:00:00"/>
    <s v="Premium"/>
    <n v="699"/>
    <x v="3"/>
    <n v="5"/>
    <n v="2"/>
    <n v="18"/>
    <n v="51"/>
    <s v="Yes"/>
    <n v="1"/>
  </r>
  <r>
    <n v="2005"/>
    <d v="2024-05-15T00:00:00"/>
    <s v="Standard"/>
    <n v="399"/>
    <x v="37"/>
    <n v="5"/>
    <n v="5"/>
    <n v="22"/>
    <n v="16"/>
    <s v="Yes"/>
    <n v="1"/>
  </r>
  <r>
    <n v="2006"/>
    <d v="2023-11-23T00:00:00"/>
    <s v="Standard"/>
    <n v="399"/>
    <x v="34"/>
    <n v="7"/>
    <n v="5"/>
    <n v="18"/>
    <n v="5"/>
    <s v="No"/>
    <n v="0"/>
  </r>
  <r>
    <n v="2007"/>
    <d v="2024-01-18T00:00:00"/>
    <s v="Premium"/>
    <n v="699"/>
    <x v="0"/>
    <n v="2"/>
    <n v="0"/>
    <n v="8"/>
    <n v="15"/>
    <s v="Yes"/>
    <n v="1"/>
  </r>
  <r>
    <n v="2008"/>
    <d v="2023-01-14T00:00:00"/>
    <s v="Basic"/>
    <n v="199"/>
    <x v="102"/>
    <n v="3"/>
    <n v="0"/>
    <n v="10"/>
    <n v="55"/>
    <s v="Yes"/>
    <n v="1"/>
  </r>
  <r>
    <n v="2009"/>
    <d v="2024-04-16T00:00:00"/>
    <s v="Premium"/>
    <n v="699"/>
    <x v="132"/>
    <n v="1"/>
    <n v="1"/>
    <n v="22"/>
    <n v="37"/>
    <s v="No"/>
    <n v="0"/>
  </r>
  <r>
    <n v="2010"/>
    <d v="2023-05-23T00:00:00"/>
    <s v="Premium"/>
    <n v="699"/>
    <x v="49"/>
    <n v="1"/>
    <n v="4"/>
    <n v="22"/>
    <n v="7"/>
    <s v="Yes"/>
    <n v="1"/>
  </r>
  <r>
    <n v="2011"/>
    <d v="2023-08-27T00:00:00"/>
    <s v="Basic"/>
    <n v="199"/>
    <x v="29"/>
    <n v="1"/>
    <n v="0"/>
    <n v="6"/>
    <n v="27"/>
    <s v="No"/>
    <n v="0"/>
  </r>
  <r>
    <n v="2012"/>
    <d v="2024-05-02T00:00:00"/>
    <s v="Basic"/>
    <n v="199"/>
    <x v="63"/>
    <n v="6"/>
    <n v="2"/>
    <n v="4"/>
    <n v="40"/>
    <s v="Yes"/>
    <n v="1"/>
  </r>
  <r>
    <n v="2013"/>
    <d v="2024-08-29T00:00:00"/>
    <s v="Basic"/>
    <n v="199"/>
    <x v="233"/>
    <n v="2"/>
    <n v="3"/>
    <n v="32"/>
    <n v="18"/>
    <s v="No"/>
    <n v="0"/>
  </r>
  <r>
    <n v="2014"/>
    <d v="2023-09-27T00:00:00"/>
    <s v="Basic"/>
    <n v="199"/>
    <x v="29"/>
    <n v="0"/>
    <n v="0"/>
    <n v="29"/>
    <n v="11"/>
    <s v="No"/>
    <n v="0"/>
  </r>
  <r>
    <n v="2015"/>
    <d v="2023-03-19T00:00:00"/>
    <s v="Basic"/>
    <n v="199"/>
    <x v="6"/>
    <n v="3"/>
    <n v="5"/>
    <n v="35"/>
    <n v="7"/>
    <s v="No"/>
    <n v="0"/>
  </r>
  <r>
    <n v="2016"/>
    <d v="2024-08-29T00:00:00"/>
    <s v="Basic"/>
    <n v="199"/>
    <x v="183"/>
    <n v="3"/>
    <n v="1"/>
    <n v="12"/>
    <n v="25"/>
    <s v="No"/>
    <n v="0"/>
  </r>
  <r>
    <n v="2017"/>
    <d v="2023-12-20T00:00:00"/>
    <s v="Standard"/>
    <n v="399"/>
    <x v="163"/>
    <n v="4"/>
    <n v="1"/>
    <n v="27"/>
    <n v="27"/>
    <s v="Yes"/>
    <n v="1"/>
  </r>
  <r>
    <n v="2018"/>
    <d v="2023-03-05T00:00:00"/>
    <s v="Premium"/>
    <n v="699"/>
    <x v="133"/>
    <n v="4"/>
    <n v="2"/>
    <n v="16"/>
    <n v="48"/>
    <s v="Yes"/>
    <n v="1"/>
  </r>
  <r>
    <n v="2019"/>
    <d v="2023-03-23T00:00:00"/>
    <s v="Basic"/>
    <n v="199"/>
    <x v="139"/>
    <n v="0"/>
    <n v="4"/>
    <n v="32"/>
    <n v="48"/>
    <s v="No"/>
    <n v="0"/>
  </r>
  <r>
    <n v="2020"/>
    <d v="2024-01-06T00:00:00"/>
    <s v="Premium"/>
    <n v="699"/>
    <x v="225"/>
    <n v="1"/>
    <n v="2"/>
    <n v="29"/>
    <n v="37"/>
    <s v="Yes"/>
    <n v="1"/>
  </r>
  <r>
    <n v="2021"/>
    <d v="2024-05-06T00:00:00"/>
    <s v="Premium"/>
    <n v="699"/>
    <x v="86"/>
    <n v="5"/>
    <n v="3"/>
    <n v="5"/>
    <n v="22"/>
    <s v="Yes"/>
    <n v="1"/>
  </r>
  <r>
    <n v="2022"/>
    <d v="2023-07-14T00:00:00"/>
    <s v="Standard"/>
    <n v="399"/>
    <x v="191"/>
    <n v="7"/>
    <n v="2"/>
    <n v="32"/>
    <n v="34"/>
    <s v="No"/>
    <n v="0"/>
  </r>
  <r>
    <n v="2023"/>
    <d v="2023-11-29T00:00:00"/>
    <s v="Basic"/>
    <n v="199"/>
    <x v="230"/>
    <n v="5"/>
    <n v="3"/>
    <n v="11"/>
    <n v="29"/>
    <s v="Yes"/>
    <n v="1"/>
  </r>
  <r>
    <n v="2024"/>
    <d v="2024-01-30T00:00:00"/>
    <s v="Standard"/>
    <n v="399"/>
    <x v="132"/>
    <n v="7"/>
    <n v="3"/>
    <n v="30"/>
    <n v="9"/>
    <s v="Yes"/>
    <n v="1"/>
  </r>
  <r>
    <n v="2025"/>
    <d v="2024-02-14T00:00:00"/>
    <s v="Standard"/>
    <n v="399"/>
    <x v="104"/>
    <n v="5"/>
    <n v="3"/>
    <n v="2"/>
    <n v="55"/>
    <s v="Yes"/>
    <n v="1"/>
  </r>
  <r>
    <n v="2026"/>
    <d v="2023-08-11T00:00:00"/>
    <s v="Standard"/>
    <n v="399"/>
    <x v="107"/>
    <n v="2"/>
    <n v="1"/>
    <n v="1"/>
    <n v="37"/>
    <s v="No"/>
    <n v="0"/>
  </r>
  <r>
    <n v="2027"/>
    <d v="2024-05-24T00:00:00"/>
    <s v="Basic"/>
    <n v="199"/>
    <x v="179"/>
    <n v="2"/>
    <n v="2"/>
    <n v="2"/>
    <n v="21"/>
    <s v="Yes"/>
    <n v="1"/>
  </r>
  <r>
    <n v="2028"/>
    <d v="2024-09-13T00:00:00"/>
    <s v="Standard"/>
    <n v="399"/>
    <x v="191"/>
    <n v="8"/>
    <n v="2"/>
    <n v="11"/>
    <n v="14"/>
    <s v="Yes"/>
    <n v="1"/>
  </r>
  <r>
    <n v="2029"/>
    <d v="2023-04-19T00:00:00"/>
    <s v="Premium"/>
    <n v="699"/>
    <x v="107"/>
    <n v="2"/>
    <n v="3"/>
    <n v="32"/>
    <n v="42"/>
    <s v="Yes"/>
    <n v="1"/>
  </r>
  <r>
    <n v="2030"/>
    <d v="2024-05-21T00:00:00"/>
    <s v="Basic"/>
    <n v="199"/>
    <x v="78"/>
    <n v="4"/>
    <n v="1"/>
    <n v="21"/>
    <n v="15"/>
    <s v="No"/>
    <n v="0"/>
  </r>
  <r>
    <n v="2031"/>
    <d v="2023-11-15T00:00:00"/>
    <s v="Basic"/>
    <n v="199"/>
    <x v="18"/>
    <n v="4"/>
    <n v="5"/>
    <n v="27"/>
    <n v="10"/>
    <s v="Yes"/>
    <n v="1"/>
  </r>
  <r>
    <n v="2032"/>
    <d v="2024-01-18T00:00:00"/>
    <s v="Premium"/>
    <n v="699"/>
    <x v="40"/>
    <n v="2"/>
    <n v="4"/>
    <n v="28"/>
    <n v="18"/>
    <s v="Yes"/>
    <n v="1"/>
  </r>
  <r>
    <n v="2033"/>
    <d v="2024-03-03T00:00:00"/>
    <s v="Premium"/>
    <n v="699"/>
    <x v="211"/>
    <n v="7"/>
    <n v="0"/>
    <n v="9"/>
    <n v="1"/>
    <s v="No"/>
    <n v="0"/>
  </r>
  <r>
    <n v="2034"/>
    <d v="2024-05-02T00:00:00"/>
    <s v="Basic"/>
    <n v="199"/>
    <x v="35"/>
    <n v="3"/>
    <n v="2"/>
    <n v="14"/>
    <n v="40"/>
    <s v="No"/>
    <n v="0"/>
  </r>
  <r>
    <n v="2035"/>
    <d v="2023-11-26T00:00:00"/>
    <s v="Standard"/>
    <n v="399"/>
    <x v="212"/>
    <n v="5"/>
    <n v="5"/>
    <n v="36"/>
    <n v="12"/>
    <s v="No"/>
    <n v="0"/>
  </r>
  <r>
    <n v="2036"/>
    <d v="2023-01-20T00:00:00"/>
    <s v="Premium"/>
    <n v="699"/>
    <x v="78"/>
    <n v="3"/>
    <n v="1"/>
    <n v="15"/>
    <n v="31"/>
    <s v="No"/>
    <n v="0"/>
  </r>
  <r>
    <n v="2037"/>
    <d v="2024-06-25T00:00:00"/>
    <s v="Standard"/>
    <n v="399"/>
    <x v="39"/>
    <n v="6"/>
    <n v="1"/>
    <n v="33"/>
    <n v="39"/>
    <s v="Yes"/>
    <n v="1"/>
  </r>
  <r>
    <n v="2038"/>
    <d v="2023-07-17T00:00:00"/>
    <s v="Standard"/>
    <n v="399"/>
    <x v="233"/>
    <n v="4"/>
    <n v="0"/>
    <n v="30"/>
    <n v="28"/>
    <s v="Yes"/>
    <n v="1"/>
  </r>
  <r>
    <n v="2039"/>
    <d v="2023-01-04T00:00:00"/>
    <s v="Standard"/>
    <n v="399"/>
    <x v="12"/>
    <n v="0"/>
    <n v="3"/>
    <n v="10"/>
    <n v="15"/>
    <s v="Yes"/>
    <n v="1"/>
  </r>
  <r>
    <n v="2040"/>
    <d v="2023-11-24T00:00:00"/>
    <s v="Standard"/>
    <n v="399"/>
    <x v="162"/>
    <n v="7"/>
    <n v="4"/>
    <n v="23"/>
    <n v="9"/>
    <s v="No"/>
    <n v="0"/>
  </r>
  <r>
    <n v="2041"/>
    <d v="2023-07-12T00:00:00"/>
    <s v="Standard"/>
    <n v="399"/>
    <x v="233"/>
    <n v="8"/>
    <n v="1"/>
    <n v="21"/>
    <n v="52"/>
    <s v="No"/>
    <n v="0"/>
  </r>
  <r>
    <n v="2042"/>
    <d v="2024-05-31T00:00:00"/>
    <s v="Premium"/>
    <n v="699"/>
    <x v="187"/>
    <n v="0"/>
    <n v="5"/>
    <n v="8"/>
    <n v="56"/>
    <s v="Yes"/>
    <n v="1"/>
  </r>
  <r>
    <n v="2043"/>
    <d v="2023-11-02T00:00:00"/>
    <s v="Standard"/>
    <n v="399"/>
    <x v="60"/>
    <n v="6"/>
    <n v="5"/>
    <n v="16"/>
    <n v="52"/>
    <s v="No"/>
    <n v="0"/>
  </r>
  <r>
    <n v="2044"/>
    <d v="2024-03-07T00:00:00"/>
    <s v="Standard"/>
    <n v="399"/>
    <x v="208"/>
    <n v="0"/>
    <n v="0"/>
    <n v="14"/>
    <n v="41"/>
    <s v="No"/>
    <n v="0"/>
  </r>
  <r>
    <n v="2045"/>
    <d v="2023-06-10T00:00:00"/>
    <s v="Basic"/>
    <n v="199"/>
    <x v="69"/>
    <n v="2"/>
    <n v="3"/>
    <n v="24"/>
    <n v="40"/>
    <s v="Yes"/>
    <n v="1"/>
  </r>
  <r>
    <n v="2046"/>
    <d v="2024-12-24T00:00:00"/>
    <s v="Premium"/>
    <n v="699"/>
    <x v="143"/>
    <n v="1"/>
    <n v="2"/>
    <n v="29"/>
    <n v="29"/>
    <s v="Yes"/>
    <n v="1"/>
  </r>
  <r>
    <n v="2047"/>
    <d v="2023-12-01T00:00:00"/>
    <s v="Premium"/>
    <n v="699"/>
    <x v="210"/>
    <n v="2"/>
    <n v="2"/>
    <n v="30"/>
    <n v="1"/>
    <s v="Yes"/>
    <n v="1"/>
  </r>
  <r>
    <n v="2048"/>
    <d v="2024-10-05T00:00:00"/>
    <s v="Premium"/>
    <n v="699"/>
    <x v="153"/>
    <n v="5"/>
    <n v="5"/>
    <n v="31"/>
    <n v="24"/>
    <s v="Yes"/>
    <n v="1"/>
  </r>
  <r>
    <n v="2049"/>
    <d v="2024-10-21T00:00:00"/>
    <s v="Standard"/>
    <n v="399"/>
    <x v="185"/>
    <n v="5"/>
    <n v="4"/>
    <n v="21"/>
    <n v="53"/>
    <s v="No"/>
    <n v="0"/>
  </r>
  <r>
    <n v="2050"/>
    <d v="2024-12-31T00:00:00"/>
    <s v="Standard"/>
    <n v="399"/>
    <x v="86"/>
    <n v="0"/>
    <n v="4"/>
    <n v="21"/>
    <n v="3"/>
    <s v="No"/>
    <n v="0"/>
  </r>
  <r>
    <n v="2051"/>
    <d v="2023-06-17T00:00:00"/>
    <s v="Basic"/>
    <n v="199"/>
    <x v="10"/>
    <n v="1"/>
    <n v="1"/>
    <n v="32"/>
    <n v="9"/>
    <s v="Yes"/>
    <n v="1"/>
  </r>
  <r>
    <n v="2052"/>
    <d v="2023-12-18T00:00:00"/>
    <s v="Premium"/>
    <n v="699"/>
    <x v="61"/>
    <n v="5"/>
    <n v="2"/>
    <n v="16"/>
    <n v="21"/>
    <s v="Yes"/>
    <n v="1"/>
  </r>
  <r>
    <n v="2053"/>
    <d v="2024-02-10T00:00:00"/>
    <s v="Basic"/>
    <n v="199"/>
    <x v="52"/>
    <n v="0"/>
    <n v="4"/>
    <n v="32"/>
    <n v="26"/>
    <s v="No"/>
    <n v="0"/>
  </r>
  <r>
    <n v="2054"/>
    <d v="2023-09-25T00:00:00"/>
    <s v="Premium"/>
    <n v="699"/>
    <x v="148"/>
    <n v="1"/>
    <n v="1"/>
    <n v="10"/>
    <n v="28"/>
    <s v="Yes"/>
    <n v="1"/>
  </r>
  <r>
    <n v="2055"/>
    <d v="2024-12-15T00:00:00"/>
    <s v="Basic"/>
    <n v="199"/>
    <x v="33"/>
    <n v="8"/>
    <n v="0"/>
    <n v="16"/>
    <n v="3"/>
    <s v="No"/>
    <n v="0"/>
  </r>
  <r>
    <n v="2056"/>
    <d v="2023-05-21T00:00:00"/>
    <s v="Basic"/>
    <n v="199"/>
    <x v="230"/>
    <n v="3"/>
    <n v="1"/>
    <n v="31"/>
    <n v="60"/>
    <s v="Yes"/>
    <n v="1"/>
  </r>
  <r>
    <n v="2057"/>
    <d v="2024-05-19T00:00:00"/>
    <s v="Premium"/>
    <n v="699"/>
    <x v="136"/>
    <n v="6"/>
    <n v="0"/>
    <n v="21"/>
    <n v="32"/>
    <s v="No"/>
    <n v="0"/>
  </r>
  <r>
    <n v="2058"/>
    <d v="2023-08-24T00:00:00"/>
    <s v="Basic"/>
    <n v="199"/>
    <x v="99"/>
    <n v="0"/>
    <n v="1"/>
    <n v="27"/>
    <n v="37"/>
    <s v="Yes"/>
    <n v="1"/>
  </r>
  <r>
    <n v="2059"/>
    <d v="2023-06-18T00:00:00"/>
    <s v="Premium"/>
    <n v="699"/>
    <x v="111"/>
    <n v="1"/>
    <n v="4"/>
    <n v="32"/>
    <n v="56"/>
    <s v="Yes"/>
    <n v="1"/>
  </r>
  <r>
    <n v="2060"/>
    <d v="2023-09-30T00:00:00"/>
    <s v="Standard"/>
    <n v="399"/>
    <x v="216"/>
    <n v="0"/>
    <n v="5"/>
    <n v="14"/>
    <n v="47"/>
    <s v="Yes"/>
    <n v="1"/>
  </r>
  <r>
    <n v="2061"/>
    <d v="2023-12-09T00:00:00"/>
    <s v="Premium"/>
    <n v="699"/>
    <x v="98"/>
    <n v="2"/>
    <n v="1"/>
    <n v="24"/>
    <n v="48"/>
    <s v="No"/>
    <n v="0"/>
  </r>
  <r>
    <n v="2062"/>
    <d v="2023-01-30T00:00:00"/>
    <s v="Basic"/>
    <n v="199"/>
    <x v="46"/>
    <n v="6"/>
    <n v="0"/>
    <n v="21"/>
    <n v="41"/>
    <s v="Yes"/>
    <n v="1"/>
  </r>
  <r>
    <n v="2063"/>
    <d v="2023-04-20T00:00:00"/>
    <s v="Standard"/>
    <n v="399"/>
    <x v="100"/>
    <n v="3"/>
    <n v="1"/>
    <n v="33"/>
    <n v="7"/>
    <s v="Yes"/>
    <n v="1"/>
  </r>
  <r>
    <n v="2064"/>
    <d v="2024-08-30T00:00:00"/>
    <s v="Premium"/>
    <n v="699"/>
    <x v="202"/>
    <n v="4"/>
    <n v="5"/>
    <n v="14"/>
    <n v="43"/>
    <s v="Yes"/>
    <n v="1"/>
  </r>
  <r>
    <n v="2065"/>
    <d v="2023-09-16T00:00:00"/>
    <s v="Standard"/>
    <n v="399"/>
    <x v="69"/>
    <n v="3"/>
    <n v="4"/>
    <n v="24"/>
    <n v="56"/>
    <s v="No"/>
    <n v="0"/>
  </r>
  <r>
    <n v="2066"/>
    <d v="2023-12-08T00:00:00"/>
    <s v="Basic"/>
    <n v="199"/>
    <x v="0"/>
    <n v="0"/>
    <n v="1"/>
    <n v="33"/>
    <n v="53"/>
    <s v="Yes"/>
    <n v="1"/>
  </r>
  <r>
    <n v="2067"/>
    <d v="2024-02-05T00:00:00"/>
    <s v="Basic"/>
    <n v="199"/>
    <x v="161"/>
    <n v="6"/>
    <n v="5"/>
    <n v="32"/>
    <n v="20"/>
    <s v="Yes"/>
    <n v="1"/>
  </r>
  <r>
    <n v="2068"/>
    <d v="2024-11-14T00:00:00"/>
    <s v="Premium"/>
    <n v="699"/>
    <x v="192"/>
    <n v="7"/>
    <n v="4"/>
    <n v="11"/>
    <n v="38"/>
    <s v="Yes"/>
    <n v="1"/>
  </r>
  <r>
    <n v="2069"/>
    <d v="2023-01-12T00:00:00"/>
    <s v="Basic"/>
    <n v="199"/>
    <x v="58"/>
    <n v="0"/>
    <n v="0"/>
    <n v="5"/>
    <n v="39"/>
    <s v="Yes"/>
    <n v="1"/>
  </r>
  <r>
    <n v="2070"/>
    <d v="2023-04-10T00:00:00"/>
    <s v="Standard"/>
    <n v="399"/>
    <x v="191"/>
    <n v="6"/>
    <n v="5"/>
    <n v="1"/>
    <n v="36"/>
    <s v="No"/>
    <n v="0"/>
  </r>
  <r>
    <n v="2071"/>
    <d v="2023-03-19T00:00:00"/>
    <s v="Basic"/>
    <n v="199"/>
    <x v="144"/>
    <n v="3"/>
    <n v="3"/>
    <n v="24"/>
    <n v="47"/>
    <s v="No"/>
    <n v="0"/>
  </r>
  <r>
    <n v="2072"/>
    <d v="2023-05-26T00:00:00"/>
    <s v="Standard"/>
    <n v="399"/>
    <x v="159"/>
    <n v="4"/>
    <n v="0"/>
    <n v="27"/>
    <n v="57"/>
    <s v="Yes"/>
    <n v="1"/>
  </r>
  <r>
    <n v="2073"/>
    <d v="2024-11-29T00:00:00"/>
    <s v="Standard"/>
    <n v="399"/>
    <x v="21"/>
    <n v="3"/>
    <n v="0"/>
    <n v="30"/>
    <n v="58"/>
    <s v="No"/>
    <n v="0"/>
  </r>
  <r>
    <n v="2074"/>
    <d v="2024-08-16T00:00:00"/>
    <s v="Basic"/>
    <n v="199"/>
    <x v="173"/>
    <n v="1"/>
    <n v="0"/>
    <n v="31"/>
    <n v="46"/>
    <s v="Yes"/>
    <n v="1"/>
  </r>
  <r>
    <n v="2075"/>
    <d v="2024-12-09T00:00:00"/>
    <s v="Premium"/>
    <n v="699"/>
    <x v="151"/>
    <n v="0"/>
    <n v="5"/>
    <n v="36"/>
    <n v="36"/>
    <s v="Yes"/>
    <n v="1"/>
  </r>
  <r>
    <n v="2076"/>
    <d v="2024-04-21T00:00:00"/>
    <s v="Basic"/>
    <n v="199"/>
    <x v="10"/>
    <n v="6"/>
    <n v="0"/>
    <n v="14"/>
    <n v="2"/>
    <s v="Yes"/>
    <n v="1"/>
  </r>
  <r>
    <n v="2077"/>
    <d v="2023-10-15T00:00:00"/>
    <s v="Standard"/>
    <n v="399"/>
    <x v="16"/>
    <n v="0"/>
    <n v="5"/>
    <n v="12"/>
    <n v="4"/>
    <s v="No"/>
    <n v="0"/>
  </r>
  <r>
    <n v="2078"/>
    <d v="2023-07-12T00:00:00"/>
    <s v="Premium"/>
    <n v="699"/>
    <x v="63"/>
    <n v="3"/>
    <n v="2"/>
    <n v="19"/>
    <n v="1"/>
    <s v="No"/>
    <n v="0"/>
  </r>
  <r>
    <n v="2079"/>
    <d v="2024-07-26T00:00:00"/>
    <s v="Basic"/>
    <n v="199"/>
    <x v="149"/>
    <n v="0"/>
    <n v="4"/>
    <n v="29"/>
    <n v="53"/>
    <s v="No"/>
    <n v="0"/>
  </r>
  <r>
    <n v="2080"/>
    <d v="2024-01-12T00:00:00"/>
    <s v="Premium"/>
    <n v="699"/>
    <x v="60"/>
    <n v="0"/>
    <n v="2"/>
    <n v="32"/>
    <n v="23"/>
    <s v="Yes"/>
    <n v="1"/>
  </r>
  <r>
    <n v="2081"/>
    <d v="2024-07-18T00:00:00"/>
    <s v="Standard"/>
    <n v="399"/>
    <x v="245"/>
    <n v="5"/>
    <n v="5"/>
    <n v="31"/>
    <n v="57"/>
    <s v="Yes"/>
    <n v="1"/>
  </r>
  <r>
    <n v="2082"/>
    <d v="2024-01-17T00:00:00"/>
    <s v="Premium"/>
    <n v="699"/>
    <x v="136"/>
    <n v="5"/>
    <n v="3"/>
    <n v="10"/>
    <n v="11"/>
    <s v="No"/>
    <n v="0"/>
  </r>
  <r>
    <n v="2083"/>
    <d v="2024-11-22T00:00:00"/>
    <s v="Standard"/>
    <n v="399"/>
    <x v="15"/>
    <n v="2"/>
    <n v="5"/>
    <n v="23"/>
    <n v="48"/>
    <s v="No"/>
    <n v="0"/>
  </r>
  <r>
    <n v="2084"/>
    <d v="2023-05-21T00:00:00"/>
    <s v="Premium"/>
    <n v="699"/>
    <x v="206"/>
    <n v="6"/>
    <n v="0"/>
    <n v="27"/>
    <n v="38"/>
    <s v="Yes"/>
    <n v="1"/>
  </r>
  <r>
    <n v="2085"/>
    <d v="2023-02-13T00:00:00"/>
    <s v="Standard"/>
    <n v="399"/>
    <x v="184"/>
    <n v="7"/>
    <n v="4"/>
    <n v="23"/>
    <n v="55"/>
    <s v="Yes"/>
    <n v="1"/>
  </r>
  <r>
    <n v="2086"/>
    <d v="2023-06-13T00:00:00"/>
    <s v="Standard"/>
    <n v="399"/>
    <x v="194"/>
    <n v="2"/>
    <n v="4"/>
    <n v="33"/>
    <n v="21"/>
    <s v="Yes"/>
    <n v="1"/>
  </r>
  <r>
    <n v="2087"/>
    <d v="2024-03-05T00:00:00"/>
    <s v="Premium"/>
    <n v="699"/>
    <x v="47"/>
    <n v="3"/>
    <n v="5"/>
    <n v="9"/>
    <n v="25"/>
    <s v="Yes"/>
    <n v="1"/>
  </r>
  <r>
    <n v="2088"/>
    <d v="2024-07-17T00:00:00"/>
    <s v="Basic"/>
    <n v="199"/>
    <x v="245"/>
    <n v="8"/>
    <n v="0"/>
    <n v="33"/>
    <n v="36"/>
    <s v="Yes"/>
    <n v="1"/>
  </r>
  <r>
    <n v="2089"/>
    <d v="2024-01-18T00:00:00"/>
    <s v="Premium"/>
    <n v="699"/>
    <x v="223"/>
    <n v="5"/>
    <n v="3"/>
    <n v="11"/>
    <n v="7"/>
    <s v="Yes"/>
    <n v="1"/>
  </r>
  <r>
    <n v="2090"/>
    <d v="2024-02-22T00:00:00"/>
    <s v="Premium"/>
    <n v="699"/>
    <x v="227"/>
    <n v="6"/>
    <n v="1"/>
    <n v="26"/>
    <n v="36"/>
    <s v="Yes"/>
    <n v="1"/>
  </r>
  <r>
    <n v="2091"/>
    <d v="2023-07-12T00:00:00"/>
    <s v="Premium"/>
    <n v="699"/>
    <x v="124"/>
    <n v="7"/>
    <n v="1"/>
    <n v="7"/>
    <n v="53"/>
    <s v="No"/>
    <n v="0"/>
  </r>
  <r>
    <n v="2092"/>
    <d v="2023-03-15T00:00:00"/>
    <s v="Premium"/>
    <n v="699"/>
    <x v="64"/>
    <n v="8"/>
    <n v="0"/>
    <n v="1"/>
    <n v="31"/>
    <s v="Yes"/>
    <n v="1"/>
  </r>
  <r>
    <n v="2093"/>
    <d v="2024-10-15T00:00:00"/>
    <s v="Premium"/>
    <n v="699"/>
    <x v="19"/>
    <n v="6"/>
    <n v="2"/>
    <n v="20"/>
    <n v="52"/>
    <s v="Yes"/>
    <n v="1"/>
  </r>
  <r>
    <n v="2094"/>
    <d v="2024-11-27T00:00:00"/>
    <s v="Basic"/>
    <n v="199"/>
    <x v="0"/>
    <n v="0"/>
    <n v="2"/>
    <n v="13"/>
    <n v="7"/>
    <s v="Yes"/>
    <n v="1"/>
  </r>
  <r>
    <n v="2095"/>
    <d v="2024-02-17T00:00:00"/>
    <s v="Basic"/>
    <n v="199"/>
    <x v="14"/>
    <n v="1"/>
    <n v="3"/>
    <n v="5"/>
    <n v="60"/>
    <s v="Yes"/>
    <n v="1"/>
  </r>
  <r>
    <n v="2096"/>
    <d v="2024-08-26T00:00:00"/>
    <s v="Basic"/>
    <n v="199"/>
    <x v="139"/>
    <n v="5"/>
    <n v="1"/>
    <n v="20"/>
    <n v="19"/>
    <s v="No"/>
    <n v="0"/>
  </r>
  <r>
    <n v="2097"/>
    <d v="2023-09-19T00:00:00"/>
    <s v="Standard"/>
    <n v="399"/>
    <x v="142"/>
    <n v="0"/>
    <n v="3"/>
    <n v="3"/>
    <n v="20"/>
    <s v="No"/>
    <n v="0"/>
  </r>
  <r>
    <n v="2098"/>
    <d v="2024-12-06T00:00:00"/>
    <s v="Premium"/>
    <n v="699"/>
    <x v="224"/>
    <n v="6"/>
    <n v="4"/>
    <n v="31"/>
    <n v="49"/>
    <s v="Yes"/>
    <n v="1"/>
  </r>
  <r>
    <n v="2099"/>
    <d v="2024-05-14T00:00:00"/>
    <s v="Premium"/>
    <n v="699"/>
    <x v="135"/>
    <n v="7"/>
    <n v="0"/>
    <n v="23"/>
    <n v="24"/>
    <s v="Yes"/>
    <n v="1"/>
  </r>
  <r>
    <n v="2100"/>
    <d v="2024-10-08T00:00:00"/>
    <s v="Basic"/>
    <n v="199"/>
    <x v="14"/>
    <n v="1"/>
    <n v="0"/>
    <n v="31"/>
    <n v="15"/>
    <s v="No"/>
    <n v="0"/>
  </r>
  <r>
    <n v="2101"/>
    <d v="2023-02-05T00:00:00"/>
    <s v="Basic"/>
    <n v="199"/>
    <x v="4"/>
    <n v="5"/>
    <n v="1"/>
    <n v="30"/>
    <n v="38"/>
    <s v="No"/>
    <n v="0"/>
  </r>
  <r>
    <n v="2102"/>
    <d v="2023-01-11T00:00:00"/>
    <s v="Standard"/>
    <n v="399"/>
    <x v="99"/>
    <n v="7"/>
    <n v="1"/>
    <n v="20"/>
    <n v="39"/>
    <s v="Yes"/>
    <n v="1"/>
  </r>
  <r>
    <n v="2103"/>
    <d v="2023-07-05T00:00:00"/>
    <s v="Premium"/>
    <n v="699"/>
    <x v="193"/>
    <n v="0"/>
    <n v="4"/>
    <n v="9"/>
    <n v="28"/>
    <s v="Yes"/>
    <n v="1"/>
  </r>
  <r>
    <n v="2104"/>
    <d v="2023-09-17T00:00:00"/>
    <s v="Standard"/>
    <n v="399"/>
    <x v="3"/>
    <n v="6"/>
    <n v="4"/>
    <n v="18"/>
    <n v="41"/>
    <s v="Yes"/>
    <n v="1"/>
  </r>
  <r>
    <n v="2105"/>
    <d v="2023-06-16T00:00:00"/>
    <s v="Premium"/>
    <n v="699"/>
    <x v="3"/>
    <n v="7"/>
    <n v="1"/>
    <n v="8"/>
    <n v="57"/>
    <s v="Yes"/>
    <n v="1"/>
  </r>
  <r>
    <n v="2106"/>
    <d v="2023-03-20T00:00:00"/>
    <s v="Basic"/>
    <n v="199"/>
    <x v="243"/>
    <n v="6"/>
    <n v="0"/>
    <n v="19"/>
    <n v="43"/>
    <s v="Yes"/>
    <n v="1"/>
  </r>
  <r>
    <n v="2107"/>
    <d v="2024-10-31T00:00:00"/>
    <s v="Basic"/>
    <n v="199"/>
    <x v="31"/>
    <n v="0"/>
    <n v="3"/>
    <n v="31"/>
    <n v="49"/>
    <s v="No"/>
    <n v="0"/>
  </r>
  <r>
    <n v="2108"/>
    <d v="2024-08-20T00:00:00"/>
    <s v="Basic"/>
    <n v="199"/>
    <x v="62"/>
    <n v="2"/>
    <n v="1"/>
    <n v="25"/>
    <n v="21"/>
    <s v="No"/>
    <n v="0"/>
  </r>
  <r>
    <n v="2109"/>
    <d v="2024-09-11T00:00:00"/>
    <s v="Standard"/>
    <n v="399"/>
    <x v="200"/>
    <n v="1"/>
    <n v="0"/>
    <n v="15"/>
    <n v="10"/>
    <s v="No"/>
    <n v="0"/>
  </r>
  <r>
    <n v="2110"/>
    <d v="2024-06-21T00:00:00"/>
    <s v="Premium"/>
    <n v="699"/>
    <x v="22"/>
    <n v="5"/>
    <n v="5"/>
    <n v="2"/>
    <n v="27"/>
    <s v="Yes"/>
    <n v="1"/>
  </r>
  <r>
    <n v="2111"/>
    <d v="2024-03-22T00:00:00"/>
    <s v="Premium"/>
    <n v="699"/>
    <x v="84"/>
    <n v="1"/>
    <n v="3"/>
    <n v="24"/>
    <n v="30"/>
    <s v="Yes"/>
    <n v="1"/>
  </r>
  <r>
    <n v="2112"/>
    <d v="2024-01-02T00:00:00"/>
    <s v="Premium"/>
    <n v="699"/>
    <x v="10"/>
    <n v="1"/>
    <n v="2"/>
    <n v="28"/>
    <n v="56"/>
    <s v="No"/>
    <n v="0"/>
  </r>
  <r>
    <n v="2113"/>
    <d v="2023-03-30T00:00:00"/>
    <s v="Standard"/>
    <n v="399"/>
    <x v="163"/>
    <n v="3"/>
    <n v="1"/>
    <n v="26"/>
    <n v="7"/>
    <s v="Yes"/>
    <n v="1"/>
  </r>
  <r>
    <n v="2114"/>
    <d v="2023-09-27T00:00:00"/>
    <s v="Premium"/>
    <n v="699"/>
    <x v="56"/>
    <n v="7"/>
    <n v="5"/>
    <n v="12"/>
    <n v="34"/>
    <s v="Yes"/>
    <n v="1"/>
  </r>
  <r>
    <n v="2115"/>
    <d v="2023-02-10T00:00:00"/>
    <s v="Standard"/>
    <n v="399"/>
    <x v="16"/>
    <n v="2"/>
    <n v="4"/>
    <n v="5"/>
    <n v="26"/>
    <s v="Yes"/>
    <n v="1"/>
  </r>
  <r>
    <n v="2116"/>
    <d v="2024-01-16T00:00:00"/>
    <s v="Basic"/>
    <n v="199"/>
    <x v="235"/>
    <n v="2"/>
    <n v="5"/>
    <n v="13"/>
    <n v="44"/>
    <s v="Yes"/>
    <n v="1"/>
  </r>
  <r>
    <n v="2117"/>
    <d v="2024-06-27T00:00:00"/>
    <s v="Basic"/>
    <n v="199"/>
    <x v="49"/>
    <n v="1"/>
    <n v="4"/>
    <n v="33"/>
    <n v="42"/>
    <s v="Yes"/>
    <n v="1"/>
  </r>
  <r>
    <n v="2118"/>
    <d v="2024-05-06T00:00:00"/>
    <s v="Basic"/>
    <n v="199"/>
    <x v="39"/>
    <n v="2"/>
    <n v="2"/>
    <n v="20"/>
    <n v="58"/>
    <s v="Yes"/>
    <n v="1"/>
  </r>
  <r>
    <n v="2119"/>
    <d v="2024-02-02T00:00:00"/>
    <s v="Basic"/>
    <n v="199"/>
    <x v="56"/>
    <n v="7"/>
    <n v="3"/>
    <n v="13"/>
    <n v="13"/>
    <s v="Yes"/>
    <n v="1"/>
  </r>
  <r>
    <n v="2120"/>
    <d v="2024-06-06T00:00:00"/>
    <s v="Premium"/>
    <n v="699"/>
    <x v="70"/>
    <n v="1"/>
    <n v="1"/>
    <n v="35"/>
    <n v="42"/>
    <s v="Yes"/>
    <n v="1"/>
  </r>
  <r>
    <n v="2121"/>
    <d v="2024-02-28T00:00:00"/>
    <s v="Basic"/>
    <n v="199"/>
    <x v="197"/>
    <n v="1"/>
    <n v="4"/>
    <n v="5"/>
    <n v="10"/>
    <s v="Yes"/>
    <n v="1"/>
  </r>
  <r>
    <n v="2122"/>
    <d v="2023-02-13T00:00:00"/>
    <s v="Premium"/>
    <n v="699"/>
    <x v="41"/>
    <n v="4"/>
    <n v="3"/>
    <n v="24"/>
    <n v="3"/>
    <s v="No"/>
    <n v="0"/>
  </r>
  <r>
    <n v="2123"/>
    <d v="2023-08-19T00:00:00"/>
    <s v="Standard"/>
    <n v="399"/>
    <x v="126"/>
    <n v="5"/>
    <n v="3"/>
    <n v="26"/>
    <n v="28"/>
    <s v="Yes"/>
    <n v="1"/>
  </r>
  <r>
    <n v="2124"/>
    <d v="2024-10-12T00:00:00"/>
    <s v="Premium"/>
    <n v="699"/>
    <x v="197"/>
    <n v="8"/>
    <n v="3"/>
    <n v="9"/>
    <n v="41"/>
    <s v="No"/>
    <n v="0"/>
  </r>
  <r>
    <n v="2125"/>
    <d v="2024-09-06T00:00:00"/>
    <s v="Basic"/>
    <n v="199"/>
    <x v="243"/>
    <n v="4"/>
    <n v="3"/>
    <n v="16"/>
    <n v="49"/>
    <s v="Yes"/>
    <n v="1"/>
  </r>
  <r>
    <n v="2126"/>
    <d v="2024-10-18T00:00:00"/>
    <s v="Basic"/>
    <n v="199"/>
    <x v="10"/>
    <n v="1"/>
    <n v="5"/>
    <n v="27"/>
    <n v="57"/>
    <s v="Yes"/>
    <n v="1"/>
  </r>
  <r>
    <n v="2127"/>
    <d v="2023-12-16T00:00:00"/>
    <s v="Basic"/>
    <n v="199"/>
    <x v="199"/>
    <n v="4"/>
    <n v="3"/>
    <n v="24"/>
    <n v="41"/>
    <s v="No"/>
    <n v="0"/>
  </r>
  <r>
    <n v="2128"/>
    <d v="2024-12-05T00:00:00"/>
    <s v="Standard"/>
    <n v="399"/>
    <x v="233"/>
    <n v="4"/>
    <n v="3"/>
    <n v="35"/>
    <n v="32"/>
    <s v="Yes"/>
    <n v="1"/>
  </r>
  <r>
    <n v="2129"/>
    <d v="2024-05-16T00:00:00"/>
    <s v="Premium"/>
    <n v="699"/>
    <x v="192"/>
    <n v="2"/>
    <n v="3"/>
    <n v="36"/>
    <n v="21"/>
    <s v="Yes"/>
    <n v="1"/>
  </r>
  <r>
    <n v="2130"/>
    <d v="2023-10-05T00:00:00"/>
    <s v="Standard"/>
    <n v="399"/>
    <x v="92"/>
    <n v="1"/>
    <n v="2"/>
    <n v="35"/>
    <n v="40"/>
    <s v="Yes"/>
    <n v="1"/>
  </r>
  <r>
    <n v="2131"/>
    <d v="2023-11-10T00:00:00"/>
    <s v="Standard"/>
    <n v="399"/>
    <x v="24"/>
    <n v="5"/>
    <n v="1"/>
    <n v="33"/>
    <n v="36"/>
    <s v="Yes"/>
    <n v="1"/>
  </r>
  <r>
    <n v="2132"/>
    <d v="2024-11-16T00:00:00"/>
    <s v="Basic"/>
    <n v="199"/>
    <x v="92"/>
    <n v="6"/>
    <n v="2"/>
    <n v="22"/>
    <n v="16"/>
    <s v="No"/>
    <n v="0"/>
  </r>
  <r>
    <n v="2133"/>
    <d v="2024-12-03T00:00:00"/>
    <s v="Premium"/>
    <n v="699"/>
    <x v="15"/>
    <n v="2"/>
    <n v="5"/>
    <n v="13"/>
    <n v="18"/>
    <s v="Yes"/>
    <n v="1"/>
  </r>
  <r>
    <n v="2134"/>
    <d v="2023-05-01T00:00:00"/>
    <s v="Standard"/>
    <n v="399"/>
    <x v="99"/>
    <n v="3"/>
    <n v="3"/>
    <n v="35"/>
    <n v="37"/>
    <s v="Yes"/>
    <n v="1"/>
  </r>
  <r>
    <n v="2135"/>
    <d v="2023-12-12T00:00:00"/>
    <s v="Premium"/>
    <n v="699"/>
    <x v="84"/>
    <n v="3"/>
    <n v="4"/>
    <n v="19"/>
    <n v="50"/>
    <s v="No"/>
    <n v="0"/>
  </r>
  <r>
    <n v="2136"/>
    <d v="2024-08-04T00:00:00"/>
    <s v="Basic"/>
    <n v="199"/>
    <x v="177"/>
    <n v="6"/>
    <n v="3"/>
    <n v="32"/>
    <n v="45"/>
    <s v="Yes"/>
    <n v="1"/>
  </r>
  <r>
    <n v="2137"/>
    <d v="2024-01-21T00:00:00"/>
    <s v="Standard"/>
    <n v="399"/>
    <x v="139"/>
    <n v="4"/>
    <n v="4"/>
    <n v="35"/>
    <n v="4"/>
    <s v="Yes"/>
    <n v="1"/>
  </r>
  <r>
    <n v="2138"/>
    <d v="2024-07-17T00:00:00"/>
    <s v="Premium"/>
    <n v="699"/>
    <x v="201"/>
    <n v="3"/>
    <n v="2"/>
    <n v="26"/>
    <n v="59"/>
    <s v="Yes"/>
    <n v="1"/>
  </r>
  <r>
    <n v="2139"/>
    <d v="2024-03-13T00:00:00"/>
    <s v="Premium"/>
    <n v="699"/>
    <x v="98"/>
    <n v="6"/>
    <n v="1"/>
    <n v="18"/>
    <n v="17"/>
    <s v="Yes"/>
    <n v="1"/>
  </r>
  <r>
    <n v="2140"/>
    <d v="2023-05-24T00:00:00"/>
    <s v="Premium"/>
    <n v="699"/>
    <x v="83"/>
    <n v="7"/>
    <n v="3"/>
    <n v="32"/>
    <n v="24"/>
    <s v="Yes"/>
    <n v="1"/>
  </r>
  <r>
    <n v="2141"/>
    <d v="2023-04-21T00:00:00"/>
    <s v="Basic"/>
    <n v="199"/>
    <x v="12"/>
    <n v="0"/>
    <n v="0"/>
    <n v="8"/>
    <n v="54"/>
    <s v="Yes"/>
    <n v="1"/>
  </r>
  <r>
    <n v="2142"/>
    <d v="2023-02-10T00:00:00"/>
    <s v="Premium"/>
    <n v="699"/>
    <x v="190"/>
    <n v="1"/>
    <n v="5"/>
    <n v="35"/>
    <n v="43"/>
    <s v="Yes"/>
    <n v="1"/>
  </r>
  <r>
    <n v="2143"/>
    <d v="2024-03-16T00:00:00"/>
    <s v="Premium"/>
    <n v="699"/>
    <x v="111"/>
    <n v="5"/>
    <n v="4"/>
    <n v="4"/>
    <n v="46"/>
    <s v="Yes"/>
    <n v="1"/>
  </r>
  <r>
    <n v="2144"/>
    <d v="2023-06-05T00:00:00"/>
    <s v="Basic"/>
    <n v="199"/>
    <x v="9"/>
    <n v="4"/>
    <n v="4"/>
    <n v="15"/>
    <n v="22"/>
    <s v="No"/>
    <n v="0"/>
  </r>
  <r>
    <n v="2145"/>
    <d v="2024-01-28T00:00:00"/>
    <s v="Basic"/>
    <n v="199"/>
    <x v="114"/>
    <n v="3"/>
    <n v="1"/>
    <n v="36"/>
    <n v="51"/>
    <s v="No"/>
    <n v="0"/>
  </r>
  <r>
    <n v="2146"/>
    <d v="2023-10-04T00:00:00"/>
    <s v="Basic"/>
    <n v="199"/>
    <x v="58"/>
    <n v="2"/>
    <n v="0"/>
    <n v="35"/>
    <n v="36"/>
    <s v="No"/>
    <n v="0"/>
  </r>
  <r>
    <n v="2147"/>
    <d v="2023-06-19T00:00:00"/>
    <s v="Standard"/>
    <n v="399"/>
    <x v="61"/>
    <n v="6"/>
    <n v="1"/>
    <n v="8"/>
    <n v="15"/>
    <s v="Yes"/>
    <n v="1"/>
  </r>
  <r>
    <n v="2148"/>
    <d v="2024-08-16T00:00:00"/>
    <s v="Basic"/>
    <n v="199"/>
    <x v="199"/>
    <n v="0"/>
    <n v="1"/>
    <n v="15"/>
    <n v="42"/>
    <s v="Yes"/>
    <n v="1"/>
  </r>
  <r>
    <n v="2149"/>
    <d v="2024-12-30T00:00:00"/>
    <s v="Premium"/>
    <n v="699"/>
    <x v="66"/>
    <n v="3"/>
    <n v="0"/>
    <n v="25"/>
    <n v="54"/>
    <s v="Yes"/>
    <n v="1"/>
  </r>
  <r>
    <n v="2150"/>
    <d v="2024-07-08T00:00:00"/>
    <s v="Standard"/>
    <n v="399"/>
    <x v="216"/>
    <n v="6"/>
    <n v="4"/>
    <n v="29"/>
    <n v="48"/>
    <s v="Yes"/>
    <n v="1"/>
  </r>
  <r>
    <n v="2151"/>
    <d v="2023-12-17T00:00:00"/>
    <s v="Standard"/>
    <n v="399"/>
    <x v="39"/>
    <n v="7"/>
    <n v="3"/>
    <n v="14"/>
    <n v="50"/>
    <s v="No"/>
    <n v="0"/>
  </r>
  <r>
    <n v="2152"/>
    <d v="2023-05-28T00:00:00"/>
    <s v="Standard"/>
    <n v="399"/>
    <x v="154"/>
    <n v="6"/>
    <n v="3"/>
    <n v="2"/>
    <n v="38"/>
    <s v="Yes"/>
    <n v="1"/>
  </r>
  <r>
    <n v="2153"/>
    <d v="2023-08-12T00:00:00"/>
    <s v="Premium"/>
    <n v="699"/>
    <x v="243"/>
    <n v="6"/>
    <n v="1"/>
    <n v="5"/>
    <n v="50"/>
    <s v="Yes"/>
    <n v="1"/>
  </r>
  <r>
    <n v="2154"/>
    <d v="2024-01-24T00:00:00"/>
    <s v="Standard"/>
    <n v="399"/>
    <x v="234"/>
    <n v="3"/>
    <n v="5"/>
    <n v="23"/>
    <n v="18"/>
    <s v="No"/>
    <n v="0"/>
  </r>
  <r>
    <n v="2155"/>
    <d v="2024-12-31T00:00:00"/>
    <s v="Premium"/>
    <n v="699"/>
    <x v="219"/>
    <n v="3"/>
    <n v="5"/>
    <n v="31"/>
    <n v="44"/>
    <s v="Yes"/>
    <n v="1"/>
  </r>
  <r>
    <n v="2156"/>
    <d v="2024-04-01T00:00:00"/>
    <s v="Basic"/>
    <n v="199"/>
    <x v="102"/>
    <n v="5"/>
    <n v="3"/>
    <n v="25"/>
    <n v="1"/>
    <s v="Yes"/>
    <n v="1"/>
  </r>
  <r>
    <n v="2157"/>
    <d v="2023-09-24T00:00:00"/>
    <s v="Standard"/>
    <n v="399"/>
    <x v="22"/>
    <n v="5"/>
    <n v="1"/>
    <n v="6"/>
    <n v="17"/>
    <s v="No"/>
    <n v="0"/>
  </r>
  <r>
    <n v="2158"/>
    <d v="2023-02-07T00:00:00"/>
    <s v="Standard"/>
    <n v="399"/>
    <x v="152"/>
    <n v="8"/>
    <n v="4"/>
    <n v="11"/>
    <n v="33"/>
    <s v="Yes"/>
    <n v="1"/>
  </r>
  <r>
    <n v="2159"/>
    <d v="2023-04-05T00:00:00"/>
    <s v="Standard"/>
    <n v="399"/>
    <x v="30"/>
    <n v="3"/>
    <n v="0"/>
    <n v="24"/>
    <n v="45"/>
    <s v="No"/>
    <n v="0"/>
  </r>
  <r>
    <n v="2160"/>
    <d v="2023-06-02T00:00:00"/>
    <s v="Premium"/>
    <n v="699"/>
    <x v="30"/>
    <n v="1"/>
    <n v="4"/>
    <n v="36"/>
    <n v="59"/>
    <s v="Yes"/>
    <n v="1"/>
  </r>
  <r>
    <n v="2161"/>
    <d v="2023-06-20T00:00:00"/>
    <s v="Standard"/>
    <n v="399"/>
    <x v="70"/>
    <n v="4"/>
    <n v="1"/>
    <n v="10"/>
    <n v="14"/>
    <s v="No"/>
    <n v="0"/>
  </r>
  <r>
    <n v="2162"/>
    <d v="2023-06-30T00:00:00"/>
    <s v="Premium"/>
    <n v="699"/>
    <x v="67"/>
    <n v="1"/>
    <n v="4"/>
    <n v="5"/>
    <n v="3"/>
    <s v="No"/>
    <n v="0"/>
  </r>
  <r>
    <n v="2163"/>
    <d v="2023-07-20T00:00:00"/>
    <s v="Standard"/>
    <n v="399"/>
    <x v="91"/>
    <n v="6"/>
    <n v="1"/>
    <n v="36"/>
    <n v="15"/>
    <s v="Yes"/>
    <n v="1"/>
  </r>
  <r>
    <n v="2164"/>
    <d v="2024-06-30T00:00:00"/>
    <s v="Premium"/>
    <n v="699"/>
    <x v="88"/>
    <n v="1"/>
    <n v="2"/>
    <n v="5"/>
    <n v="52"/>
    <s v="Yes"/>
    <n v="1"/>
  </r>
  <r>
    <n v="2165"/>
    <d v="2023-07-11T00:00:00"/>
    <s v="Basic"/>
    <n v="199"/>
    <x v="182"/>
    <n v="5"/>
    <n v="5"/>
    <n v="30"/>
    <n v="11"/>
    <s v="Yes"/>
    <n v="1"/>
  </r>
  <r>
    <n v="2166"/>
    <d v="2024-05-27T00:00:00"/>
    <s v="Basic"/>
    <n v="199"/>
    <x v="57"/>
    <n v="2"/>
    <n v="2"/>
    <n v="1"/>
    <n v="32"/>
    <s v="No"/>
    <n v="0"/>
  </r>
  <r>
    <n v="2167"/>
    <d v="2023-05-16T00:00:00"/>
    <s v="Premium"/>
    <n v="699"/>
    <x v="179"/>
    <n v="2"/>
    <n v="0"/>
    <n v="4"/>
    <n v="30"/>
    <s v="Yes"/>
    <n v="1"/>
  </r>
  <r>
    <n v="2168"/>
    <d v="2024-12-28T00:00:00"/>
    <s v="Basic"/>
    <n v="199"/>
    <x v="6"/>
    <n v="4"/>
    <n v="3"/>
    <n v="24"/>
    <n v="15"/>
    <s v="Yes"/>
    <n v="1"/>
  </r>
  <r>
    <n v="2169"/>
    <d v="2023-10-22T00:00:00"/>
    <s v="Basic"/>
    <n v="199"/>
    <x v="205"/>
    <n v="0"/>
    <n v="0"/>
    <n v="16"/>
    <n v="24"/>
    <s v="Yes"/>
    <n v="1"/>
  </r>
  <r>
    <n v="2170"/>
    <d v="2024-06-21T00:00:00"/>
    <s v="Standard"/>
    <n v="399"/>
    <x v="118"/>
    <n v="6"/>
    <n v="4"/>
    <n v="34"/>
    <n v="34"/>
    <s v="Yes"/>
    <n v="1"/>
  </r>
  <r>
    <n v="2171"/>
    <d v="2023-06-20T00:00:00"/>
    <s v="Standard"/>
    <n v="399"/>
    <x v="8"/>
    <n v="6"/>
    <n v="2"/>
    <n v="34"/>
    <n v="33"/>
    <s v="No"/>
    <n v="0"/>
  </r>
  <r>
    <n v="2172"/>
    <d v="2024-01-12T00:00:00"/>
    <s v="Premium"/>
    <n v="699"/>
    <x v="20"/>
    <n v="0"/>
    <n v="1"/>
    <n v="32"/>
    <n v="4"/>
    <s v="No"/>
    <n v="0"/>
  </r>
  <r>
    <n v="2173"/>
    <d v="2023-01-25T00:00:00"/>
    <s v="Standard"/>
    <n v="399"/>
    <x v="233"/>
    <n v="6"/>
    <n v="3"/>
    <n v="8"/>
    <n v="24"/>
    <s v="Yes"/>
    <n v="1"/>
  </r>
  <r>
    <n v="2174"/>
    <d v="2023-05-31T00:00:00"/>
    <s v="Standard"/>
    <n v="399"/>
    <x v="202"/>
    <n v="0"/>
    <n v="1"/>
    <n v="32"/>
    <n v="27"/>
    <s v="No"/>
    <n v="0"/>
  </r>
  <r>
    <n v="2175"/>
    <d v="2023-08-21T00:00:00"/>
    <s v="Standard"/>
    <n v="399"/>
    <x v="73"/>
    <n v="4"/>
    <n v="3"/>
    <n v="9"/>
    <n v="15"/>
    <s v="Yes"/>
    <n v="1"/>
  </r>
  <r>
    <n v="2176"/>
    <d v="2023-07-29T00:00:00"/>
    <s v="Standard"/>
    <n v="399"/>
    <x v="31"/>
    <n v="7"/>
    <n v="5"/>
    <n v="17"/>
    <n v="29"/>
    <s v="Yes"/>
    <n v="1"/>
  </r>
  <r>
    <n v="2177"/>
    <d v="2024-10-17T00:00:00"/>
    <s v="Standard"/>
    <n v="399"/>
    <x v="218"/>
    <n v="0"/>
    <n v="1"/>
    <n v="9"/>
    <n v="60"/>
    <s v="Yes"/>
    <n v="1"/>
  </r>
  <r>
    <n v="2178"/>
    <d v="2024-10-31T00:00:00"/>
    <s v="Basic"/>
    <n v="199"/>
    <x v="177"/>
    <n v="5"/>
    <n v="3"/>
    <n v="19"/>
    <n v="58"/>
    <s v="Yes"/>
    <n v="1"/>
  </r>
  <r>
    <n v="2179"/>
    <d v="2024-05-05T00:00:00"/>
    <s v="Standard"/>
    <n v="399"/>
    <x v="243"/>
    <n v="5"/>
    <n v="4"/>
    <n v="5"/>
    <n v="35"/>
    <s v="Yes"/>
    <n v="1"/>
  </r>
  <r>
    <n v="2180"/>
    <d v="2023-04-14T00:00:00"/>
    <s v="Basic"/>
    <n v="199"/>
    <x v="81"/>
    <n v="4"/>
    <n v="4"/>
    <n v="23"/>
    <n v="10"/>
    <s v="Yes"/>
    <n v="1"/>
  </r>
  <r>
    <n v="2181"/>
    <d v="2024-01-16T00:00:00"/>
    <s v="Basic"/>
    <n v="199"/>
    <x v="190"/>
    <n v="0"/>
    <n v="4"/>
    <n v="36"/>
    <n v="13"/>
    <s v="No"/>
    <n v="0"/>
  </r>
  <r>
    <n v="2182"/>
    <d v="2024-01-12T00:00:00"/>
    <s v="Basic"/>
    <n v="199"/>
    <x v="234"/>
    <n v="7"/>
    <n v="2"/>
    <n v="29"/>
    <n v="39"/>
    <s v="Yes"/>
    <n v="1"/>
  </r>
  <r>
    <n v="2183"/>
    <d v="2023-02-07T00:00:00"/>
    <s v="Basic"/>
    <n v="199"/>
    <x v="114"/>
    <n v="7"/>
    <n v="3"/>
    <n v="34"/>
    <n v="27"/>
    <s v="No"/>
    <n v="0"/>
  </r>
  <r>
    <n v="2184"/>
    <d v="2024-01-22T00:00:00"/>
    <s v="Premium"/>
    <n v="699"/>
    <x v="172"/>
    <n v="8"/>
    <n v="0"/>
    <n v="36"/>
    <n v="9"/>
    <s v="No"/>
    <n v="0"/>
  </r>
  <r>
    <n v="2185"/>
    <d v="2023-07-21T00:00:00"/>
    <s v="Standard"/>
    <n v="399"/>
    <x v="172"/>
    <n v="4"/>
    <n v="1"/>
    <n v="29"/>
    <n v="9"/>
    <s v="No"/>
    <n v="0"/>
  </r>
  <r>
    <n v="2186"/>
    <d v="2023-05-17T00:00:00"/>
    <s v="Basic"/>
    <n v="199"/>
    <x v="199"/>
    <n v="3"/>
    <n v="0"/>
    <n v="25"/>
    <n v="2"/>
    <s v="No"/>
    <n v="0"/>
  </r>
  <r>
    <n v="2187"/>
    <d v="2023-09-19T00:00:00"/>
    <s v="Basic"/>
    <n v="199"/>
    <x v="86"/>
    <n v="6"/>
    <n v="1"/>
    <n v="27"/>
    <n v="27"/>
    <s v="No"/>
    <n v="0"/>
  </r>
  <r>
    <n v="2188"/>
    <d v="2023-03-09T00:00:00"/>
    <s v="Basic"/>
    <n v="199"/>
    <x v="138"/>
    <n v="2"/>
    <n v="0"/>
    <n v="1"/>
    <n v="16"/>
    <s v="No"/>
    <n v="0"/>
  </r>
  <r>
    <n v="2189"/>
    <d v="2024-11-16T00:00:00"/>
    <s v="Basic"/>
    <n v="199"/>
    <x v="237"/>
    <n v="2"/>
    <n v="5"/>
    <n v="30"/>
    <n v="31"/>
    <s v="Yes"/>
    <n v="1"/>
  </r>
  <r>
    <n v="2190"/>
    <d v="2024-07-15T00:00:00"/>
    <s v="Standard"/>
    <n v="399"/>
    <x v="58"/>
    <n v="5"/>
    <n v="3"/>
    <n v="22"/>
    <n v="16"/>
    <s v="No"/>
    <n v="0"/>
  </r>
  <r>
    <n v="2191"/>
    <d v="2024-08-26T00:00:00"/>
    <s v="Premium"/>
    <n v="699"/>
    <x v="239"/>
    <n v="5"/>
    <n v="4"/>
    <n v="22"/>
    <n v="9"/>
    <s v="No"/>
    <n v="0"/>
  </r>
  <r>
    <n v="2192"/>
    <d v="2024-05-09T00:00:00"/>
    <s v="Premium"/>
    <n v="699"/>
    <x v="125"/>
    <n v="3"/>
    <n v="1"/>
    <n v="18"/>
    <n v="52"/>
    <s v="Yes"/>
    <n v="1"/>
  </r>
  <r>
    <n v="2193"/>
    <d v="2023-02-22T00:00:00"/>
    <s v="Standard"/>
    <n v="399"/>
    <x v="41"/>
    <n v="4"/>
    <n v="3"/>
    <n v="22"/>
    <n v="46"/>
    <s v="No"/>
    <n v="0"/>
  </r>
  <r>
    <n v="2194"/>
    <d v="2023-08-17T00:00:00"/>
    <s v="Premium"/>
    <n v="699"/>
    <x v="118"/>
    <n v="4"/>
    <n v="0"/>
    <n v="20"/>
    <n v="52"/>
    <s v="Yes"/>
    <n v="1"/>
  </r>
  <r>
    <n v="2195"/>
    <d v="2024-01-07T00:00:00"/>
    <s v="Basic"/>
    <n v="199"/>
    <x v="69"/>
    <n v="2"/>
    <n v="0"/>
    <n v="16"/>
    <n v="44"/>
    <s v="No"/>
    <n v="0"/>
  </r>
  <r>
    <n v="2196"/>
    <d v="2024-09-30T00:00:00"/>
    <s v="Standard"/>
    <n v="399"/>
    <x v="116"/>
    <n v="5"/>
    <n v="2"/>
    <n v="26"/>
    <n v="5"/>
    <s v="Yes"/>
    <n v="1"/>
  </r>
  <r>
    <n v="2197"/>
    <d v="2023-06-07T00:00:00"/>
    <s v="Standard"/>
    <n v="399"/>
    <x v="79"/>
    <n v="0"/>
    <n v="3"/>
    <n v="5"/>
    <n v="25"/>
    <s v="No"/>
    <n v="0"/>
  </r>
  <r>
    <n v="2198"/>
    <d v="2024-05-13T00:00:00"/>
    <s v="Standard"/>
    <n v="399"/>
    <x v="146"/>
    <n v="5"/>
    <n v="2"/>
    <n v="31"/>
    <n v="7"/>
    <s v="Yes"/>
    <n v="1"/>
  </r>
  <r>
    <n v="2199"/>
    <d v="2023-09-07T00:00:00"/>
    <s v="Standard"/>
    <n v="399"/>
    <x v="23"/>
    <n v="6"/>
    <n v="3"/>
    <n v="26"/>
    <n v="54"/>
    <s v="Yes"/>
    <n v="1"/>
  </r>
  <r>
    <n v="2200"/>
    <d v="2023-04-14T00:00:00"/>
    <s v="Premium"/>
    <n v="699"/>
    <x v="43"/>
    <n v="5"/>
    <n v="4"/>
    <n v="11"/>
    <n v="24"/>
    <s v="No"/>
    <n v="0"/>
  </r>
  <r>
    <n v="2201"/>
    <d v="2023-04-05T00:00:00"/>
    <s v="Basic"/>
    <n v="199"/>
    <x v="77"/>
    <n v="0"/>
    <n v="1"/>
    <n v="6"/>
    <n v="34"/>
    <s v="No"/>
    <n v="0"/>
  </r>
  <r>
    <n v="2202"/>
    <d v="2023-10-26T00:00:00"/>
    <s v="Premium"/>
    <n v="699"/>
    <x v="138"/>
    <n v="0"/>
    <n v="3"/>
    <n v="10"/>
    <n v="11"/>
    <s v="Yes"/>
    <n v="1"/>
  </r>
  <r>
    <n v="2203"/>
    <d v="2023-12-05T00:00:00"/>
    <s v="Standard"/>
    <n v="399"/>
    <x v="56"/>
    <n v="1"/>
    <n v="0"/>
    <n v="23"/>
    <n v="10"/>
    <s v="No"/>
    <n v="0"/>
  </r>
  <r>
    <n v="2204"/>
    <d v="2023-07-16T00:00:00"/>
    <s v="Basic"/>
    <n v="199"/>
    <x v="203"/>
    <n v="1"/>
    <n v="0"/>
    <n v="3"/>
    <n v="39"/>
    <s v="Yes"/>
    <n v="1"/>
  </r>
  <r>
    <n v="2205"/>
    <d v="2024-09-22T00:00:00"/>
    <s v="Basic"/>
    <n v="199"/>
    <x v="162"/>
    <n v="7"/>
    <n v="0"/>
    <n v="26"/>
    <n v="17"/>
    <s v="No"/>
    <n v="0"/>
  </r>
  <r>
    <n v="2206"/>
    <d v="2023-09-24T00:00:00"/>
    <s v="Premium"/>
    <n v="699"/>
    <x v="45"/>
    <n v="4"/>
    <n v="1"/>
    <n v="5"/>
    <n v="4"/>
    <s v="No"/>
    <n v="0"/>
  </r>
  <r>
    <n v="2207"/>
    <d v="2023-12-13T00:00:00"/>
    <s v="Basic"/>
    <n v="199"/>
    <x v="115"/>
    <n v="3"/>
    <n v="5"/>
    <n v="33"/>
    <n v="18"/>
    <s v="Yes"/>
    <n v="1"/>
  </r>
  <r>
    <n v="2208"/>
    <d v="2023-10-28T00:00:00"/>
    <s v="Premium"/>
    <n v="699"/>
    <x v="106"/>
    <n v="7"/>
    <n v="2"/>
    <n v="11"/>
    <n v="60"/>
    <s v="Yes"/>
    <n v="1"/>
  </r>
  <r>
    <n v="2209"/>
    <d v="2023-09-04T00:00:00"/>
    <s v="Premium"/>
    <n v="699"/>
    <x v="218"/>
    <n v="3"/>
    <n v="2"/>
    <n v="26"/>
    <n v="42"/>
    <s v="Yes"/>
    <n v="1"/>
  </r>
  <r>
    <n v="2210"/>
    <d v="2023-05-01T00:00:00"/>
    <s v="Standard"/>
    <n v="399"/>
    <x v="174"/>
    <n v="0"/>
    <n v="0"/>
    <n v="10"/>
    <n v="3"/>
    <s v="No"/>
    <n v="0"/>
  </r>
  <r>
    <n v="2211"/>
    <d v="2023-12-07T00:00:00"/>
    <s v="Basic"/>
    <n v="199"/>
    <x v="228"/>
    <n v="2"/>
    <n v="1"/>
    <n v="7"/>
    <n v="46"/>
    <s v="Yes"/>
    <n v="1"/>
  </r>
  <r>
    <n v="2212"/>
    <d v="2024-10-21T00:00:00"/>
    <s v="Premium"/>
    <n v="699"/>
    <x v="195"/>
    <n v="7"/>
    <n v="3"/>
    <n v="21"/>
    <n v="26"/>
    <s v="Yes"/>
    <n v="1"/>
  </r>
  <r>
    <n v="2213"/>
    <d v="2024-11-02T00:00:00"/>
    <s v="Premium"/>
    <n v="699"/>
    <x v="172"/>
    <n v="4"/>
    <n v="5"/>
    <n v="36"/>
    <n v="13"/>
    <s v="No"/>
    <n v="0"/>
  </r>
  <r>
    <n v="2214"/>
    <d v="2023-09-16T00:00:00"/>
    <s v="Basic"/>
    <n v="199"/>
    <x v="32"/>
    <n v="3"/>
    <n v="2"/>
    <n v="24"/>
    <n v="4"/>
    <s v="Yes"/>
    <n v="1"/>
  </r>
  <r>
    <n v="2215"/>
    <d v="2023-11-28T00:00:00"/>
    <s v="Standard"/>
    <n v="399"/>
    <x v="149"/>
    <n v="7"/>
    <n v="5"/>
    <n v="12"/>
    <n v="25"/>
    <s v="No"/>
    <n v="0"/>
  </r>
  <r>
    <n v="2216"/>
    <d v="2024-08-03T00:00:00"/>
    <s v="Standard"/>
    <n v="399"/>
    <x v="50"/>
    <n v="6"/>
    <n v="5"/>
    <n v="9"/>
    <n v="20"/>
    <s v="No"/>
    <n v="0"/>
  </r>
  <r>
    <n v="2217"/>
    <d v="2023-12-09T00:00:00"/>
    <s v="Premium"/>
    <n v="699"/>
    <x v="111"/>
    <n v="2"/>
    <n v="2"/>
    <n v="12"/>
    <n v="26"/>
    <s v="Yes"/>
    <n v="1"/>
  </r>
  <r>
    <n v="2218"/>
    <d v="2023-10-12T00:00:00"/>
    <s v="Basic"/>
    <n v="199"/>
    <x v="241"/>
    <n v="3"/>
    <n v="4"/>
    <n v="3"/>
    <n v="38"/>
    <s v="Yes"/>
    <n v="1"/>
  </r>
  <r>
    <n v="2219"/>
    <d v="2024-09-21T00:00:00"/>
    <s v="Basic"/>
    <n v="199"/>
    <x v="218"/>
    <n v="0"/>
    <n v="5"/>
    <n v="12"/>
    <n v="23"/>
    <s v="No"/>
    <n v="0"/>
  </r>
  <r>
    <n v="2220"/>
    <d v="2023-12-07T00:00:00"/>
    <s v="Standard"/>
    <n v="399"/>
    <x v="201"/>
    <n v="7"/>
    <n v="4"/>
    <n v="22"/>
    <n v="12"/>
    <s v="Yes"/>
    <n v="1"/>
  </r>
  <r>
    <n v="2221"/>
    <d v="2024-09-18T00:00:00"/>
    <s v="Premium"/>
    <n v="699"/>
    <x v="151"/>
    <n v="6"/>
    <n v="4"/>
    <n v="33"/>
    <n v="37"/>
    <s v="Yes"/>
    <n v="1"/>
  </r>
  <r>
    <n v="2222"/>
    <d v="2023-10-25T00:00:00"/>
    <s v="Basic"/>
    <n v="199"/>
    <x v="100"/>
    <n v="0"/>
    <n v="3"/>
    <n v="28"/>
    <n v="46"/>
    <s v="Yes"/>
    <n v="1"/>
  </r>
  <r>
    <n v="2223"/>
    <d v="2023-03-06T00:00:00"/>
    <s v="Premium"/>
    <n v="699"/>
    <x v="62"/>
    <n v="5"/>
    <n v="0"/>
    <n v="30"/>
    <n v="26"/>
    <s v="Yes"/>
    <n v="1"/>
  </r>
  <r>
    <n v="2224"/>
    <d v="2024-04-05T00:00:00"/>
    <s v="Standard"/>
    <n v="399"/>
    <x v="21"/>
    <n v="3"/>
    <n v="2"/>
    <n v="27"/>
    <n v="53"/>
    <s v="Yes"/>
    <n v="1"/>
  </r>
  <r>
    <n v="2225"/>
    <d v="2023-09-18T00:00:00"/>
    <s v="Standard"/>
    <n v="399"/>
    <x v="226"/>
    <n v="0"/>
    <n v="1"/>
    <n v="20"/>
    <n v="42"/>
    <s v="No"/>
    <n v="0"/>
  </r>
  <r>
    <n v="2226"/>
    <d v="2024-04-05T00:00:00"/>
    <s v="Standard"/>
    <n v="399"/>
    <x v="201"/>
    <n v="3"/>
    <n v="0"/>
    <n v="17"/>
    <n v="14"/>
    <s v="No"/>
    <n v="0"/>
  </r>
  <r>
    <n v="2227"/>
    <d v="2024-07-02T00:00:00"/>
    <s v="Basic"/>
    <n v="199"/>
    <x v="201"/>
    <n v="0"/>
    <n v="0"/>
    <n v="26"/>
    <n v="51"/>
    <s v="No"/>
    <n v="0"/>
  </r>
  <r>
    <n v="2228"/>
    <d v="2024-08-17T00:00:00"/>
    <s v="Premium"/>
    <n v="699"/>
    <x v="240"/>
    <n v="4"/>
    <n v="4"/>
    <n v="27"/>
    <n v="42"/>
    <s v="Yes"/>
    <n v="1"/>
  </r>
  <r>
    <n v="2229"/>
    <d v="2024-02-03T00:00:00"/>
    <s v="Basic"/>
    <n v="199"/>
    <x v="51"/>
    <n v="4"/>
    <n v="0"/>
    <n v="35"/>
    <n v="54"/>
    <s v="Yes"/>
    <n v="1"/>
  </r>
  <r>
    <n v="2230"/>
    <d v="2023-12-03T00:00:00"/>
    <s v="Premium"/>
    <n v="699"/>
    <x v="173"/>
    <n v="3"/>
    <n v="0"/>
    <n v="22"/>
    <n v="43"/>
    <s v="Yes"/>
    <n v="1"/>
  </r>
  <r>
    <n v="2231"/>
    <d v="2023-09-22T00:00:00"/>
    <s v="Premium"/>
    <n v="699"/>
    <x v="161"/>
    <n v="0"/>
    <n v="0"/>
    <n v="16"/>
    <n v="8"/>
    <s v="No"/>
    <n v="0"/>
  </r>
  <r>
    <n v="2232"/>
    <d v="2023-06-17T00:00:00"/>
    <s v="Basic"/>
    <n v="199"/>
    <x v="180"/>
    <n v="6"/>
    <n v="1"/>
    <n v="19"/>
    <n v="57"/>
    <s v="Yes"/>
    <n v="1"/>
  </r>
  <r>
    <n v="2233"/>
    <d v="2024-10-16T00:00:00"/>
    <s v="Standard"/>
    <n v="399"/>
    <x v="101"/>
    <n v="4"/>
    <n v="2"/>
    <n v="7"/>
    <n v="34"/>
    <s v="Yes"/>
    <n v="1"/>
  </r>
  <r>
    <n v="2234"/>
    <d v="2023-10-04T00:00:00"/>
    <s v="Basic"/>
    <n v="199"/>
    <x v="137"/>
    <n v="1"/>
    <n v="0"/>
    <n v="5"/>
    <n v="15"/>
    <s v="Yes"/>
    <n v="1"/>
  </r>
  <r>
    <n v="2235"/>
    <d v="2024-07-01T00:00:00"/>
    <s v="Basic"/>
    <n v="199"/>
    <x v="101"/>
    <n v="5"/>
    <n v="0"/>
    <n v="8"/>
    <n v="32"/>
    <s v="No"/>
    <n v="0"/>
  </r>
  <r>
    <n v="2236"/>
    <d v="2023-12-28T00:00:00"/>
    <s v="Standard"/>
    <n v="399"/>
    <x v="97"/>
    <n v="4"/>
    <n v="0"/>
    <n v="33"/>
    <n v="22"/>
    <s v="No"/>
    <n v="0"/>
  </r>
  <r>
    <n v="2237"/>
    <d v="2024-09-27T00:00:00"/>
    <s v="Basic"/>
    <n v="199"/>
    <x v="125"/>
    <n v="8"/>
    <n v="2"/>
    <n v="25"/>
    <n v="46"/>
    <s v="Yes"/>
    <n v="1"/>
  </r>
  <r>
    <n v="2238"/>
    <d v="2024-07-01T00:00:00"/>
    <s v="Basic"/>
    <n v="199"/>
    <x v="205"/>
    <n v="5"/>
    <n v="1"/>
    <n v="5"/>
    <n v="33"/>
    <s v="No"/>
    <n v="0"/>
  </r>
  <r>
    <n v="2239"/>
    <d v="2024-03-18T00:00:00"/>
    <s v="Basic"/>
    <n v="199"/>
    <x v="138"/>
    <n v="5"/>
    <n v="0"/>
    <n v="31"/>
    <n v="21"/>
    <s v="No"/>
    <n v="0"/>
  </r>
  <r>
    <n v="2240"/>
    <d v="2024-10-14T00:00:00"/>
    <s v="Basic"/>
    <n v="199"/>
    <x v="79"/>
    <n v="6"/>
    <n v="1"/>
    <n v="33"/>
    <n v="10"/>
    <s v="Yes"/>
    <n v="1"/>
  </r>
  <r>
    <n v="2241"/>
    <d v="2024-05-21T00:00:00"/>
    <s v="Standard"/>
    <n v="399"/>
    <x v="47"/>
    <n v="3"/>
    <n v="5"/>
    <n v="5"/>
    <n v="59"/>
    <s v="No"/>
    <n v="0"/>
  </r>
  <r>
    <n v="2242"/>
    <d v="2024-04-08T00:00:00"/>
    <s v="Premium"/>
    <n v="699"/>
    <x v="103"/>
    <n v="5"/>
    <n v="1"/>
    <n v="30"/>
    <n v="57"/>
    <s v="Yes"/>
    <n v="1"/>
  </r>
  <r>
    <n v="2243"/>
    <d v="2023-12-13T00:00:00"/>
    <s v="Basic"/>
    <n v="199"/>
    <x v="102"/>
    <n v="0"/>
    <n v="5"/>
    <n v="1"/>
    <n v="59"/>
    <s v="Yes"/>
    <n v="1"/>
  </r>
  <r>
    <n v="2244"/>
    <d v="2024-08-31T00:00:00"/>
    <s v="Standard"/>
    <n v="399"/>
    <x v="16"/>
    <n v="7"/>
    <n v="0"/>
    <n v="1"/>
    <n v="8"/>
    <s v="No"/>
    <n v="0"/>
  </r>
  <r>
    <n v="2245"/>
    <d v="2024-07-18T00:00:00"/>
    <s v="Premium"/>
    <n v="699"/>
    <x v="15"/>
    <n v="2"/>
    <n v="3"/>
    <n v="36"/>
    <n v="31"/>
    <s v="Yes"/>
    <n v="1"/>
  </r>
  <r>
    <n v="2246"/>
    <d v="2024-07-03T00:00:00"/>
    <s v="Premium"/>
    <n v="699"/>
    <x v="130"/>
    <n v="0"/>
    <n v="5"/>
    <n v="22"/>
    <n v="20"/>
    <s v="Yes"/>
    <n v="1"/>
  </r>
  <r>
    <n v="2247"/>
    <d v="2023-05-21T00:00:00"/>
    <s v="Standard"/>
    <n v="399"/>
    <x v="230"/>
    <n v="1"/>
    <n v="0"/>
    <n v="19"/>
    <n v="60"/>
    <s v="Yes"/>
    <n v="1"/>
  </r>
  <r>
    <n v="2248"/>
    <d v="2023-03-18T00:00:00"/>
    <s v="Premium"/>
    <n v="699"/>
    <x v="50"/>
    <n v="2"/>
    <n v="2"/>
    <n v="17"/>
    <n v="21"/>
    <s v="No"/>
    <n v="0"/>
  </r>
  <r>
    <n v="2249"/>
    <d v="2023-01-27T00:00:00"/>
    <s v="Premium"/>
    <n v="699"/>
    <x v="244"/>
    <n v="4"/>
    <n v="5"/>
    <n v="24"/>
    <n v="19"/>
    <s v="Yes"/>
    <n v="1"/>
  </r>
  <r>
    <n v="2250"/>
    <d v="2024-09-05T00:00:00"/>
    <s v="Standard"/>
    <n v="399"/>
    <x v="29"/>
    <n v="1"/>
    <n v="1"/>
    <n v="21"/>
    <n v="59"/>
    <s v="No"/>
    <n v="0"/>
  </r>
  <r>
    <n v="2251"/>
    <d v="2023-07-07T00:00:00"/>
    <s v="Basic"/>
    <n v="199"/>
    <x v="54"/>
    <n v="4"/>
    <n v="2"/>
    <n v="24"/>
    <n v="20"/>
    <s v="No"/>
    <n v="0"/>
  </r>
  <r>
    <n v="2252"/>
    <d v="2024-07-17T00:00:00"/>
    <s v="Premium"/>
    <n v="699"/>
    <x v="114"/>
    <n v="1"/>
    <n v="1"/>
    <n v="14"/>
    <n v="3"/>
    <s v="No"/>
    <n v="0"/>
  </r>
  <r>
    <n v="2253"/>
    <d v="2023-11-01T00:00:00"/>
    <s v="Premium"/>
    <n v="699"/>
    <x v="149"/>
    <n v="8"/>
    <n v="4"/>
    <n v="6"/>
    <n v="55"/>
    <s v="Yes"/>
    <n v="1"/>
  </r>
  <r>
    <n v="2254"/>
    <d v="2024-03-06T00:00:00"/>
    <s v="Premium"/>
    <n v="699"/>
    <x v="134"/>
    <n v="6"/>
    <n v="0"/>
    <n v="20"/>
    <n v="19"/>
    <s v="No"/>
    <n v="0"/>
  </r>
  <r>
    <n v="2255"/>
    <d v="2024-08-25T00:00:00"/>
    <s v="Basic"/>
    <n v="199"/>
    <x v="190"/>
    <n v="0"/>
    <n v="1"/>
    <n v="22"/>
    <n v="4"/>
    <s v="Yes"/>
    <n v="1"/>
  </r>
  <r>
    <n v="2256"/>
    <d v="2024-07-08T00:00:00"/>
    <s v="Basic"/>
    <n v="199"/>
    <x v="226"/>
    <n v="0"/>
    <n v="3"/>
    <n v="7"/>
    <n v="51"/>
    <s v="Yes"/>
    <n v="1"/>
  </r>
  <r>
    <n v="2257"/>
    <d v="2023-07-09T00:00:00"/>
    <s v="Basic"/>
    <n v="199"/>
    <x v="109"/>
    <n v="8"/>
    <n v="1"/>
    <n v="17"/>
    <n v="5"/>
    <s v="Yes"/>
    <n v="1"/>
  </r>
  <r>
    <n v="2258"/>
    <d v="2023-05-10T00:00:00"/>
    <s v="Premium"/>
    <n v="699"/>
    <x v="239"/>
    <n v="0"/>
    <n v="3"/>
    <n v="7"/>
    <n v="13"/>
    <s v="No"/>
    <n v="0"/>
  </r>
  <r>
    <n v="2259"/>
    <d v="2023-10-07T00:00:00"/>
    <s v="Basic"/>
    <n v="199"/>
    <x v="74"/>
    <n v="6"/>
    <n v="0"/>
    <n v="33"/>
    <n v="43"/>
    <s v="No"/>
    <n v="0"/>
  </r>
  <r>
    <n v="2260"/>
    <d v="2024-11-13T00:00:00"/>
    <s v="Premium"/>
    <n v="699"/>
    <x v="171"/>
    <n v="3"/>
    <n v="0"/>
    <n v="13"/>
    <n v="27"/>
    <s v="Yes"/>
    <n v="1"/>
  </r>
  <r>
    <n v="2261"/>
    <d v="2024-08-27T00:00:00"/>
    <s v="Standard"/>
    <n v="399"/>
    <x v="162"/>
    <n v="4"/>
    <n v="2"/>
    <n v="13"/>
    <n v="8"/>
    <s v="Yes"/>
    <n v="1"/>
  </r>
  <r>
    <n v="2262"/>
    <d v="2024-09-11T00:00:00"/>
    <s v="Standard"/>
    <n v="399"/>
    <x v="190"/>
    <n v="1"/>
    <n v="5"/>
    <n v="19"/>
    <n v="26"/>
    <s v="Yes"/>
    <n v="1"/>
  </r>
  <r>
    <n v="2263"/>
    <d v="2024-12-08T00:00:00"/>
    <s v="Standard"/>
    <n v="399"/>
    <x v="146"/>
    <n v="6"/>
    <n v="4"/>
    <n v="1"/>
    <n v="12"/>
    <s v="No"/>
    <n v="0"/>
  </r>
  <r>
    <n v="2264"/>
    <d v="2023-02-11T00:00:00"/>
    <s v="Basic"/>
    <n v="199"/>
    <x v="50"/>
    <n v="1"/>
    <n v="5"/>
    <n v="12"/>
    <n v="15"/>
    <s v="Yes"/>
    <n v="1"/>
  </r>
  <r>
    <n v="2265"/>
    <d v="2023-08-12T00:00:00"/>
    <s v="Basic"/>
    <n v="199"/>
    <x v="122"/>
    <n v="1"/>
    <n v="5"/>
    <n v="16"/>
    <n v="25"/>
    <s v="Yes"/>
    <n v="1"/>
  </r>
  <r>
    <n v="2266"/>
    <d v="2023-01-15T00:00:00"/>
    <s v="Standard"/>
    <n v="399"/>
    <x v="6"/>
    <n v="3"/>
    <n v="5"/>
    <n v="8"/>
    <n v="7"/>
    <s v="No"/>
    <n v="0"/>
  </r>
  <r>
    <n v="2267"/>
    <d v="2023-05-07T00:00:00"/>
    <s v="Standard"/>
    <n v="399"/>
    <x v="139"/>
    <n v="7"/>
    <n v="1"/>
    <n v="7"/>
    <n v="9"/>
    <s v="No"/>
    <n v="0"/>
  </r>
  <r>
    <n v="2268"/>
    <d v="2024-03-30T00:00:00"/>
    <s v="Standard"/>
    <n v="399"/>
    <x v="47"/>
    <n v="6"/>
    <n v="5"/>
    <n v="21"/>
    <n v="33"/>
    <s v="Yes"/>
    <n v="1"/>
  </r>
  <r>
    <n v="2269"/>
    <d v="2024-11-12T00:00:00"/>
    <s v="Premium"/>
    <n v="699"/>
    <x v="70"/>
    <n v="2"/>
    <n v="1"/>
    <n v="13"/>
    <n v="24"/>
    <s v="No"/>
    <n v="0"/>
  </r>
  <r>
    <n v="2270"/>
    <d v="2024-03-19T00:00:00"/>
    <s v="Premium"/>
    <n v="699"/>
    <x v="18"/>
    <n v="4"/>
    <n v="3"/>
    <n v="16"/>
    <n v="3"/>
    <s v="Yes"/>
    <n v="1"/>
  </r>
  <r>
    <n v="2271"/>
    <d v="2023-07-28T00:00:00"/>
    <s v="Standard"/>
    <n v="399"/>
    <x v="90"/>
    <n v="0"/>
    <n v="5"/>
    <n v="11"/>
    <n v="29"/>
    <s v="Yes"/>
    <n v="1"/>
  </r>
  <r>
    <n v="2272"/>
    <d v="2023-01-15T00:00:00"/>
    <s v="Standard"/>
    <n v="399"/>
    <x v="39"/>
    <n v="2"/>
    <n v="2"/>
    <n v="8"/>
    <n v="17"/>
    <s v="Yes"/>
    <n v="1"/>
  </r>
  <r>
    <n v="2273"/>
    <d v="2024-04-05T00:00:00"/>
    <s v="Standard"/>
    <n v="399"/>
    <x v="10"/>
    <n v="7"/>
    <n v="2"/>
    <n v="34"/>
    <n v="19"/>
    <s v="Yes"/>
    <n v="1"/>
  </r>
  <r>
    <n v="2274"/>
    <d v="2024-03-24T00:00:00"/>
    <s v="Basic"/>
    <n v="199"/>
    <x v="72"/>
    <n v="6"/>
    <n v="2"/>
    <n v="18"/>
    <n v="10"/>
    <s v="Yes"/>
    <n v="1"/>
  </r>
  <r>
    <n v="2275"/>
    <d v="2024-07-18T00:00:00"/>
    <s v="Basic"/>
    <n v="199"/>
    <x v="217"/>
    <n v="7"/>
    <n v="3"/>
    <n v="2"/>
    <n v="14"/>
    <s v="No"/>
    <n v="0"/>
  </r>
  <r>
    <n v="2276"/>
    <d v="2023-10-06T00:00:00"/>
    <s v="Premium"/>
    <n v="699"/>
    <x v="129"/>
    <n v="5"/>
    <n v="4"/>
    <n v="10"/>
    <n v="16"/>
    <s v="Yes"/>
    <n v="1"/>
  </r>
  <r>
    <n v="2277"/>
    <d v="2023-04-20T00:00:00"/>
    <s v="Premium"/>
    <n v="699"/>
    <x v="118"/>
    <n v="6"/>
    <n v="0"/>
    <n v="34"/>
    <n v="4"/>
    <s v="No"/>
    <n v="0"/>
  </r>
  <r>
    <n v="2278"/>
    <d v="2024-09-20T00:00:00"/>
    <s v="Basic"/>
    <n v="199"/>
    <x v="14"/>
    <n v="3"/>
    <n v="5"/>
    <n v="19"/>
    <n v="59"/>
    <s v="Yes"/>
    <n v="1"/>
  </r>
  <r>
    <n v="2279"/>
    <d v="2023-01-21T00:00:00"/>
    <s v="Premium"/>
    <n v="699"/>
    <x v="192"/>
    <n v="7"/>
    <n v="4"/>
    <n v="34"/>
    <n v="0"/>
    <s v="Yes"/>
    <n v="1"/>
  </r>
  <r>
    <n v="2280"/>
    <d v="2023-04-22T00:00:00"/>
    <s v="Standard"/>
    <n v="399"/>
    <x v="116"/>
    <n v="5"/>
    <n v="0"/>
    <n v="36"/>
    <n v="30"/>
    <s v="Yes"/>
    <n v="1"/>
  </r>
  <r>
    <n v="2281"/>
    <d v="2024-08-23T00:00:00"/>
    <s v="Premium"/>
    <n v="699"/>
    <x v="121"/>
    <n v="6"/>
    <n v="2"/>
    <n v="20"/>
    <n v="44"/>
    <s v="No"/>
    <n v="0"/>
  </r>
  <r>
    <n v="2282"/>
    <d v="2023-07-20T00:00:00"/>
    <s v="Basic"/>
    <n v="199"/>
    <x v="123"/>
    <n v="5"/>
    <n v="0"/>
    <n v="26"/>
    <n v="24"/>
    <s v="Yes"/>
    <n v="1"/>
  </r>
  <r>
    <n v="2283"/>
    <d v="2024-06-29T00:00:00"/>
    <s v="Basic"/>
    <n v="199"/>
    <x v="62"/>
    <n v="5"/>
    <n v="2"/>
    <n v="21"/>
    <n v="30"/>
    <s v="Yes"/>
    <n v="1"/>
  </r>
  <r>
    <n v="2284"/>
    <d v="2024-08-01T00:00:00"/>
    <s v="Standard"/>
    <n v="399"/>
    <x v="24"/>
    <n v="8"/>
    <n v="0"/>
    <n v="32"/>
    <n v="44"/>
    <s v="Yes"/>
    <n v="1"/>
  </r>
  <r>
    <n v="2285"/>
    <d v="2023-03-16T00:00:00"/>
    <s v="Basic"/>
    <n v="199"/>
    <x v="27"/>
    <n v="0"/>
    <n v="1"/>
    <n v="15"/>
    <n v="29"/>
    <s v="No"/>
    <n v="0"/>
  </r>
  <r>
    <n v="2286"/>
    <d v="2024-01-15T00:00:00"/>
    <s v="Basic"/>
    <n v="199"/>
    <x v="85"/>
    <n v="2"/>
    <n v="1"/>
    <n v="36"/>
    <n v="47"/>
    <s v="Yes"/>
    <n v="1"/>
  </r>
  <r>
    <n v="2287"/>
    <d v="2024-04-05T00:00:00"/>
    <s v="Basic"/>
    <n v="199"/>
    <x v="242"/>
    <n v="6"/>
    <n v="0"/>
    <n v="3"/>
    <n v="17"/>
    <s v="No"/>
    <n v="0"/>
  </r>
  <r>
    <n v="2288"/>
    <d v="2023-09-14T00:00:00"/>
    <s v="Basic"/>
    <n v="199"/>
    <x v="212"/>
    <n v="3"/>
    <n v="4"/>
    <n v="6"/>
    <n v="7"/>
    <s v="Yes"/>
    <n v="1"/>
  </r>
  <r>
    <n v="2289"/>
    <d v="2024-07-08T00:00:00"/>
    <s v="Premium"/>
    <n v="699"/>
    <x v="105"/>
    <n v="3"/>
    <n v="0"/>
    <n v="35"/>
    <n v="30"/>
    <s v="No"/>
    <n v="0"/>
  </r>
  <r>
    <n v="2290"/>
    <d v="2023-12-05T00:00:00"/>
    <s v="Basic"/>
    <n v="199"/>
    <x v="207"/>
    <n v="7"/>
    <n v="1"/>
    <n v="1"/>
    <n v="50"/>
    <s v="Yes"/>
    <n v="1"/>
  </r>
  <r>
    <n v="2291"/>
    <d v="2024-12-14T00:00:00"/>
    <s v="Basic"/>
    <n v="199"/>
    <x v="119"/>
    <n v="3"/>
    <n v="4"/>
    <n v="6"/>
    <n v="17"/>
    <s v="Yes"/>
    <n v="1"/>
  </r>
  <r>
    <n v="2292"/>
    <d v="2023-04-10T00:00:00"/>
    <s v="Standard"/>
    <n v="399"/>
    <x v="128"/>
    <n v="8"/>
    <n v="5"/>
    <n v="23"/>
    <n v="10"/>
    <s v="Yes"/>
    <n v="1"/>
  </r>
  <r>
    <n v="2293"/>
    <d v="2023-02-16T00:00:00"/>
    <s v="Premium"/>
    <n v="699"/>
    <x v="56"/>
    <n v="3"/>
    <n v="1"/>
    <n v="2"/>
    <n v="52"/>
    <s v="Yes"/>
    <n v="1"/>
  </r>
  <r>
    <n v="2294"/>
    <d v="2023-03-04T00:00:00"/>
    <s v="Premium"/>
    <n v="699"/>
    <x v="158"/>
    <n v="3"/>
    <n v="1"/>
    <n v="12"/>
    <n v="8"/>
    <s v="No"/>
    <n v="0"/>
  </r>
  <r>
    <n v="2295"/>
    <d v="2023-07-29T00:00:00"/>
    <s v="Premium"/>
    <n v="699"/>
    <x v="124"/>
    <n v="2"/>
    <n v="0"/>
    <n v="29"/>
    <n v="7"/>
    <s v="No"/>
    <n v="0"/>
  </r>
  <r>
    <n v="2296"/>
    <d v="2023-06-12T00:00:00"/>
    <s v="Standard"/>
    <n v="399"/>
    <x v="220"/>
    <n v="6"/>
    <n v="1"/>
    <n v="20"/>
    <n v="44"/>
    <s v="Yes"/>
    <n v="1"/>
  </r>
  <r>
    <n v="2297"/>
    <d v="2024-03-06T00:00:00"/>
    <s v="Standard"/>
    <n v="399"/>
    <x v="111"/>
    <n v="5"/>
    <n v="0"/>
    <n v="25"/>
    <n v="34"/>
    <s v="Yes"/>
    <n v="1"/>
  </r>
  <r>
    <n v="2298"/>
    <d v="2024-03-21T00:00:00"/>
    <s v="Basic"/>
    <n v="199"/>
    <x v="101"/>
    <n v="3"/>
    <n v="0"/>
    <n v="6"/>
    <n v="9"/>
    <s v="No"/>
    <n v="0"/>
  </r>
  <r>
    <n v="2299"/>
    <d v="2024-06-27T00:00:00"/>
    <s v="Basic"/>
    <n v="199"/>
    <x v="11"/>
    <n v="8"/>
    <n v="5"/>
    <n v="11"/>
    <n v="35"/>
    <s v="No"/>
    <n v="0"/>
  </r>
  <r>
    <n v="2300"/>
    <d v="2023-08-09T00:00:00"/>
    <s v="Premium"/>
    <n v="699"/>
    <x v="241"/>
    <n v="2"/>
    <n v="4"/>
    <n v="22"/>
    <n v="34"/>
    <s v="No"/>
    <n v="0"/>
  </r>
  <r>
    <n v="2301"/>
    <d v="2023-08-08T00:00:00"/>
    <s v="Standard"/>
    <n v="399"/>
    <x v="204"/>
    <n v="7"/>
    <n v="2"/>
    <n v="28"/>
    <n v="20"/>
    <s v="Yes"/>
    <n v="1"/>
  </r>
  <r>
    <n v="2302"/>
    <d v="2023-04-04T00:00:00"/>
    <s v="Premium"/>
    <n v="699"/>
    <x v="158"/>
    <n v="4"/>
    <n v="3"/>
    <n v="2"/>
    <n v="49"/>
    <s v="Yes"/>
    <n v="1"/>
  </r>
  <r>
    <n v="2303"/>
    <d v="2024-06-30T00:00:00"/>
    <s v="Premium"/>
    <n v="699"/>
    <x v="77"/>
    <n v="2"/>
    <n v="0"/>
    <n v="8"/>
    <n v="14"/>
    <s v="No"/>
    <n v="0"/>
  </r>
  <r>
    <n v="2304"/>
    <d v="2023-08-26T00:00:00"/>
    <s v="Basic"/>
    <n v="199"/>
    <x v="197"/>
    <n v="2"/>
    <n v="0"/>
    <n v="36"/>
    <n v="33"/>
    <s v="Yes"/>
    <n v="1"/>
  </r>
  <r>
    <n v="2305"/>
    <d v="2023-09-05T00:00:00"/>
    <s v="Basic"/>
    <n v="199"/>
    <x v="189"/>
    <n v="8"/>
    <n v="4"/>
    <n v="16"/>
    <n v="34"/>
    <s v="No"/>
    <n v="0"/>
  </r>
  <r>
    <n v="2306"/>
    <d v="2023-12-07T00:00:00"/>
    <s v="Premium"/>
    <n v="699"/>
    <x v="34"/>
    <n v="8"/>
    <n v="4"/>
    <n v="36"/>
    <n v="5"/>
    <s v="Yes"/>
    <n v="1"/>
  </r>
  <r>
    <n v="2307"/>
    <d v="2023-07-30T00:00:00"/>
    <s v="Premium"/>
    <n v="699"/>
    <x v="175"/>
    <n v="0"/>
    <n v="3"/>
    <n v="9"/>
    <n v="31"/>
    <s v="No"/>
    <n v="0"/>
  </r>
  <r>
    <n v="2308"/>
    <d v="2023-03-15T00:00:00"/>
    <s v="Basic"/>
    <n v="199"/>
    <x v="3"/>
    <n v="1"/>
    <n v="4"/>
    <n v="15"/>
    <n v="9"/>
    <s v="No"/>
    <n v="0"/>
  </r>
  <r>
    <n v="2309"/>
    <d v="2023-12-12T00:00:00"/>
    <s v="Standard"/>
    <n v="399"/>
    <x v="34"/>
    <n v="5"/>
    <n v="3"/>
    <n v="35"/>
    <n v="10"/>
    <s v="Yes"/>
    <n v="1"/>
  </r>
  <r>
    <n v="2310"/>
    <d v="2023-02-01T00:00:00"/>
    <s v="Basic"/>
    <n v="199"/>
    <x v="15"/>
    <n v="0"/>
    <n v="5"/>
    <n v="3"/>
    <n v="44"/>
    <s v="Yes"/>
    <n v="1"/>
  </r>
  <r>
    <n v="2311"/>
    <d v="2023-04-11T00:00:00"/>
    <s v="Basic"/>
    <n v="199"/>
    <x v="205"/>
    <n v="1"/>
    <n v="0"/>
    <n v="21"/>
    <n v="44"/>
    <s v="Yes"/>
    <n v="1"/>
  </r>
  <r>
    <n v="2312"/>
    <d v="2023-01-27T00:00:00"/>
    <s v="Standard"/>
    <n v="399"/>
    <x v="73"/>
    <n v="0"/>
    <n v="5"/>
    <n v="35"/>
    <n v="47"/>
    <s v="No"/>
    <n v="0"/>
  </r>
  <r>
    <n v="2313"/>
    <d v="2024-05-31T00:00:00"/>
    <s v="Premium"/>
    <n v="699"/>
    <x v="65"/>
    <n v="5"/>
    <n v="3"/>
    <n v="10"/>
    <n v="43"/>
    <s v="Yes"/>
    <n v="1"/>
  </r>
  <r>
    <n v="2314"/>
    <d v="2023-06-01T00:00:00"/>
    <s v="Premium"/>
    <n v="699"/>
    <x v="141"/>
    <n v="4"/>
    <n v="1"/>
    <n v="19"/>
    <n v="5"/>
    <s v="No"/>
    <n v="0"/>
  </r>
  <r>
    <n v="2315"/>
    <d v="2023-06-04T00:00:00"/>
    <s v="Premium"/>
    <n v="699"/>
    <x v="197"/>
    <n v="7"/>
    <n v="4"/>
    <n v="35"/>
    <n v="58"/>
    <s v="No"/>
    <n v="0"/>
  </r>
  <r>
    <n v="2316"/>
    <d v="2024-06-03T00:00:00"/>
    <s v="Basic"/>
    <n v="199"/>
    <x v="119"/>
    <n v="0"/>
    <n v="2"/>
    <n v="19"/>
    <n v="24"/>
    <s v="Yes"/>
    <n v="1"/>
  </r>
  <r>
    <n v="2317"/>
    <d v="2023-09-09T00:00:00"/>
    <s v="Standard"/>
    <n v="399"/>
    <x v="0"/>
    <n v="0"/>
    <n v="0"/>
    <n v="30"/>
    <n v="42"/>
    <s v="Yes"/>
    <n v="1"/>
  </r>
  <r>
    <n v="2318"/>
    <d v="2024-06-26T00:00:00"/>
    <s v="Standard"/>
    <n v="399"/>
    <x v="84"/>
    <n v="1"/>
    <n v="2"/>
    <n v="23"/>
    <n v="46"/>
    <s v="Yes"/>
    <n v="1"/>
  </r>
  <r>
    <n v="2319"/>
    <d v="2023-10-03T00:00:00"/>
    <s v="Basic"/>
    <n v="199"/>
    <x v="4"/>
    <n v="1"/>
    <n v="1"/>
    <n v="26"/>
    <n v="26"/>
    <s v="Yes"/>
    <n v="1"/>
  </r>
  <r>
    <n v="2320"/>
    <d v="2023-06-24T00:00:00"/>
    <s v="Premium"/>
    <n v="699"/>
    <x v="138"/>
    <n v="5"/>
    <n v="5"/>
    <n v="15"/>
    <n v="3"/>
    <s v="Yes"/>
    <n v="1"/>
  </r>
  <r>
    <n v="2321"/>
    <d v="2023-02-24T00:00:00"/>
    <s v="Premium"/>
    <n v="699"/>
    <x v="172"/>
    <n v="8"/>
    <n v="5"/>
    <n v="25"/>
    <n v="2"/>
    <s v="No"/>
    <n v="0"/>
  </r>
  <r>
    <n v="2322"/>
    <d v="2023-01-18T00:00:00"/>
    <s v="Standard"/>
    <n v="399"/>
    <x v="19"/>
    <n v="8"/>
    <n v="3"/>
    <n v="14"/>
    <n v="39"/>
    <s v="Yes"/>
    <n v="1"/>
  </r>
  <r>
    <n v="2323"/>
    <d v="2023-05-06T00:00:00"/>
    <s v="Premium"/>
    <n v="699"/>
    <x v="29"/>
    <n v="1"/>
    <n v="0"/>
    <n v="34"/>
    <n v="17"/>
    <s v="No"/>
    <n v="0"/>
  </r>
  <r>
    <n v="2324"/>
    <d v="2023-01-06T00:00:00"/>
    <s v="Standard"/>
    <n v="399"/>
    <x v="220"/>
    <n v="1"/>
    <n v="4"/>
    <n v="17"/>
    <n v="58"/>
    <s v="Yes"/>
    <n v="1"/>
  </r>
  <r>
    <n v="2325"/>
    <d v="2023-09-12T00:00:00"/>
    <s v="Standard"/>
    <n v="399"/>
    <x v="170"/>
    <n v="2"/>
    <n v="4"/>
    <n v="17"/>
    <n v="60"/>
    <s v="Yes"/>
    <n v="1"/>
  </r>
  <r>
    <n v="2326"/>
    <d v="2023-10-02T00:00:00"/>
    <s v="Premium"/>
    <n v="699"/>
    <x v="4"/>
    <n v="3"/>
    <n v="4"/>
    <n v="13"/>
    <n v="41"/>
    <s v="Yes"/>
    <n v="1"/>
  </r>
  <r>
    <n v="2327"/>
    <d v="2023-10-30T00:00:00"/>
    <s v="Basic"/>
    <n v="199"/>
    <x v="180"/>
    <n v="2"/>
    <n v="5"/>
    <n v="10"/>
    <n v="25"/>
    <s v="No"/>
    <n v="0"/>
  </r>
  <r>
    <n v="2328"/>
    <d v="2023-09-06T00:00:00"/>
    <s v="Premium"/>
    <n v="699"/>
    <x v="227"/>
    <n v="4"/>
    <n v="3"/>
    <n v="11"/>
    <n v="19"/>
    <s v="Yes"/>
    <n v="1"/>
  </r>
  <r>
    <n v="2329"/>
    <d v="2023-09-15T00:00:00"/>
    <s v="Standard"/>
    <n v="399"/>
    <x v="153"/>
    <n v="8"/>
    <n v="3"/>
    <n v="9"/>
    <n v="13"/>
    <s v="Yes"/>
    <n v="1"/>
  </r>
  <r>
    <n v="2330"/>
    <d v="2024-02-04T00:00:00"/>
    <s v="Basic"/>
    <n v="199"/>
    <x v="104"/>
    <n v="6"/>
    <n v="2"/>
    <n v="30"/>
    <n v="60"/>
    <s v="No"/>
    <n v="0"/>
  </r>
  <r>
    <n v="2331"/>
    <d v="2023-07-11T00:00:00"/>
    <s v="Basic"/>
    <n v="199"/>
    <x v="161"/>
    <n v="5"/>
    <n v="2"/>
    <n v="23"/>
    <n v="55"/>
    <s v="No"/>
    <n v="0"/>
  </r>
  <r>
    <n v="2332"/>
    <d v="2023-10-28T00:00:00"/>
    <s v="Standard"/>
    <n v="399"/>
    <x v="121"/>
    <n v="5"/>
    <n v="2"/>
    <n v="15"/>
    <n v="34"/>
    <s v="Yes"/>
    <n v="1"/>
  </r>
  <r>
    <n v="2333"/>
    <d v="2023-10-14T00:00:00"/>
    <s v="Basic"/>
    <n v="199"/>
    <x v="123"/>
    <n v="7"/>
    <n v="3"/>
    <n v="2"/>
    <n v="19"/>
    <s v="Yes"/>
    <n v="1"/>
  </r>
  <r>
    <n v="2334"/>
    <d v="2023-08-20T00:00:00"/>
    <s v="Standard"/>
    <n v="399"/>
    <x v="6"/>
    <n v="8"/>
    <n v="4"/>
    <n v="33"/>
    <n v="58"/>
    <s v="No"/>
    <n v="0"/>
  </r>
  <r>
    <n v="2335"/>
    <d v="2023-10-10T00:00:00"/>
    <s v="Premium"/>
    <n v="699"/>
    <x v="153"/>
    <n v="8"/>
    <n v="5"/>
    <n v="7"/>
    <n v="32"/>
    <s v="Yes"/>
    <n v="1"/>
  </r>
  <r>
    <n v="2336"/>
    <d v="2023-10-24T00:00:00"/>
    <s v="Standard"/>
    <n v="399"/>
    <x v="69"/>
    <n v="0"/>
    <n v="5"/>
    <n v="9"/>
    <n v="44"/>
    <s v="Yes"/>
    <n v="1"/>
  </r>
  <r>
    <n v="2337"/>
    <d v="2023-08-02T00:00:00"/>
    <s v="Premium"/>
    <n v="699"/>
    <x v="138"/>
    <n v="4"/>
    <n v="1"/>
    <n v="4"/>
    <n v="13"/>
    <s v="No"/>
    <n v="0"/>
  </r>
  <r>
    <n v="2338"/>
    <d v="2023-05-06T00:00:00"/>
    <s v="Standard"/>
    <n v="399"/>
    <x v="175"/>
    <n v="4"/>
    <n v="4"/>
    <n v="13"/>
    <n v="20"/>
    <s v="No"/>
    <n v="0"/>
  </r>
  <r>
    <n v="2339"/>
    <d v="2024-04-10T00:00:00"/>
    <s v="Standard"/>
    <n v="399"/>
    <x v="125"/>
    <n v="1"/>
    <n v="0"/>
    <n v="15"/>
    <n v="6"/>
    <s v="No"/>
    <n v="0"/>
  </r>
  <r>
    <n v="2340"/>
    <d v="2023-07-23T00:00:00"/>
    <s v="Premium"/>
    <n v="699"/>
    <x v="121"/>
    <n v="1"/>
    <n v="4"/>
    <n v="30"/>
    <n v="3"/>
    <s v="No"/>
    <n v="0"/>
  </r>
  <r>
    <n v="2341"/>
    <d v="2024-10-21T00:00:00"/>
    <s v="Basic"/>
    <n v="199"/>
    <x v="239"/>
    <n v="3"/>
    <n v="3"/>
    <n v="6"/>
    <n v="13"/>
    <s v="Yes"/>
    <n v="1"/>
  </r>
  <r>
    <n v="2342"/>
    <d v="2023-03-27T00:00:00"/>
    <s v="Standard"/>
    <n v="399"/>
    <x v="230"/>
    <n v="6"/>
    <n v="0"/>
    <n v="15"/>
    <n v="46"/>
    <s v="Yes"/>
    <n v="1"/>
  </r>
  <r>
    <n v="2343"/>
    <d v="2024-05-27T00:00:00"/>
    <s v="Premium"/>
    <n v="699"/>
    <x v="154"/>
    <n v="5"/>
    <n v="3"/>
    <n v="33"/>
    <n v="6"/>
    <s v="Yes"/>
    <n v="1"/>
  </r>
  <r>
    <n v="2344"/>
    <d v="2023-08-02T00:00:00"/>
    <s v="Standard"/>
    <n v="399"/>
    <x v="63"/>
    <n v="8"/>
    <n v="0"/>
    <n v="36"/>
    <n v="0"/>
    <s v="No"/>
    <n v="0"/>
  </r>
  <r>
    <n v="2345"/>
    <d v="2024-09-03T00:00:00"/>
    <s v="Basic"/>
    <n v="199"/>
    <x v="23"/>
    <n v="5"/>
    <n v="3"/>
    <n v="2"/>
    <n v="7"/>
    <s v="No"/>
    <n v="0"/>
  </r>
  <r>
    <n v="2346"/>
    <d v="2024-05-24T00:00:00"/>
    <s v="Premium"/>
    <n v="699"/>
    <x v="231"/>
    <n v="6"/>
    <n v="2"/>
    <n v="1"/>
    <n v="30"/>
    <s v="Yes"/>
    <n v="1"/>
  </r>
  <r>
    <n v="2347"/>
    <d v="2023-01-04T00:00:00"/>
    <s v="Standard"/>
    <n v="399"/>
    <x v="162"/>
    <n v="1"/>
    <n v="5"/>
    <n v="19"/>
    <n v="58"/>
    <s v="Yes"/>
    <n v="1"/>
  </r>
  <r>
    <n v="2348"/>
    <d v="2023-11-15T00:00:00"/>
    <s v="Premium"/>
    <n v="699"/>
    <x v="179"/>
    <n v="5"/>
    <n v="1"/>
    <n v="14"/>
    <n v="56"/>
    <s v="Yes"/>
    <n v="1"/>
  </r>
  <r>
    <n v="2349"/>
    <d v="2023-04-22T00:00:00"/>
    <s v="Premium"/>
    <n v="699"/>
    <x v="125"/>
    <n v="8"/>
    <n v="5"/>
    <n v="5"/>
    <n v="49"/>
    <s v="Yes"/>
    <n v="1"/>
  </r>
  <r>
    <n v="2350"/>
    <d v="2023-01-28T00:00:00"/>
    <s v="Premium"/>
    <n v="699"/>
    <x v="124"/>
    <n v="6"/>
    <n v="4"/>
    <n v="19"/>
    <n v="30"/>
    <s v="Yes"/>
    <n v="1"/>
  </r>
  <r>
    <n v="2351"/>
    <d v="2023-06-11T00:00:00"/>
    <s v="Premium"/>
    <n v="699"/>
    <x v="128"/>
    <n v="6"/>
    <n v="1"/>
    <n v="9"/>
    <n v="10"/>
    <s v="No"/>
    <n v="0"/>
  </r>
  <r>
    <n v="2352"/>
    <d v="2024-03-04T00:00:00"/>
    <s v="Basic"/>
    <n v="199"/>
    <x v="235"/>
    <n v="3"/>
    <n v="3"/>
    <n v="33"/>
    <n v="17"/>
    <s v="Yes"/>
    <n v="1"/>
  </r>
  <r>
    <n v="2353"/>
    <d v="2023-10-29T00:00:00"/>
    <s v="Basic"/>
    <n v="199"/>
    <x v="242"/>
    <n v="0"/>
    <n v="5"/>
    <n v="6"/>
    <n v="47"/>
    <s v="No"/>
    <n v="0"/>
  </r>
  <r>
    <n v="2354"/>
    <d v="2023-12-12T00:00:00"/>
    <s v="Basic"/>
    <n v="199"/>
    <x v="5"/>
    <n v="0"/>
    <n v="2"/>
    <n v="34"/>
    <n v="40"/>
    <s v="Yes"/>
    <n v="1"/>
  </r>
  <r>
    <n v="2355"/>
    <d v="2024-06-15T00:00:00"/>
    <s v="Basic"/>
    <n v="199"/>
    <x v="157"/>
    <n v="6"/>
    <n v="3"/>
    <n v="32"/>
    <n v="50"/>
    <s v="Yes"/>
    <n v="1"/>
  </r>
  <r>
    <n v="2356"/>
    <d v="2023-02-13T00:00:00"/>
    <s v="Premium"/>
    <n v="699"/>
    <x v="130"/>
    <n v="2"/>
    <n v="3"/>
    <n v="7"/>
    <n v="49"/>
    <s v="Yes"/>
    <n v="1"/>
  </r>
  <r>
    <n v="2357"/>
    <d v="2024-09-14T00:00:00"/>
    <s v="Basic"/>
    <n v="199"/>
    <x v="92"/>
    <n v="3"/>
    <n v="2"/>
    <n v="4"/>
    <n v="24"/>
    <s v="Yes"/>
    <n v="1"/>
  </r>
  <r>
    <n v="2358"/>
    <d v="2023-08-06T00:00:00"/>
    <s v="Basic"/>
    <n v="199"/>
    <x v="103"/>
    <n v="7"/>
    <n v="0"/>
    <n v="2"/>
    <n v="20"/>
    <s v="No"/>
    <n v="0"/>
  </r>
  <r>
    <n v="2359"/>
    <d v="2024-03-16T00:00:00"/>
    <s v="Basic"/>
    <n v="199"/>
    <x v="15"/>
    <n v="4"/>
    <n v="2"/>
    <n v="12"/>
    <n v="22"/>
    <s v="Yes"/>
    <n v="1"/>
  </r>
  <r>
    <n v="2360"/>
    <d v="2024-03-10T00:00:00"/>
    <s v="Premium"/>
    <n v="699"/>
    <x v="29"/>
    <n v="1"/>
    <n v="3"/>
    <n v="36"/>
    <n v="40"/>
    <s v="No"/>
    <n v="0"/>
  </r>
  <r>
    <n v="2361"/>
    <d v="2023-02-11T00:00:00"/>
    <s v="Premium"/>
    <n v="699"/>
    <x v="38"/>
    <n v="8"/>
    <n v="2"/>
    <n v="10"/>
    <n v="18"/>
    <s v="No"/>
    <n v="0"/>
  </r>
  <r>
    <n v="2362"/>
    <d v="2024-04-03T00:00:00"/>
    <s v="Basic"/>
    <n v="199"/>
    <x v="191"/>
    <n v="8"/>
    <n v="0"/>
    <n v="16"/>
    <n v="50"/>
    <s v="No"/>
    <n v="0"/>
  </r>
  <r>
    <n v="2363"/>
    <d v="2024-06-25T00:00:00"/>
    <s v="Basic"/>
    <n v="199"/>
    <x v="166"/>
    <n v="7"/>
    <n v="5"/>
    <n v="22"/>
    <n v="58"/>
    <s v="Yes"/>
    <n v="1"/>
  </r>
  <r>
    <n v="2364"/>
    <d v="2023-05-08T00:00:00"/>
    <s v="Basic"/>
    <n v="199"/>
    <x v="62"/>
    <n v="3"/>
    <n v="5"/>
    <n v="27"/>
    <n v="23"/>
    <s v="Yes"/>
    <n v="1"/>
  </r>
  <r>
    <n v="2365"/>
    <d v="2023-02-18T00:00:00"/>
    <s v="Basic"/>
    <n v="199"/>
    <x v="56"/>
    <n v="7"/>
    <n v="5"/>
    <n v="7"/>
    <n v="44"/>
    <s v="Yes"/>
    <n v="1"/>
  </r>
  <r>
    <n v="2366"/>
    <d v="2023-01-17T00:00:00"/>
    <s v="Premium"/>
    <n v="699"/>
    <x v="138"/>
    <n v="1"/>
    <n v="2"/>
    <n v="24"/>
    <n v="18"/>
    <s v="No"/>
    <n v="0"/>
  </r>
  <r>
    <n v="2367"/>
    <d v="2024-08-09T00:00:00"/>
    <s v="Premium"/>
    <n v="699"/>
    <x v="138"/>
    <n v="2"/>
    <n v="3"/>
    <n v="29"/>
    <n v="48"/>
    <s v="Yes"/>
    <n v="1"/>
  </r>
  <r>
    <n v="2368"/>
    <d v="2024-10-19T00:00:00"/>
    <s v="Premium"/>
    <n v="699"/>
    <x v="15"/>
    <n v="6"/>
    <n v="5"/>
    <n v="27"/>
    <n v="18"/>
    <s v="No"/>
    <n v="0"/>
  </r>
  <r>
    <n v="2369"/>
    <d v="2024-01-10T00:00:00"/>
    <s v="Premium"/>
    <n v="699"/>
    <x v="94"/>
    <n v="8"/>
    <n v="2"/>
    <n v="30"/>
    <n v="9"/>
    <s v="Yes"/>
    <n v="1"/>
  </r>
  <r>
    <n v="2370"/>
    <d v="2023-10-29T00:00:00"/>
    <s v="Premium"/>
    <n v="699"/>
    <x v="84"/>
    <n v="3"/>
    <n v="1"/>
    <n v="25"/>
    <n v="21"/>
    <s v="No"/>
    <n v="0"/>
  </r>
  <r>
    <n v="2371"/>
    <d v="2023-07-09T00:00:00"/>
    <s v="Basic"/>
    <n v="199"/>
    <x v="241"/>
    <n v="3"/>
    <n v="1"/>
    <n v="33"/>
    <n v="56"/>
    <s v="Yes"/>
    <n v="1"/>
  </r>
  <r>
    <n v="2372"/>
    <d v="2023-02-26T00:00:00"/>
    <s v="Basic"/>
    <n v="199"/>
    <x v="217"/>
    <n v="6"/>
    <n v="3"/>
    <n v="19"/>
    <n v="36"/>
    <s v="Yes"/>
    <n v="1"/>
  </r>
  <r>
    <n v="2373"/>
    <d v="2024-04-13T00:00:00"/>
    <s v="Standard"/>
    <n v="399"/>
    <x v="138"/>
    <n v="7"/>
    <n v="1"/>
    <n v="2"/>
    <n v="25"/>
    <s v="No"/>
    <n v="0"/>
  </r>
  <r>
    <n v="2374"/>
    <d v="2023-08-22T00:00:00"/>
    <s v="Standard"/>
    <n v="399"/>
    <x v="117"/>
    <n v="2"/>
    <n v="5"/>
    <n v="2"/>
    <n v="13"/>
    <s v="Yes"/>
    <n v="1"/>
  </r>
  <r>
    <n v="2375"/>
    <d v="2024-06-16T00:00:00"/>
    <s v="Premium"/>
    <n v="699"/>
    <x v="57"/>
    <n v="5"/>
    <n v="5"/>
    <n v="15"/>
    <n v="15"/>
    <s v="No"/>
    <n v="0"/>
  </r>
  <r>
    <n v="2376"/>
    <d v="2024-02-22T00:00:00"/>
    <s v="Basic"/>
    <n v="199"/>
    <x v="128"/>
    <n v="4"/>
    <n v="0"/>
    <n v="36"/>
    <n v="57"/>
    <s v="Yes"/>
    <n v="1"/>
  </r>
  <r>
    <n v="2377"/>
    <d v="2023-05-31T00:00:00"/>
    <s v="Premium"/>
    <n v="699"/>
    <x v="146"/>
    <n v="6"/>
    <n v="2"/>
    <n v="8"/>
    <n v="1"/>
    <s v="No"/>
    <n v="0"/>
  </r>
  <r>
    <n v="2378"/>
    <d v="2024-07-17T00:00:00"/>
    <s v="Standard"/>
    <n v="399"/>
    <x v="245"/>
    <n v="2"/>
    <n v="3"/>
    <n v="23"/>
    <n v="42"/>
    <s v="Yes"/>
    <n v="1"/>
  </r>
  <r>
    <n v="2379"/>
    <d v="2024-03-12T00:00:00"/>
    <s v="Standard"/>
    <n v="399"/>
    <x v="139"/>
    <n v="1"/>
    <n v="1"/>
    <n v="25"/>
    <n v="0"/>
    <s v="No"/>
    <n v="0"/>
  </r>
  <r>
    <n v="2380"/>
    <d v="2023-05-04T00:00:00"/>
    <s v="Basic"/>
    <n v="199"/>
    <x v="15"/>
    <n v="8"/>
    <n v="2"/>
    <n v="10"/>
    <n v="36"/>
    <s v="Yes"/>
    <n v="1"/>
  </r>
  <r>
    <n v="2381"/>
    <d v="2023-11-15T00:00:00"/>
    <s v="Standard"/>
    <n v="399"/>
    <x v="79"/>
    <n v="6"/>
    <n v="4"/>
    <n v="13"/>
    <n v="9"/>
    <s v="Yes"/>
    <n v="1"/>
  </r>
  <r>
    <n v="2382"/>
    <d v="2024-05-04T00:00:00"/>
    <s v="Premium"/>
    <n v="699"/>
    <x v="96"/>
    <n v="0"/>
    <n v="0"/>
    <n v="18"/>
    <n v="53"/>
    <s v="No"/>
    <n v="0"/>
  </r>
  <r>
    <n v="2383"/>
    <d v="2024-02-03T00:00:00"/>
    <s v="Basic"/>
    <n v="199"/>
    <x v="111"/>
    <n v="8"/>
    <n v="3"/>
    <n v="1"/>
    <n v="38"/>
    <s v="Yes"/>
    <n v="1"/>
  </r>
  <r>
    <n v="2384"/>
    <d v="2024-11-15T00:00:00"/>
    <s v="Basic"/>
    <n v="199"/>
    <x v="130"/>
    <n v="6"/>
    <n v="4"/>
    <n v="4"/>
    <n v="12"/>
    <s v="Yes"/>
    <n v="1"/>
  </r>
  <r>
    <n v="2385"/>
    <d v="2024-06-24T00:00:00"/>
    <s v="Basic"/>
    <n v="199"/>
    <x v="162"/>
    <n v="0"/>
    <n v="0"/>
    <n v="22"/>
    <n v="60"/>
    <s v="Yes"/>
    <n v="1"/>
  </r>
  <r>
    <n v="2386"/>
    <d v="2024-02-22T00:00:00"/>
    <s v="Basic"/>
    <n v="199"/>
    <x v="34"/>
    <n v="1"/>
    <n v="5"/>
    <n v="18"/>
    <n v="20"/>
    <s v="Yes"/>
    <n v="1"/>
  </r>
  <r>
    <n v="2387"/>
    <d v="2023-02-21T00:00:00"/>
    <s v="Basic"/>
    <n v="199"/>
    <x v="158"/>
    <n v="7"/>
    <n v="5"/>
    <n v="34"/>
    <n v="26"/>
    <s v="Yes"/>
    <n v="1"/>
  </r>
  <r>
    <n v="2388"/>
    <d v="2024-03-27T00:00:00"/>
    <s v="Premium"/>
    <n v="699"/>
    <x v="9"/>
    <n v="4"/>
    <n v="2"/>
    <n v="24"/>
    <n v="1"/>
    <s v="No"/>
    <n v="0"/>
  </r>
  <r>
    <n v="2389"/>
    <d v="2023-05-24T00:00:00"/>
    <s v="Standard"/>
    <n v="399"/>
    <x v="179"/>
    <n v="0"/>
    <n v="5"/>
    <n v="19"/>
    <n v="60"/>
    <s v="Yes"/>
    <n v="1"/>
  </r>
  <r>
    <n v="2390"/>
    <d v="2023-12-19T00:00:00"/>
    <s v="Premium"/>
    <n v="699"/>
    <x v="101"/>
    <n v="6"/>
    <n v="5"/>
    <n v="26"/>
    <n v="8"/>
    <s v="No"/>
    <n v="0"/>
  </r>
  <r>
    <n v="2391"/>
    <d v="2024-01-29T00:00:00"/>
    <s v="Basic"/>
    <n v="199"/>
    <x v="118"/>
    <n v="7"/>
    <n v="5"/>
    <n v="36"/>
    <n v="40"/>
    <s v="No"/>
    <n v="0"/>
  </r>
  <r>
    <n v="2392"/>
    <d v="2024-06-20T00:00:00"/>
    <s v="Basic"/>
    <n v="199"/>
    <x v="86"/>
    <n v="1"/>
    <n v="2"/>
    <n v="11"/>
    <n v="1"/>
    <s v="No"/>
    <n v="0"/>
  </r>
  <r>
    <n v="2393"/>
    <d v="2023-04-02T00:00:00"/>
    <s v="Premium"/>
    <n v="699"/>
    <x v="198"/>
    <n v="3"/>
    <n v="1"/>
    <n v="35"/>
    <n v="12"/>
    <s v="No"/>
    <n v="0"/>
  </r>
  <r>
    <n v="2394"/>
    <d v="2024-02-15T00:00:00"/>
    <s v="Basic"/>
    <n v="199"/>
    <x v="206"/>
    <n v="2"/>
    <n v="1"/>
    <n v="21"/>
    <n v="22"/>
    <s v="No"/>
    <n v="0"/>
  </r>
  <r>
    <n v="2395"/>
    <d v="2023-06-18T00:00:00"/>
    <s v="Basic"/>
    <n v="199"/>
    <x v="245"/>
    <n v="1"/>
    <n v="3"/>
    <n v="30"/>
    <n v="0"/>
    <s v="Yes"/>
    <n v="1"/>
  </r>
  <r>
    <n v="2396"/>
    <d v="2024-03-08T00:00:00"/>
    <s v="Premium"/>
    <n v="699"/>
    <x v="76"/>
    <n v="2"/>
    <n v="0"/>
    <n v="7"/>
    <n v="24"/>
    <s v="Yes"/>
    <n v="1"/>
  </r>
  <r>
    <n v="2397"/>
    <d v="2024-08-10T00:00:00"/>
    <s v="Basic"/>
    <n v="199"/>
    <x v="146"/>
    <n v="5"/>
    <n v="1"/>
    <n v="33"/>
    <n v="29"/>
    <s v="Yes"/>
    <n v="1"/>
  </r>
  <r>
    <n v="2398"/>
    <d v="2024-07-12T00:00:00"/>
    <s v="Standard"/>
    <n v="399"/>
    <x v="97"/>
    <n v="3"/>
    <n v="3"/>
    <n v="25"/>
    <n v="4"/>
    <s v="No"/>
    <n v="0"/>
  </r>
  <r>
    <n v="2399"/>
    <d v="2023-11-27T00:00:00"/>
    <s v="Standard"/>
    <n v="399"/>
    <x v="11"/>
    <n v="0"/>
    <n v="5"/>
    <n v="20"/>
    <n v="10"/>
    <s v="No"/>
    <n v="0"/>
  </r>
  <r>
    <n v="2400"/>
    <d v="2023-04-07T00:00:00"/>
    <s v="Basic"/>
    <n v="199"/>
    <x v="7"/>
    <n v="4"/>
    <n v="4"/>
    <n v="10"/>
    <n v="2"/>
    <s v="No"/>
    <n v="0"/>
  </r>
  <r>
    <n v="2401"/>
    <d v="2023-09-14T00:00:00"/>
    <s v="Standard"/>
    <n v="399"/>
    <x v="210"/>
    <n v="0"/>
    <n v="1"/>
    <n v="18"/>
    <n v="28"/>
    <s v="Yes"/>
    <n v="1"/>
  </r>
  <r>
    <n v="2402"/>
    <d v="2024-05-26T00:00:00"/>
    <s v="Basic"/>
    <n v="199"/>
    <x v="91"/>
    <n v="1"/>
    <n v="1"/>
    <n v="26"/>
    <n v="57"/>
    <s v="No"/>
    <n v="0"/>
  </r>
  <r>
    <n v="2403"/>
    <d v="2024-10-16T00:00:00"/>
    <s v="Premium"/>
    <n v="699"/>
    <x v="204"/>
    <n v="2"/>
    <n v="0"/>
    <n v="33"/>
    <n v="0"/>
    <s v="No"/>
    <n v="0"/>
  </r>
  <r>
    <n v="2404"/>
    <d v="2023-09-25T00:00:00"/>
    <s v="Basic"/>
    <n v="199"/>
    <x v="64"/>
    <n v="8"/>
    <n v="1"/>
    <n v="32"/>
    <n v="6"/>
    <s v="No"/>
    <n v="0"/>
  </r>
  <r>
    <n v="2405"/>
    <d v="2024-12-04T00:00:00"/>
    <s v="Premium"/>
    <n v="699"/>
    <x v="204"/>
    <n v="8"/>
    <n v="2"/>
    <n v="27"/>
    <n v="47"/>
    <s v="Yes"/>
    <n v="1"/>
  </r>
  <r>
    <n v="2406"/>
    <d v="2023-09-06T00:00:00"/>
    <s v="Premium"/>
    <n v="699"/>
    <x v="67"/>
    <n v="6"/>
    <n v="1"/>
    <n v="29"/>
    <n v="55"/>
    <s v="No"/>
    <n v="0"/>
  </r>
  <r>
    <n v="2407"/>
    <d v="2024-08-09T00:00:00"/>
    <s v="Basic"/>
    <n v="199"/>
    <x v="173"/>
    <n v="5"/>
    <n v="3"/>
    <n v="33"/>
    <n v="1"/>
    <s v="Yes"/>
    <n v="1"/>
  </r>
  <r>
    <n v="2408"/>
    <d v="2024-11-28T00:00:00"/>
    <s v="Standard"/>
    <n v="399"/>
    <x v="171"/>
    <n v="8"/>
    <n v="5"/>
    <n v="2"/>
    <n v="40"/>
    <s v="Yes"/>
    <n v="1"/>
  </r>
  <r>
    <n v="2409"/>
    <d v="2023-08-30T00:00:00"/>
    <s v="Basic"/>
    <n v="199"/>
    <x v="197"/>
    <n v="0"/>
    <n v="3"/>
    <n v="30"/>
    <n v="55"/>
    <s v="No"/>
    <n v="0"/>
  </r>
  <r>
    <n v="2410"/>
    <d v="2024-01-21T00:00:00"/>
    <s v="Standard"/>
    <n v="399"/>
    <x v="217"/>
    <n v="2"/>
    <n v="0"/>
    <n v="34"/>
    <n v="23"/>
    <s v="No"/>
    <n v="0"/>
  </r>
  <r>
    <n v="2411"/>
    <d v="2023-12-02T00:00:00"/>
    <s v="Premium"/>
    <n v="699"/>
    <x v="1"/>
    <n v="2"/>
    <n v="1"/>
    <n v="10"/>
    <n v="14"/>
    <s v="No"/>
    <n v="0"/>
  </r>
  <r>
    <n v="2412"/>
    <d v="2023-01-16T00:00:00"/>
    <s v="Premium"/>
    <n v="699"/>
    <x v="1"/>
    <n v="6"/>
    <n v="5"/>
    <n v="11"/>
    <n v="55"/>
    <s v="Yes"/>
    <n v="1"/>
  </r>
  <r>
    <n v="2413"/>
    <d v="2023-06-03T00:00:00"/>
    <s v="Standard"/>
    <n v="399"/>
    <x v="65"/>
    <n v="1"/>
    <n v="5"/>
    <n v="35"/>
    <n v="16"/>
    <s v="No"/>
    <n v="0"/>
  </r>
  <r>
    <n v="2414"/>
    <d v="2024-08-04T00:00:00"/>
    <s v="Premium"/>
    <n v="699"/>
    <x v="227"/>
    <n v="2"/>
    <n v="0"/>
    <n v="5"/>
    <n v="36"/>
    <s v="Yes"/>
    <n v="1"/>
  </r>
  <r>
    <n v="2415"/>
    <d v="2024-11-29T00:00:00"/>
    <s v="Standard"/>
    <n v="399"/>
    <x v="128"/>
    <n v="0"/>
    <n v="4"/>
    <n v="30"/>
    <n v="37"/>
    <s v="Yes"/>
    <n v="1"/>
  </r>
  <r>
    <n v="2416"/>
    <d v="2023-01-17T00:00:00"/>
    <s v="Standard"/>
    <n v="399"/>
    <x v="59"/>
    <n v="8"/>
    <n v="2"/>
    <n v="16"/>
    <n v="50"/>
    <s v="Yes"/>
    <n v="1"/>
  </r>
  <r>
    <n v="2417"/>
    <d v="2024-09-11T00:00:00"/>
    <s v="Basic"/>
    <n v="199"/>
    <x v="64"/>
    <n v="0"/>
    <n v="2"/>
    <n v="9"/>
    <n v="51"/>
    <s v="Yes"/>
    <n v="1"/>
  </r>
  <r>
    <n v="2418"/>
    <d v="2024-12-09T00:00:00"/>
    <s v="Premium"/>
    <n v="699"/>
    <x v="51"/>
    <n v="8"/>
    <n v="3"/>
    <n v="15"/>
    <n v="46"/>
    <s v="Yes"/>
    <n v="1"/>
  </r>
  <r>
    <n v="2419"/>
    <d v="2024-09-16T00:00:00"/>
    <s v="Standard"/>
    <n v="399"/>
    <x v="93"/>
    <n v="2"/>
    <n v="2"/>
    <n v="33"/>
    <n v="56"/>
    <s v="No"/>
    <n v="0"/>
  </r>
  <r>
    <n v="2420"/>
    <d v="2024-07-12T00:00:00"/>
    <s v="Premium"/>
    <n v="699"/>
    <x v="13"/>
    <n v="1"/>
    <n v="2"/>
    <n v="36"/>
    <n v="22"/>
    <s v="Yes"/>
    <n v="1"/>
  </r>
  <r>
    <n v="2421"/>
    <d v="2024-01-01T00:00:00"/>
    <s v="Premium"/>
    <n v="699"/>
    <x v="170"/>
    <n v="0"/>
    <n v="5"/>
    <n v="30"/>
    <n v="41"/>
    <s v="Yes"/>
    <n v="1"/>
  </r>
  <r>
    <n v="2422"/>
    <d v="2024-07-06T00:00:00"/>
    <s v="Basic"/>
    <n v="199"/>
    <x v="64"/>
    <n v="6"/>
    <n v="3"/>
    <n v="16"/>
    <n v="24"/>
    <s v="Yes"/>
    <n v="1"/>
  </r>
  <r>
    <n v="2423"/>
    <d v="2024-09-20T00:00:00"/>
    <s v="Premium"/>
    <n v="699"/>
    <x v="0"/>
    <n v="7"/>
    <n v="2"/>
    <n v="12"/>
    <n v="24"/>
    <s v="Yes"/>
    <n v="1"/>
  </r>
  <r>
    <n v="2424"/>
    <d v="2024-09-30T00:00:00"/>
    <s v="Basic"/>
    <n v="199"/>
    <x v="171"/>
    <n v="8"/>
    <n v="3"/>
    <n v="30"/>
    <n v="24"/>
    <s v="Yes"/>
    <n v="1"/>
  </r>
  <r>
    <n v="2425"/>
    <d v="2023-07-20T00:00:00"/>
    <s v="Premium"/>
    <n v="699"/>
    <x v="163"/>
    <n v="2"/>
    <n v="1"/>
    <n v="28"/>
    <n v="20"/>
    <s v="No"/>
    <n v="0"/>
  </r>
  <r>
    <n v="2426"/>
    <d v="2024-02-13T00:00:00"/>
    <s v="Standard"/>
    <n v="399"/>
    <x v="60"/>
    <n v="8"/>
    <n v="2"/>
    <n v="3"/>
    <n v="43"/>
    <s v="Yes"/>
    <n v="1"/>
  </r>
  <r>
    <n v="2427"/>
    <d v="2023-01-31T00:00:00"/>
    <s v="Premium"/>
    <n v="699"/>
    <x v="178"/>
    <n v="3"/>
    <n v="2"/>
    <n v="12"/>
    <n v="3"/>
    <s v="No"/>
    <n v="0"/>
  </r>
  <r>
    <n v="2428"/>
    <d v="2024-12-03T00:00:00"/>
    <s v="Premium"/>
    <n v="699"/>
    <x v="128"/>
    <n v="6"/>
    <n v="3"/>
    <n v="24"/>
    <n v="46"/>
    <s v="Yes"/>
    <n v="1"/>
  </r>
  <r>
    <n v="2429"/>
    <d v="2023-06-30T00:00:00"/>
    <s v="Standard"/>
    <n v="399"/>
    <x v="176"/>
    <n v="1"/>
    <n v="1"/>
    <n v="3"/>
    <n v="17"/>
    <s v="No"/>
    <n v="0"/>
  </r>
  <r>
    <n v="2430"/>
    <d v="2024-02-07T00:00:00"/>
    <s v="Premium"/>
    <n v="699"/>
    <x v="155"/>
    <n v="4"/>
    <n v="2"/>
    <n v="22"/>
    <n v="11"/>
    <s v="No"/>
    <n v="0"/>
  </r>
  <r>
    <n v="2431"/>
    <d v="2023-09-10T00:00:00"/>
    <s v="Standard"/>
    <n v="399"/>
    <x v="158"/>
    <n v="5"/>
    <n v="4"/>
    <n v="26"/>
    <n v="18"/>
    <s v="Yes"/>
    <n v="1"/>
  </r>
  <r>
    <n v="2432"/>
    <d v="2023-07-19T00:00:00"/>
    <s v="Premium"/>
    <n v="699"/>
    <x v="178"/>
    <n v="4"/>
    <n v="3"/>
    <n v="9"/>
    <n v="53"/>
    <s v="No"/>
    <n v="0"/>
  </r>
  <r>
    <n v="2433"/>
    <d v="2023-12-02T00:00:00"/>
    <s v="Premium"/>
    <n v="699"/>
    <x v="212"/>
    <n v="2"/>
    <n v="2"/>
    <n v="7"/>
    <n v="5"/>
    <s v="No"/>
    <n v="0"/>
  </r>
  <r>
    <n v="2434"/>
    <d v="2024-02-03T00:00:00"/>
    <s v="Basic"/>
    <n v="199"/>
    <x v="101"/>
    <n v="7"/>
    <n v="1"/>
    <n v="35"/>
    <n v="58"/>
    <s v="No"/>
    <n v="0"/>
  </r>
  <r>
    <n v="2435"/>
    <d v="2024-09-14T00:00:00"/>
    <s v="Basic"/>
    <n v="199"/>
    <x v="234"/>
    <n v="3"/>
    <n v="5"/>
    <n v="11"/>
    <n v="14"/>
    <s v="Yes"/>
    <n v="1"/>
  </r>
  <r>
    <n v="2436"/>
    <d v="2024-01-14T00:00:00"/>
    <s v="Premium"/>
    <n v="699"/>
    <x v="134"/>
    <n v="8"/>
    <n v="0"/>
    <n v="24"/>
    <n v="35"/>
    <s v="Yes"/>
    <n v="1"/>
  </r>
  <r>
    <n v="2437"/>
    <d v="2024-07-26T00:00:00"/>
    <s v="Standard"/>
    <n v="399"/>
    <x v="135"/>
    <n v="7"/>
    <n v="4"/>
    <n v="2"/>
    <n v="16"/>
    <s v="No"/>
    <n v="0"/>
  </r>
  <r>
    <n v="2438"/>
    <d v="2023-08-18T00:00:00"/>
    <s v="Standard"/>
    <n v="399"/>
    <x v="17"/>
    <n v="7"/>
    <n v="5"/>
    <n v="2"/>
    <n v="18"/>
    <s v="No"/>
    <n v="0"/>
  </r>
  <r>
    <n v="2439"/>
    <d v="2024-08-13T00:00:00"/>
    <s v="Basic"/>
    <n v="199"/>
    <x v="232"/>
    <n v="1"/>
    <n v="5"/>
    <n v="13"/>
    <n v="57"/>
    <s v="Yes"/>
    <n v="1"/>
  </r>
  <r>
    <n v="2440"/>
    <d v="2024-12-22T00:00:00"/>
    <s v="Basic"/>
    <n v="199"/>
    <x v="237"/>
    <n v="7"/>
    <n v="1"/>
    <n v="8"/>
    <n v="3"/>
    <s v="Yes"/>
    <n v="1"/>
  </r>
  <r>
    <n v="2441"/>
    <d v="2024-02-08T00:00:00"/>
    <s v="Standard"/>
    <n v="399"/>
    <x v="190"/>
    <n v="0"/>
    <n v="0"/>
    <n v="16"/>
    <n v="53"/>
    <s v="No"/>
    <n v="0"/>
  </r>
  <r>
    <n v="2442"/>
    <d v="2023-07-27T00:00:00"/>
    <s v="Standard"/>
    <n v="399"/>
    <x v="57"/>
    <n v="7"/>
    <n v="0"/>
    <n v="6"/>
    <n v="20"/>
    <s v="No"/>
    <n v="0"/>
  </r>
  <r>
    <n v="2443"/>
    <d v="2024-03-05T00:00:00"/>
    <s v="Basic"/>
    <n v="199"/>
    <x v="172"/>
    <n v="5"/>
    <n v="4"/>
    <n v="14"/>
    <n v="56"/>
    <s v="Yes"/>
    <n v="1"/>
  </r>
  <r>
    <n v="2444"/>
    <d v="2023-01-17T00:00:00"/>
    <s v="Standard"/>
    <n v="399"/>
    <x v="115"/>
    <n v="6"/>
    <n v="3"/>
    <n v="34"/>
    <n v="54"/>
    <s v="Yes"/>
    <n v="1"/>
  </r>
  <r>
    <n v="2445"/>
    <d v="2023-04-22T00:00:00"/>
    <s v="Premium"/>
    <n v="699"/>
    <x v="135"/>
    <n v="2"/>
    <n v="5"/>
    <n v="18"/>
    <n v="55"/>
    <s v="No"/>
    <n v="0"/>
  </r>
  <r>
    <n v="2446"/>
    <d v="2024-06-25T00:00:00"/>
    <s v="Standard"/>
    <n v="399"/>
    <x v="53"/>
    <n v="5"/>
    <n v="1"/>
    <n v="6"/>
    <n v="29"/>
    <s v="Yes"/>
    <n v="1"/>
  </r>
  <r>
    <n v="2447"/>
    <d v="2024-05-04T00:00:00"/>
    <s v="Basic"/>
    <n v="199"/>
    <x v="150"/>
    <n v="0"/>
    <n v="4"/>
    <n v="34"/>
    <n v="46"/>
    <s v="No"/>
    <n v="0"/>
  </r>
  <r>
    <n v="2448"/>
    <d v="2023-12-23T00:00:00"/>
    <s v="Basic"/>
    <n v="199"/>
    <x v="206"/>
    <n v="3"/>
    <n v="4"/>
    <n v="18"/>
    <n v="33"/>
    <s v="Yes"/>
    <n v="1"/>
  </r>
  <r>
    <n v="2449"/>
    <d v="2024-03-14T00:00:00"/>
    <s v="Standard"/>
    <n v="399"/>
    <x v="226"/>
    <n v="5"/>
    <n v="4"/>
    <n v="11"/>
    <n v="51"/>
    <s v="No"/>
    <n v="0"/>
  </r>
  <r>
    <n v="2450"/>
    <d v="2024-07-05T00:00:00"/>
    <s v="Standard"/>
    <n v="399"/>
    <x v="168"/>
    <n v="8"/>
    <n v="3"/>
    <n v="4"/>
    <n v="50"/>
    <s v="No"/>
    <n v="0"/>
  </r>
  <r>
    <n v="2451"/>
    <d v="2024-06-06T00:00:00"/>
    <s v="Standard"/>
    <n v="399"/>
    <x v="166"/>
    <n v="2"/>
    <n v="1"/>
    <n v="18"/>
    <n v="31"/>
    <s v="No"/>
    <n v="0"/>
  </r>
  <r>
    <n v="2452"/>
    <d v="2024-01-08T00:00:00"/>
    <s v="Standard"/>
    <n v="399"/>
    <x v="245"/>
    <n v="5"/>
    <n v="5"/>
    <n v="18"/>
    <n v="37"/>
    <s v="Yes"/>
    <n v="1"/>
  </r>
  <r>
    <n v="2453"/>
    <d v="2023-03-26T00:00:00"/>
    <s v="Standard"/>
    <n v="399"/>
    <x v="48"/>
    <n v="2"/>
    <n v="2"/>
    <n v="19"/>
    <n v="39"/>
    <s v="No"/>
    <n v="0"/>
  </r>
  <r>
    <n v="2454"/>
    <d v="2023-02-10T00:00:00"/>
    <s v="Premium"/>
    <n v="699"/>
    <x v="137"/>
    <n v="0"/>
    <n v="1"/>
    <n v="28"/>
    <n v="59"/>
    <s v="No"/>
    <n v="0"/>
  </r>
  <r>
    <n v="2455"/>
    <d v="2023-08-26T00:00:00"/>
    <s v="Basic"/>
    <n v="199"/>
    <x v="118"/>
    <n v="5"/>
    <n v="5"/>
    <n v="10"/>
    <n v="14"/>
    <s v="No"/>
    <n v="0"/>
  </r>
  <r>
    <n v="2456"/>
    <d v="2023-08-02T00:00:00"/>
    <s v="Basic"/>
    <n v="199"/>
    <x v="37"/>
    <n v="1"/>
    <n v="2"/>
    <n v="16"/>
    <n v="55"/>
    <s v="Yes"/>
    <n v="1"/>
  </r>
  <r>
    <n v="2457"/>
    <d v="2024-03-11T00:00:00"/>
    <s v="Basic"/>
    <n v="199"/>
    <x v="212"/>
    <n v="0"/>
    <n v="4"/>
    <n v="21"/>
    <n v="13"/>
    <s v="No"/>
    <n v="0"/>
  </r>
  <r>
    <n v="2458"/>
    <d v="2024-06-21T00:00:00"/>
    <s v="Premium"/>
    <n v="699"/>
    <x v="178"/>
    <n v="4"/>
    <n v="2"/>
    <n v="12"/>
    <n v="18"/>
    <s v="No"/>
    <n v="0"/>
  </r>
  <r>
    <n v="2459"/>
    <d v="2024-12-07T00:00:00"/>
    <s v="Premium"/>
    <n v="699"/>
    <x v="103"/>
    <n v="7"/>
    <n v="1"/>
    <n v="25"/>
    <n v="31"/>
    <s v="No"/>
    <n v="0"/>
  </r>
  <r>
    <n v="2460"/>
    <d v="2024-02-28T00:00:00"/>
    <s v="Basic"/>
    <n v="199"/>
    <x v="80"/>
    <n v="7"/>
    <n v="5"/>
    <n v="28"/>
    <n v="60"/>
    <s v="Yes"/>
    <n v="1"/>
  </r>
  <r>
    <n v="2461"/>
    <d v="2024-01-13T00:00:00"/>
    <s v="Basic"/>
    <n v="199"/>
    <x v="37"/>
    <n v="8"/>
    <n v="5"/>
    <n v="1"/>
    <n v="45"/>
    <s v="Yes"/>
    <n v="1"/>
  </r>
  <r>
    <n v="2462"/>
    <d v="2023-06-27T00:00:00"/>
    <s v="Standard"/>
    <n v="399"/>
    <x v="135"/>
    <n v="1"/>
    <n v="4"/>
    <n v="14"/>
    <n v="13"/>
    <s v="No"/>
    <n v="0"/>
  </r>
  <r>
    <n v="2463"/>
    <d v="2023-03-06T00:00:00"/>
    <s v="Premium"/>
    <n v="699"/>
    <x v="125"/>
    <n v="1"/>
    <n v="5"/>
    <n v="35"/>
    <n v="8"/>
    <s v="Yes"/>
    <n v="1"/>
  </r>
  <r>
    <n v="2464"/>
    <d v="2023-03-02T00:00:00"/>
    <s v="Basic"/>
    <n v="199"/>
    <x v="17"/>
    <n v="0"/>
    <n v="5"/>
    <n v="13"/>
    <n v="19"/>
    <s v="No"/>
    <n v="0"/>
  </r>
  <r>
    <n v="2465"/>
    <d v="2023-06-13T00:00:00"/>
    <s v="Standard"/>
    <n v="399"/>
    <x v="241"/>
    <n v="8"/>
    <n v="1"/>
    <n v="1"/>
    <n v="26"/>
    <s v="Yes"/>
    <n v="1"/>
  </r>
  <r>
    <n v="2466"/>
    <d v="2024-02-18T00:00:00"/>
    <s v="Basic"/>
    <n v="199"/>
    <x v="108"/>
    <n v="0"/>
    <n v="4"/>
    <n v="36"/>
    <n v="10"/>
    <s v="No"/>
    <n v="0"/>
  </r>
  <r>
    <n v="2467"/>
    <d v="2024-04-20T00:00:00"/>
    <s v="Premium"/>
    <n v="699"/>
    <x v="56"/>
    <n v="2"/>
    <n v="1"/>
    <n v="6"/>
    <n v="57"/>
    <s v="No"/>
    <n v="0"/>
  </r>
  <r>
    <n v="2468"/>
    <d v="2023-05-19T00:00:00"/>
    <s v="Standard"/>
    <n v="399"/>
    <x v="105"/>
    <n v="5"/>
    <n v="4"/>
    <n v="17"/>
    <n v="40"/>
    <s v="Yes"/>
    <n v="1"/>
  </r>
  <r>
    <n v="2469"/>
    <d v="2024-06-07T00:00:00"/>
    <s v="Standard"/>
    <n v="399"/>
    <x v="224"/>
    <n v="0"/>
    <n v="2"/>
    <n v="10"/>
    <n v="9"/>
    <s v="No"/>
    <n v="0"/>
  </r>
  <r>
    <n v="2470"/>
    <d v="2023-02-24T00:00:00"/>
    <s v="Premium"/>
    <n v="699"/>
    <x v="68"/>
    <n v="8"/>
    <n v="1"/>
    <n v="30"/>
    <n v="46"/>
    <s v="Yes"/>
    <n v="1"/>
  </r>
  <r>
    <n v="2471"/>
    <d v="2024-04-13T00:00:00"/>
    <s v="Premium"/>
    <n v="699"/>
    <x v="63"/>
    <n v="1"/>
    <n v="5"/>
    <n v="12"/>
    <n v="30"/>
    <s v="Yes"/>
    <n v="1"/>
  </r>
  <r>
    <n v="2472"/>
    <d v="2023-07-10T00:00:00"/>
    <s v="Premium"/>
    <n v="699"/>
    <x v="202"/>
    <n v="3"/>
    <n v="4"/>
    <n v="14"/>
    <n v="41"/>
    <s v="Yes"/>
    <n v="1"/>
  </r>
  <r>
    <n v="2473"/>
    <d v="2023-08-08T00:00:00"/>
    <s v="Basic"/>
    <n v="199"/>
    <x v="29"/>
    <n v="2"/>
    <n v="4"/>
    <n v="21"/>
    <n v="36"/>
    <s v="No"/>
    <n v="0"/>
  </r>
  <r>
    <n v="2474"/>
    <d v="2024-11-04T00:00:00"/>
    <s v="Premium"/>
    <n v="699"/>
    <x v="39"/>
    <n v="1"/>
    <n v="5"/>
    <n v="27"/>
    <n v="27"/>
    <s v="No"/>
    <n v="0"/>
  </r>
  <r>
    <n v="2475"/>
    <d v="2023-06-20T00:00:00"/>
    <s v="Premium"/>
    <n v="699"/>
    <x v="117"/>
    <n v="3"/>
    <n v="4"/>
    <n v="5"/>
    <n v="35"/>
    <s v="Yes"/>
    <n v="1"/>
  </r>
  <r>
    <n v="2476"/>
    <d v="2023-07-28T00:00:00"/>
    <s v="Standard"/>
    <n v="399"/>
    <x v="174"/>
    <n v="3"/>
    <n v="4"/>
    <n v="24"/>
    <n v="54"/>
    <s v="No"/>
    <n v="0"/>
  </r>
  <r>
    <n v="2477"/>
    <d v="2024-10-22T00:00:00"/>
    <s v="Standard"/>
    <n v="399"/>
    <x v="41"/>
    <n v="4"/>
    <n v="3"/>
    <n v="36"/>
    <n v="7"/>
    <s v="Yes"/>
    <n v="1"/>
  </r>
  <r>
    <n v="2478"/>
    <d v="2024-08-07T00:00:00"/>
    <s v="Standard"/>
    <n v="399"/>
    <x v="9"/>
    <n v="6"/>
    <n v="2"/>
    <n v="32"/>
    <n v="15"/>
    <s v="No"/>
    <n v="0"/>
  </r>
  <r>
    <n v="2479"/>
    <d v="2023-07-04T00:00:00"/>
    <s v="Standard"/>
    <n v="399"/>
    <x v="7"/>
    <n v="7"/>
    <n v="4"/>
    <n v="17"/>
    <n v="45"/>
    <s v="Yes"/>
    <n v="1"/>
  </r>
  <r>
    <n v="2480"/>
    <d v="2023-12-06T00:00:00"/>
    <s v="Standard"/>
    <n v="399"/>
    <x v="201"/>
    <n v="2"/>
    <n v="3"/>
    <n v="29"/>
    <n v="4"/>
    <s v="Yes"/>
    <n v="1"/>
  </r>
  <r>
    <n v="2481"/>
    <d v="2024-12-25T00:00:00"/>
    <s v="Basic"/>
    <n v="199"/>
    <x v="143"/>
    <n v="7"/>
    <n v="5"/>
    <n v="30"/>
    <n v="7"/>
    <s v="Yes"/>
    <n v="1"/>
  </r>
  <r>
    <n v="2482"/>
    <d v="2023-01-29T00:00:00"/>
    <s v="Standard"/>
    <n v="399"/>
    <x v="195"/>
    <n v="8"/>
    <n v="4"/>
    <n v="9"/>
    <n v="15"/>
    <s v="Yes"/>
    <n v="1"/>
  </r>
  <r>
    <n v="2483"/>
    <d v="2023-02-25T00:00:00"/>
    <s v="Premium"/>
    <n v="699"/>
    <x v="222"/>
    <n v="5"/>
    <n v="3"/>
    <n v="7"/>
    <n v="46"/>
    <s v="Yes"/>
    <n v="1"/>
  </r>
  <r>
    <n v="2484"/>
    <d v="2024-09-13T00:00:00"/>
    <s v="Premium"/>
    <n v="699"/>
    <x v="204"/>
    <n v="0"/>
    <n v="2"/>
    <n v="13"/>
    <n v="48"/>
    <s v="Yes"/>
    <n v="1"/>
  </r>
  <r>
    <n v="2485"/>
    <d v="2023-08-04T00:00:00"/>
    <s v="Premium"/>
    <n v="699"/>
    <x v="92"/>
    <n v="8"/>
    <n v="4"/>
    <n v="30"/>
    <n v="28"/>
    <s v="Yes"/>
    <n v="1"/>
  </r>
  <r>
    <n v="2486"/>
    <d v="2024-02-08T00:00:00"/>
    <s v="Premium"/>
    <n v="699"/>
    <x v="123"/>
    <n v="5"/>
    <n v="1"/>
    <n v="24"/>
    <n v="15"/>
    <s v="No"/>
    <n v="0"/>
  </r>
  <r>
    <n v="2487"/>
    <d v="2024-10-22T00:00:00"/>
    <s v="Basic"/>
    <n v="199"/>
    <x v="202"/>
    <n v="4"/>
    <n v="2"/>
    <n v="3"/>
    <n v="15"/>
    <s v="No"/>
    <n v="0"/>
  </r>
  <r>
    <n v="2488"/>
    <d v="2023-08-04T00:00:00"/>
    <s v="Basic"/>
    <n v="199"/>
    <x v="129"/>
    <n v="1"/>
    <n v="2"/>
    <n v="21"/>
    <n v="53"/>
    <s v="No"/>
    <n v="0"/>
  </r>
  <r>
    <n v="2489"/>
    <d v="2024-08-23T00:00:00"/>
    <s v="Premium"/>
    <n v="699"/>
    <x v="0"/>
    <n v="2"/>
    <n v="5"/>
    <n v="6"/>
    <n v="36"/>
    <s v="Yes"/>
    <n v="1"/>
  </r>
  <r>
    <n v="2490"/>
    <d v="2024-10-31T00:00:00"/>
    <s v="Premium"/>
    <n v="699"/>
    <x v="56"/>
    <n v="1"/>
    <n v="2"/>
    <n v="23"/>
    <n v="12"/>
    <s v="No"/>
    <n v="0"/>
  </r>
  <r>
    <n v="2491"/>
    <d v="2024-04-26T00:00:00"/>
    <s v="Premium"/>
    <n v="699"/>
    <x v="229"/>
    <n v="3"/>
    <n v="0"/>
    <n v="33"/>
    <n v="36"/>
    <s v="No"/>
    <n v="0"/>
  </r>
  <r>
    <n v="2492"/>
    <d v="2023-05-29T00:00:00"/>
    <s v="Basic"/>
    <n v="199"/>
    <x v="55"/>
    <n v="7"/>
    <n v="0"/>
    <n v="14"/>
    <n v="38"/>
    <s v="No"/>
    <n v="0"/>
  </r>
  <r>
    <n v="2493"/>
    <d v="2024-12-04T00:00:00"/>
    <s v="Standard"/>
    <n v="399"/>
    <x v="239"/>
    <n v="2"/>
    <n v="0"/>
    <n v="4"/>
    <n v="13"/>
    <s v="No"/>
    <n v="0"/>
  </r>
  <r>
    <n v="2494"/>
    <d v="2024-11-20T00:00:00"/>
    <s v="Premium"/>
    <n v="699"/>
    <x v="87"/>
    <n v="2"/>
    <n v="0"/>
    <n v="30"/>
    <n v="7"/>
    <s v="No"/>
    <n v="0"/>
  </r>
  <r>
    <n v="2495"/>
    <d v="2023-02-12T00:00:00"/>
    <s v="Basic"/>
    <n v="199"/>
    <x v="54"/>
    <n v="6"/>
    <n v="0"/>
    <n v="8"/>
    <n v="8"/>
    <s v="No"/>
    <n v="0"/>
  </r>
  <r>
    <n v="2496"/>
    <d v="2024-03-24T00:00:00"/>
    <s v="Basic"/>
    <n v="199"/>
    <x v="66"/>
    <n v="5"/>
    <n v="5"/>
    <n v="3"/>
    <n v="47"/>
    <s v="No"/>
    <n v="0"/>
  </r>
  <r>
    <n v="2497"/>
    <d v="2024-03-17T00:00:00"/>
    <s v="Basic"/>
    <n v="199"/>
    <x v="207"/>
    <n v="3"/>
    <n v="0"/>
    <n v="13"/>
    <n v="18"/>
    <s v="No"/>
    <n v="0"/>
  </r>
  <r>
    <n v="2498"/>
    <d v="2024-11-12T00:00:00"/>
    <s v="Standard"/>
    <n v="399"/>
    <x v="236"/>
    <n v="0"/>
    <n v="5"/>
    <n v="22"/>
    <n v="11"/>
    <s v="No"/>
    <n v="0"/>
  </r>
  <r>
    <n v="2499"/>
    <d v="2023-01-24T00:00:00"/>
    <s v="Standard"/>
    <n v="399"/>
    <x v="134"/>
    <n v="4"/>
    <n v="1"/>
    <n v="34"/>
    <n v="6"/>
    <s v="Yes"/>
    <n v="1"/>
  </r>
  <r>
    <n v="2500"/>
    <d v="2024-11-11T00:00:00"/>
    <s v="Premium"/>
    <n v="699"/>
    <x v="96"/>
    <n v="2"/>
    <n v="2"/>
    <n v="26"/>
    <n v="55"/>
    <s v="Yes"/>
    <n v="1"/>
  </r>
  <r>
    <n v="2501"/>
    <d v="2024-08-28T00:00:00"/>
    <s v="Standard"/>
    <n v="399"/>
    <x v="216"/>
    <n v="4"/>
    <n v="3"/>
    <n v="9"/>
    <n v="8"/>
    <s v="Yes"/>
    <n v="1"/>
  </r>
  <r>
    <n v="2502"/>
    <d v="2023-03-09T00:00:00"/>
    <s v="Basic"/>
    <n v="199"/>
    <x v="203"/>
    <n v="5"/>
    <n v="5"/>
    <n v="24"/>
    <n v="24"/>
    <s v="No"/>
    <n v="0"/>
  </r>
  <r>
    <n v="2503"/>
    <d v="2023-12-20T00:00:00"/>
    <s v="Premium"/>
    <n v="699"/>
    <x v="186"/>
    <n v="3"/>
    <n v="5"/>
    <n v="1"/>
    <n v="42"/>
    <s v="Yes"/>
    <n v="1"/>
  </r>
  <r>
    <n v="2504"/>
    <d v="2023-10-10T00:00:00"/>
    <s v="Basic"/>
    <n v="199"/>
    <x v="162"/>
    <n v="1"/>
    <n v="1"/>
    <n v="32"/>
    <n v="29"/>
    <s v="Yes"/>
    <n v="1"/>
  </r>
  <r>
    <n v="2505"/>
    <d v="2023-11-11T00:00:00"/>
    <s v="Basic"/>
    <n v="199"/>
    <x v="157"/>
    <n v="8"/>
    <n v="2"/>
    <n v="28"/>
    <n v="34"/>
    <s v="Yes"/>
    <n v="1"/>
  </r>
  <r>
    <n v="2506"/>
    <d v="2023-06-09T00:00:00"/>
    <s v="Basic"/>
    <n v="199"/>
    <x v="140"/>
    <n v="4"/>
    <n v="0"/>
    <n v="14"/>
    <n v="56"/>
    <s v="No"/>
    <n v="0"/>
  </r>
  <r>
    <n v="2507"/>
    <d v="2023-06-15T00:00:00"/>
    <s v="Basic"/>
    <n v="199"/>
    <x v="138"/>
    <n v="0"/>
    <n v="3"/>
    <n v="10"/>
    <n v="7"/>
    <s v="No"/>
    <n v="0"/>
  </r>
  <r>
    <n v="2508"/>
    <d v="2023-03-04T00:00:00"/>
    <s v="Standard"/>
    <n v="399"/>
    <x v="44"/>
    <n v="4"/>
    <n v="0"/>
    <n v="15"/>
    <n v="10"/>
    <s v="No"/>
    <n v="0"/>
  </r>
  <r>
    <n v="2509"/>
    <d v="2023-10-16T00:00:00"/>
    <s v="Standard"/>
    <n v="399"/>
    <x v="107"/>
    <n v="0"/>
    <n v="3"/>
    <n v="6"/>
    <n v="14"/>
    <s v="Yes"/>
    <n v="1"/>
  </r>
  <r>
    <n v="2510"/>
    <d v="2024-10-08T00:00:00"/>
    <s v="Premium"/>
    <n v="699"/>
    <x v="139"/>
    <n v="4"/>
    <n v="1"/>
    <n v="7"/>
    <n v="52"/>
    <s v="No"/>
    <n v="0"/>
  </r>
  <r>
    <n v="2511"/>
    <d v="2023-01-18T00:00:00"/>
    <s v="Premium"/>
    <n v="699"/>
    <x v="9"/>
    <n v="4"/>
    <n v="0"/>
    <n v="1"/>
    <n v="15"/>
    <s v="Yes"/>
    <n v="1"/>
  </r>
  <r>
    <n v="2512"/>
    <d v="2024-10-17T00:00:00"/>
    <s v="Premium"/>
    <n v="699"/>
    <x v="189"/>
    <n v="6"/>
    <n v="3"/>
    <n v="24"/>
    <n v="36"/>
    <s v="No"/>
    <n v="0"/>
  </r>
  <r>
    <n v="2513"/>
    <d v="2024-08-27T00:00:00"/>
    <s v="Standard"/>
    <n v="399"/>
    <x v="89"/>
    <n v="4"/>
    <n v="4"/>
    <n v="24"/>
    <n v="4"/>
    <s v="Yes"/>
    <n v="1"/>
  </r>
  <r>
    <n v="2514"/>
    <d v="2024-05-06T00:00:00"/>
    <s v="Premium"/>
    <n v="699"/>
    <x v="211"/>
    <n v="6"/>
    <n v="1"/>
    <n v="23"/>
    <n v="60"/>
    <s v="Yes"/>
    <n v="1"/>
  </r>
  <r>
    <n v="2515"/>
    <d v="2023-02-15T00:00:00"/>
    <s v="Basic"/>
    <n v="199"/>
    <x v="220"/>
    <n v="4"/>
    <n v="3"/>
    <n v="9"/>
    <n v="27"/>
    <s v="Yes"/>
    <n v="1"/>
  </r>
  <r>
    <n v="2516"/>
    <d v="2024-02-27T00:00:00"/>
    <s v="Premium"/>
    <n v="699"/>
    <x v="15"/>
    <n v="8"/>
    <n v="0"/>
    <n v="4"/>
    <n v="2"/>
    <s v="Yes"/>
    <n v="1"/>
  </r>
  <r>
    <n v="2517"/>
    <d v="2024-05-15T00:00:00"/>
    <s v="Premium"/>
    <n v="699"/>
    <x v="134"/>
    <n v="6"/>
    <n v="2"/>
    <n v="15"/>
    <n v="48"/>
    <s v="Yes"/>
    <n v="1"/>
  </r>
  <r>
    <n v="2518"/>
    <d v="2024-11-17T00:00:00"/>
    <s v="Basic"/>
    <n v="199"/>
    <x v="209"/>
    <n v="8"/>
    <n v="0"/>
    <n v="28"/>
    <n v="33"/>
    <s v="Yes"/>
    <n v="1"/>
  </r>
  <r>
    <n v="2519"/>
    <d v="2024-12-22T00:00:00"/>
    <s v="Standard"/>
    <n v="399"/>
    <x v="75"/>
    <n v="0"/>
    <n v="5"/>
    <n v="29"/>
    <n v="6"/>
    <s v="No"/>
    <n v="0"/>
  </r>
  <r>
    <n v="2520"/>
    <d v="2023-09-10T00:00:00"/>
    <s v="Basic"/>
    <n v="199"/>
    <x v="1"/>
    <n v="8"/>
    <n v="0"/>
    <n v="30"/>
    <n v="26"/>
    <s v="Yes"/>
    <n v="1"/>
  </r>
  <r>
    <n v="2521"/>
    <d v="2023-10-22T00:00:00"/>
    <s v="Basic"/>
    <n v="199"/>
    <x v="200"/>
    <n v="5"/>
    <n v="0"/>
    <n v="30"/>
    <n v="3"/>
    <s v="No"/>
    <n v="0"/>
  </r>
  <r>
    <n v="2522"/>
    <d v="2023-06-29T00:00:00"/>
    <s v="Standard"/>
    <n v="399"/>
    <x v="168"/>
    <n v="7"/>
    <n v="2"/>
    <n v="34"/>
    <n v="12"/>
    <s v="No"/>
    <n v="0"/>
  </r>
  <r>
    <n v="2523"/>
    <d v="2024-06-24T00:00:00"/>
    <s v="Basic"/>
    <n v="199"/>
    <x v="0"/>
    <n v="6"/>
    <n v="1"/>
    <n v="13"/>
    <n v="22"/>
    <s v="Yes"/>
    <n v="1"/>
  </r>
  <r>
    <n v="2524"/>
    <d v="2023-07-29T00:00:00"/>
    <s v="Premium"/>
    <n v="699"/>
    <x v="66"/>
    <n v="6"/>
    <n v="4"/>
    <n v="23"/>
    <n v="16"/>
    <s v="Yes"/>
    <n v="1"/>
  </r>
  <r>
    <n v="2525"/>
    <d v="2023-07-25T00:00:00"/>
    <s v="Basic"/>
    <n v="199"/>
    <x v="201"/>
    <n v="3"/>
    <n v="5"/>
    <n v="36"/>
    <n v="51"/>
    <s v="No"/>
    <n v="0"/>
  </r>
  <r>
    <n v="2526"/>
    <d v="2024-02-08T00:00:00"/>
    <s v="Premium"/>
    <n v="699"/>
    <x v="32"/>
    <n v="7"/>
    <n v="2"/>
    <n v="26"/>
    <n v="53"/>
    <s v="Yes"/>
    <n v="1"/>
  </r>
  <r>
    <n v="2527"/>
    <d v="2024-12-17T00:00:00"/>
    <s v="Standard"/>
    <n v="399"/>
    <x v="76"/>
    <n v="1"/>
    <n v="4"/>
    <n v="10"/>
    <n v="15"/>
    <s v="No"/>
    <n v="0"/>
  </r>
  <r>
    <n v="2528"/>
    <d v="2023-11-15T00:00:00"/>
    <s v="Standard"/>
    <n v="399"/>
    <x v="176"/>
    <n v="4"/>
    <n v="3"/>
    <n v="2"/>
    <n v="26"/>
    <s v="Yes"/>
    <n v="1"/>
  </r>
  <r>
    <n v="2529"/>
    <d v="2024-11-13T00:00:00"/>
    <s v="Standard"/>
    <n v="399"/>
    <x v="128"/>
    <n v="1"/>
    <n v="0"/>
    <n v="2"/>
    <n v="28"/>
    <s v="No"/>
    <n v="0"/>
  </r>
  <r>
    <n v="2530"/>
    <d v="2024-08-22T00:00:00"/>
    <s v="Standard"/>
    <n v="399"/>
    <x v="237"/>
    <n v="0"/>
    <n v="0"/>
    <n v="8"/>
    <n v="47"/>
    <s v="No"/>
    <n v="0"/>
  </r>
  <r>
    <n v="2531"/>
    <d v="2024-12-17T00:00:00"/>
    <s v="Basic"/>
    <n v="199"/>
    <x v="15"/>
    <n v="8"/>
    <n v="0"/>
    <n v="35"/>
    <n v="52"/>
    <s v="No"/>
    <n v="0"/>
  </r>
  <r>
    <n v="2532"/>
    <d v="2023-03-09T00:00:00"/>
    <s v="Premium"/>
    <n v="699"/>
    <x v="6"/>
    <n v="5"/>
    <n v="1"/>
    <n v="18"/>
    <n v="42"/>
    <s v="No"/>
    <n v="0"/>
  </r>
  <r>
    <n v="2533"/>
    <d v="2024-10-24T00:00:00"/>
    <s v="Standard"/>
    <n v="399"/>
    <x v="230"/>
    <n v="8"/>
    <n v="0"/>
    <n v="12"/>
    <n v="51"/>
    <s v="Yes"/>
    <n v="1"/>
  </r>
  <r>
    <n v="2534"/>
    <d v="2024-10-16T00:00:00"/>
    <s v="Premium"/>
    <n v="699"/>
    <x v="21"/>
    <n v="6"/>
    <n v="4"/>
    <n v="32"/>
    <n v="33"/>
    <s v="No"/>
    <n v="0"/>
  </r>
  <r>
    <n v="2535"/>
    <d v="2024-01-27T00:00:00"/>
    <s v="Basic"/>
    <n v="199"/>
    <x v="202"/>
    <n v="7"/>
    <n v="5"/>
    <n v="5"/>
    <n v="7"/>
    <s v="No"/>
    <n v="0"/>
  </r>
  <r>
    <n v="2536"/>
    <d v="2023-04-12T00:00:00"/>
    <s v="Premium"/>
    <n v="699"/>
    <x v="141"/>
    <n v="1"/>
    <n v="3"/>
    <n v="36"/>
    <n v="58"/>
    <s v="Yes"/>
    <n v="1"/>
  </r>
  <r>
    <n v="2537"/>
    <d v="2023-09-12T00:00:00"/>
    <s v="Basic"/>
    <n v="199"/>
    <x v="31"/>
    <n v="0"/>
    <n v="3"/>
    <n v="14"/>
    <n v="30"/>
    <s v="Yes"/>
    <n v="1"/>
  </r>
  <r>
    <n v="2538"/>
    <d v="2024-06-11T00:00:00"/>
    <s v="Basic"/>
    <n v="199"/>
    <x v="101"/>
    <n v="6"/>
    <n v="1"/>
    <n v="12"/>
    <n v="13"/>
    <s v="No"/>
    <n v="0"/>
  </r>
  <r>
    <n v="2539"/>
    <d v="2023-03-10T00:00:00"/>
    <s v="Premium"/>
    <n v="699"/>
    <x v="114"/>
    <n v="1"/>
    <n v="4"/>
    <n v="19"/>
    <n v="28"/>
    <s v="No"/>
    <n v="0"/>
  </r>
  <r>
    <n v="2540"/>
    <d v="2024-04-23T00:00:00"/>
    <s v="Premium"/>
    <n v="699"/>
    <x v="205"/>
    <n v="6"/>
    <n v="5"/>
    <n v="17"/>
    <n v="8"/>
    <s v="Yes"/>
    <n v="1"/>
  </r>
  <r>
    <n v="2541"/>
    <d v="2023-02-26T00:00:00"/>
    <s v="Basic"/>
    <n v="199"/>
    <x v="108"/>
    <n v="8"/>
    <n v="1"/>
    <n v="33"/>
    <n v="6"/>
    <s v="Yes"/>
    <n v="1"/>
  </r>
  <r>
    <n v="2542"/>
    <d v="2024-07-12T00:00:00"/>
    <s v="Basic"/>
    <n v="199"/>
    <x v="239"/>
    <n v="4"/>
    <n v="0"/>
    <n v="2"/>
    <n v="54"/>
    <s v="No"/>
    <n v="0"/>
  </r>
  <r>
    <n v="2543"/>
    <d v="2024-08-21T00:00:00"/>
    <s v="Basic"/>
    <n v="199"/>
    <x v="153"/>
    <n v="8"/>
    <n v="4"/>
    <n v="16"/>
    <n v="32"/>
    <s v="No"/>
    <n v="0"/>
  </r>
  <r>
    <n v="2544"/>
    <d v="2024-07-04T00:00:00"/>
    <s v="Standard"/>
    <n v="399"/>
    <x v="46"/>
    <n v="1"/>
    <n v="3"/>
    <n v="10"/>
    <n v="1"/>
    <s v="No"/>
    <n v="0"/>
  </r>
  <r>
    <n v="2545"/>
    <d v="2023-03-14T00:00:00"/>
    <s v="Premium"/>
    <n v="699"/>
    <x v="207"/>
    <n v="8"/>
    <n v="0"/>
    <n v="19"/>
    <n v="52"/>
    <s v="No"/>
    <n v="0"/>
  </r>
  <r>
    <n v="2546"/>
    <d v="2023-05-04T00:00:00"/>
    <s v="Premium"/>
    <n v="699"/>
    <x v="64"/>
    <n v="4"/>
    <n v="4"/>
    <n v="26"/>
    <n v="8"/>
    <s v="Yes"/>
    <n v="1"/>
  </r>
  <r>
    <n v="2547"/>
    <d v="2024-01-18T00:00:00"/>
    <s v="Standard"/>
    <n v="399"/>
    <x v="227"/>
    <n v="3"/>
    <n v="4"/>
    <n v="23"/>
    <n v="28"/>
    <s v="No"/>
    <n v="0"/>
  </r>
  <r>
    <n v="2548"/>
    <d v="2024-03-04T00:00:00"/>
    <s v="Standard"/>
    <n v="399"/>
    <x v="71"/>
    <n v="0"/>
    <n v="0"/>
    <n v="1"/>
    <n v="16"/>
    <s v="No"/>
    <n v="0"/>
  </r>
  <r>
    <n v="2549"/>
    <d v="2024-07-30T00:00:00"/>
    <s v="Standard"/>
    <n v="399"/>
    <x v="150"/>
    <n v="1"/>
    <n v="1"/>
    <n v="21"/>
    <n v="53"/>
    <s v="Yes"/>
    <n v="1"/>
  </r>
  <r>
    <n v="2550"/>
    <d v="2023-06-11T00:00:00"/>
    <s v="Basic"/>
    <n v="199"/>
    <x v="83"/>
    <n v="1"/>
    <n v="5"/>
    <n v="20"/>
    <n v="42"/>
    <s v="Yes"/>
    <n v="1"/>
  </r>
  <r>
    <n v="2551"/>
    <d v="2024-07-27T00:00:00"/>
    <s v="Premium"/>
    <n v="699"/>
    <x v="180"/>
    <n v="4"/>
    <n v="1"/>
    <n v="32"/>
    <n v="38"/>
    <s v="No"/>
    <n v="0"/>
  </r>
  <r>
    <n v="2552"/>
    <d v="2024-05-03T00:00:00"/>
    <s v="Premium"/>
    <n v="699"/>
    <x v="69"/>
    <n v="6"/>
    <n v="4"/>
    <n v="10"/>
    <n v="60"/>
    <s v="No"/>
    <n v="0"/>
  </r>
  <r>
    <n v="2553"/>
    <d v="2023-04-01T00:00:00"/>
    <s v="Premium"/>
    <n v="699"/>
    <x v="11"/>
    <n v="5"/>
    <n v="1"/>
    <n v="4"/>
    <n v="45"/>
    <s v="Yes"/>
    <n v="1"/>
  </r>
  <r>
    <n v="2554"/>
    <d v="2024-10-19T00:00:00"/>
    <s v="Premium"/>
    <n v="699"/>
    <x v="54"/>
    <n v="6"/>
    <n v="0"/>
    <n v="28"/>
    <n v="31"/>
    <s v="No"/>
    <n v="0"/>
  </r>
  <r>
    <n v="2555"/>
    <d v="2024-01-22T00:00:00"/>
    <s v="Basic"/>
    <n v="199"/>
    <x v="31"/>
    <n v="8"/>
    <n v="4"/>
    <n v="12"/>
    <n v="14"/>
    <s v="Yes"/>
    <n v="1"/>
  </r>
  <r>
    <n v="2556"/>
    <d v="2024-11-05T00:00:00"/>
    <s v="Standard"/>
    <n v="399"/>
    <x v="217"/>
    <n v="7"/>
    <n v="4"/>
    <n v="7"/>
    <n v="51"/>
    <s v="No"/>
    <n v="0"/>
  </r>
  <r>
    <n v="2557"/>
    <d v="2024-10-17T00:00:00"/>
    <s v="Premium"/>
    <n v="699"/>
    <x v="29"/>
    <n v="0"/>
    <n v="4"/>
    <n v="26"/>
    <n v="59"/>
    <s v="Yes"/>
    <n v="1"/>
  </r>
  <r>
    <n v="2558"/>
    <d v="2024-03-15T00:00:00"/>
    <s v="Standard"/>
    <n v="399"/>
    <x v="68"/>
    <n v="3"/>
    <n v="5"/>
    <n v="25"/>
    <n v="16"/>
    <s v="No"/>
    <n v="0"/>
  </r>
  <r>
    <n v="2559"/>
    <d v="2023-06-06T00:00:00"/>
    <s v="Basic"/>
    <n v="199"/>
    <x v="120"/>
    <n v="4"/>
    <n v="1"/>
    <n v="18"/>
    <n v="4"/>
    <s v="No"/>
    <n v="0"/>
  </r>
  <r>
    <n v="2560"/>
    <d v="2023-09-06T00:00:00"/>
    <s v="Premium"/>
    <n v="699"/>
    <x v="134"/>
    <n v="2"/>
    <n v="1"/>
    <n v="22"/>
    <n v="59"/>
    <s v="Yes"/>
    <n v="1"/>
  </r>
  <r>
    <n v="2561"/>
    <d v="2024-08-10T00:00:00"/>
    <s v="Premium"/>
    <n v="699"/>
    <x v="151"/>
    <n v="8"/>
    <n v="1"/>
    <n v="27"/>
    <n v="0"/>
    <s v="No"/>
    <n v="0"/>
  </r>
  <r>
    <n v="2562"/>
    <d v="2023-02-12T00:00:00"/>
    <s v="Basic"/>
    <n v="199"/>
    <x v="5"/>
    <n v="8"/>
    <n v="5"/>
    <n v="18"/>
    <n v="32"/>
    <s v="Yes"/>
    <n v="1"/>
  </r>
  <r>
    <n v="2563"/>
    <d v="2024-06-23T00:00:00"/>
    <s v="Standard"/>
    <n v="399"/>
    <x v="137"/>
    <n v="6"/>
    <n v="3"/>
    <n v="9"/>
    <n v="9"/>
    <s v="No"/>
    <n v="0"/>
  </r>
  <r>
    <n v="2564"/>
    <d v="2023-04-26T00:00:00"/>
    <s v="Standard"/>
    <n v="399"/>
    <x v="89"/>
    <n v="1"/>
    <n v="0"/>
    <n v="5"/>
    <n v="19"/>
    <s v="Yes"/>
    <n v="1"/>
  </r>
  <r>
    <n v="2565"/>
    <d v="2023-08-27T00:00:00"/>
    <s v="Premium"/>
    <n v="699"/>
    <x v="206"/>
    <n v="2"/>
    <n v="1"/>
    <n v="16"/>
    <n v="45"/>
    <s v="No"/>
    <n v="0"/>
  </r>
  <r>
    <n v="2566"/>
    <d v="2023-02-14T00:00:00"/>
    <s v="Basic"/>
    <n v="199"/>
    <x v="63"/>
    <n v="0"/>
    <n v="2"/>
    <n v="31"/>
    <n v="11"/>
    <s v="No"/>
    <n v="0"/>
  </r>
  <r>
    <n v="2567"/>
    <d v="2024-12-18T00:00:00"/>
    <s v="Standard"/>
    <n v="399"/>
    <x v="182"/>
    <n v="1"/>
    <n v="3"/>
    <n v="21"/>
    <n v="21"/>
    <s v="No"/>
    <n v="0"/>
  </r>
  <r>
    <n v="2568"/>
    <d v="2023-05-08T00:00:00"/>
    <s v="Basic"/>
    <n v="199"/>
    <x v="206"/>
    <n v="4"/>
    <n v="2"/>
    <n v="11"/>
    <n v="31"/>
    <s v="Yes"/>
    <n v="1"/>
  </r>
  <r>
    <n v="2569"/>
    <d v="2023-01-29T00:00:00"/>
    <s v="Premium"/>
    <n v="699"/>
    <x v="59"/>
    <n v="0"/>
    <n v="1"/>
    <n v="7"/>
    <n v="44"/>
    <s v="Yes"/>
    <n v="1"/>
  </r>
  <r>
    <n v="2570"/>
    <d v="2023-03-08T00:00:00"/>
    <s v="Premium"/>
    <n v="699"/>
    <x v="234"/>
    <n v="1"/>
    <n v="3"/>
    <n v="27"/>
    <n v="48"/>
    <s v="No"/>
    <n v="0"/>
  </r>
  <r>
    <n v="2571"/>
    <d v="2023-02-12T00:00:00"/>
    <s v="Premium"/>
    <n v="699"/>
    <x v="174"/>
    <n v="8"/>
    <n v="4"/>
    <n v="9"/>
    <n v="48"/>
    <s v="Yes"/>
    <n v="1"/>
  </r>
  <r>
    <n v="2572"/>
    <d v="2023-05-29T00:00:00"/>
    <s v="Premium"/>
    <n v="699"/>
    <x v="168"/>
    <n v="0"/>
    <n v="3"/>
    <n v="35"/>
    <n v="29"/>
    <s v="No"/>
    <n v="0"/>
  </r>
  <r>
    <n v="2573"/>
    <d v="2023-04-18T00:00:00"/>
    <s v="Basic"/>
    <n v="199"/>
    <x v="34"/>
    <n v="4"/>
    <n v="3"/>
    <n v="18"/>
    <n v="33"/>
    <s v="Yes"/>
    <n v="1"/>
  </r>
  <r>
    <n v="2574"/>
    <d v="2024-07-13T00:00:00"/>
    <s v="Basic"/>
    <n v="199"/>
    <x v="96"/>
    <n v="6"/>
    <n v="5"/>
    <n v="21"/>
    <n v="24"/>
    <s v="No"/>
    <n v="0"/>
  </r>
  <r>
    <n v="2575"/>
    <d v="2024-09-25T00:00:00"/>
    <s v="Standard"/>
    <n v="399"/>
    <x v="58"/>
    <n v="3"/>
    <n v="5"/>
    <n v="35"/>
    <n v="37"/>
    <s v="Yes"/>
    <n v="1"/>
  </r>
  <r>
    <n v="2576"/>
    <d v="2023-04-03T00:00:00"/>
    <s v="Premium"/>
    <n v="699"/>
    <x v="127"/>
    <n v="8"/>
    <n v="3"/>
    <n v="29"/>
    <n v="36"/>
    <s v="Yes"/>
    <n v="1"/>
  </r>
  <r>
    <n v="2577"/>
    <d v="2024-09-20T00:00:00"/>
    <s v="Standard"/>
    <n v="399"/>
    <x v="23"/>
    <n v="5"/>
    <n v="5"/>
    <n v="22"/>
    <n v="3"/>
    <s v="Yes"/>
    <n v="1"/>
  </r>
  <r>
    <n v="2578"/>
    <d v="2024-01-26T00:00:00"/>
    <s v="Basic"/>
    <n v="199"/>
    <x v="33"/>
    <n v="7"/>
    <n v="2"/>
    <n v="12"/>
    <n v="15"/>
    <s v="Yes"/>
    <n v="1"/>
  </r>
  <r>
    <n v="2579"/>
    <d v="2023-03-05T00:00:00"/>
    <s v="Premium"/>
    <n v="699"/>
    <x v="221"/>
    <n v="1"/>
    <n v="3"/>
    <n v="3"/>
    <n v="5"/>
    <s v="No"/>
    <n v="0"/>
  </r>
  <r>
    <n v="2580"/>
    <d v="2023-09-12T00:00:00"/>
    <s v="Basic"/>
    <n v="199"/>
    <x v="141"/>
    <n v="8"/>
    <n v="3"/>
    <n v="35"/>
    <n v="13"/>
    <s v="Yes"/>
    <n v="1"/>
  </r>
  <r>
    <n v="2581"/>
    <d v="2024-01-24T00:00:00"/>
    <s v="Standard"/>
    <n v="399"/>
    <x v="134"/>
    <n v="4"/>
    <n v="2"/>
    <n v="9"/>
    <n v="23"/>
    <s v="Yes"/>
    <n v="1"/>
  </r>
  <r>
    <n v="2582"/>
    <d v="2024-08-17T00:00:00"/>
    <s v="Standard"/>
    <n v="399"/>
    <x v="30"/>
    <n v="4"/>
    <n v="1"/>
    <n v="1"/>
    <n v="19"/>
    <s v="No"/>
    <n v="0"/>
  </r>
  <r>
    <n v="2583"/>
    <d v="2024-07-24T00:00:00"/>
    <s v="Standard"/>
    <n v="399"/>
    <x v="30"/>
    <n v="6"/>
    <n v="3"/>
    <n v="12"/>
    <n v="43"/>
    <s v="Yes"/>
    <n v="1"/>
  </r>
  <r>
    <n v="2584"/>
    <d v="2023-09-26T00:00:00"/>
    <s v="Premium"/>
    <n v="699"/>
    <x v="107"/>
    <n v="6"/>
    <n v="0"/>
    <n v="28"/>
    <n v="20"/>
    <s v="No"/>
    <n v="0"/>
  </r>
  <r>
    <n v="2585"/>
    <d v="2024-05-16T00:00:00"/>
    <s v="Basic"/>
    <n v="199"/>
    <x v="164"/>
    <n v="4"/>
    <n v="2"/>
    <n v="1"/>
    <n v="27"/>
    <s v="No"/>
    <n v="0"/>
  </r>
  <r>
    <n v="2586"/>
    <d v="2023-11-12T00:00:00"/>
    <s v="Standard"/>
    <n v="399"/>
    <x v="71"/>
    <n v="0"/>
    <n v="4"/>
    <n v="22"/>
    <n v="28"/>
    <s v="No"/>
    <n v="0"/>
  </r>
  <r>
    <n v="2587"/>
    <d v="2023-09-06T00:00:00"/>
    <s v="Standard"/>
    <n v="399"/>
    <x v="229"/>
    <n v="8"/>
    <n v="4"/>
    <n v="15"/>
    <n v="1"/>
    <s v="Yes"/>
    <n v="1"/>
  </r>
  <r>
    <n v="2588"/>
    <d v="2024-03-04T00:00:00"/>
    <s v="Standard"/>
    <n v="399"/>
    <x v="118"/>
    <n v="6"/>
    <n v="1"/>
    <n v="17"/>
    <n v="54"/>
    <s v="No"/>
    <n v="0"/>
  </r>
  <r>
    <n v="2589"/>
    <d v="2023-12-22T00:00:00"/>
    <s v="Standard"/>
    <n v="399"/>
    <x v="169"/>
    <n v="6"/>
    <n v="5"/>
    <n v="19"/>
    <n v="21"/>
    <s v="Yes"/>
    <n v="1"/>
  </r>
  <r>
    <n v="2590"/>
    <d v="2023-06-29T00:00:00"/>
    <s v="Basic"/>
    <n v="199"/>
    <x v="111"/>
    <n v="6"/>
    <n v="1"/>
    <n v="4"/>
    <n v="54"/>
    <s v="Yes"/>
    <n v="1"/>
  </r>
  <r>
    <n v="2591"/>
    <d v="2024-11-03T00:00:00"/>
    <s v="Basic"/>
    <n v="199"/>
    <x v="48"/>
    <n v="7"/>
    <n v="3"/>
    <n v="19"/>
    <n v="56"/>
    <s v="Yes"/>
    <n v="1"/>
  </r>
  <r>
    <n v="2592"/>
    <d v="2023-04-17T00:00:00"/>
    <s v="Standard"/>
    <n v="399"/>
    <x v="52"/>
    <n v="5"/>
    <n v="4"/>
    <n v="20"/>
    <n v="4"/>
    <s v="Yes"/>
    <n v="1"/>
  </r>
  <r>
    <n v="2593"/>
    <d v="2024-05-30T00:00:00"/>
    <s v="Basic"/>
    <n v="199"/>
    <x v="42"/>
    <n v="1"/>
    <n v="0"/>
    <n v="12"/>
    <n v="23"/>
    <s v="No"/>
    <n v="0"/>
  </r>
  <r>
    <n v="2594"/>
    <d v="2024-07-03T00:00:00"/>
    <s v="Standard"/>
    <n v="399"/>
    <x v="77"/>
    <n v="6"/>
    <n v="0"/>
    <n v="35"/>
    <n v="0"/>
    <s v="No"/>
    <n v="0"/>
  </r>
  <r>
    <n v="2595"/>
    <d v="2024-07-26T00:00:00"/>
    <s v="Basic"/>
    <n v="199"/>
    <x v="150"/>
    <n v="8"/>
    <n v="3"/>
    <n v="7"/>
    <n v="30"/>
    <s v="Yes"/>
    <n v="1"/>
  </r>
  <r>
    <n v="2596"/>
    <d v="2024-01-02T00:00:00"/>
    <s v="Basic"/>
    <n v="199"/>
    <x v="104"/>
    <n v="2"/>
    <n v="4"/>
    <n v="13"/>
    <n v="38"/>
    <s v="No"/>
    <n v="0"/>
  </r>
  <r>
    <n v="2597"/>
    <d v="2024-02-23T00:00:00"/>
    <s v="Standard"/>
    <n v="399"/>
    <x v="21"/>
    <n v="4"/>
    <n v="3"/>
    <n v="1"/>
    <n v="8"/>
    <s v="No"/>
    <n v="0"/>
  </r>
  <r>
    <n v="2598"/>
    <d v="2023-06-18T00:00:00"/>
    <s v="Standard"/>
    <n v="399"/>
    <x v="84"/>
    <n v="6"/>
    <n v="0"/>
    <n v="11"/>
    <n v="9"/>
    <s v="No"/>
    <n v="0"/>
  </r>
  <r>
    <n v="2599"/>
    <d v="2023-12-17T00:00:00"/>
    <s v="Basic"/>
    <n v="199"/>
    <x v="133"/>
    <n v="3"/>
    <n v="5"/>
    <n v="14"/>
    <n v="48"/>
    <s v="No"/>
    <n v="0"/>
  </r>
  <r>
    <n v="2600"/>
    <d v="2023-12-25T00:00:00"/>
    <s v="Basic"/>
    <n v="199"/>
    <x v="181"/>
    <n v="6"/>
    <n v="4"/>
    <n v="28"/>
    <n v="3"/>
    <s v="Yes"/>
    <n v="1"/>
  </r>
  <r>
    <n v="2601"/>
    <d v="2023-05-07T00:00:00"/>
    <s v="Premium"/>
    <n v="699"/>
    <x v="153"/>
    <n v="4"/>
    <n v="4"/>
    <n v="11"/>
    <n v="11"/>
    <s v="Yes"/>
    <n v="1"/>
  </r>
  <r>
    <n v="2602"/>
    <d v="2024-01-06T00:00:00"/>
    <s v="Premium"/>
    <n v="699"/>
    <x v="106"/>
    <n v="3"/>
    <n v="4"/>
    <n v="36"/>
    <n v="20"/>
    <s v="No"/>
    <n v="0"/>
  </r>
  <r>
    <n v="2603"/>
    <d v="2023-10-20T00:00:00"/>
    <s v="Standard"/>
    <n v="399"/>
    <x v="176"/>
    <n v="6"/>
    <n v="2"/>
    <n v="4"/>
    <n v="19"/>
    <s v="Yes"/>
    <n v="1"/>
  </r>
  <r>
    <n v="2604"/>
    <d v="2023-04-25T00:00:00"/>
    <s v="Premium"/>
    <n v="699"/>
    <x v="212"/>
    <n v="2"/>
    <n v="1"/>
    <n v="30"/>
    <n v="54"/>
    <s v="No"/>
    <n v="0"/>
  </r>
  <r>
    <n v="2605"/>
    <d v="2024-05-18T00:00:00"/>
    <s v="Basic"/>
    <n v="199"/>
    <x v="32"/>
    <n v="7"/>
    <n v="2"/>
    <n v="13"/>
    <n v="49"/>
    <s v="Yes"/>
    <n v="1"/>
  </r>
  <r>
    <n v="2606"/>
    <d v="2024-10-22T00:00:00"/>
    <s v="Premium"/>
    <n v="699"/>
    <x v="80"/>
    <n v="6"/>
    <n v="1"/>
    <n v="6"/>
    <n v="15"/>
    <s v="No"/>
    <n v="0"/>
  </r>
  <r>
    <n v="2607"/>
    <d v="2024-07-05T00:00:00"/>
    <s v="Premium"/>
    <n v="699"/>
    <x v="18"/>
    <n v="0"/>
    <n v="1"/>
    <n v="11"/>
    <n v="55"/>
    <s v="No"/>
    <n v="0"/>
  </r>
  <r>
    <n v="2608"/>
    <d v="2024-07-09T00:00:00"/>
    <s v="Standard"/>
    <n v="399"/>
    <x v="164"/>
    <n v="7"/>
    <n v="2"/>
    <n v="11"/>
    <n v="45"/>
    <s v="Yes"/>
    <n v="1"/>
  </r>
  <r>
    <n v="2609"/>
    <d v="2023-12-03T00:00:00"/>
    <s v="Basic"/>
    <n v="199"/>
    <x v="17"/>
    <n v="6"/>
    <n v="1"/>
    <n v="5"/>
    <n v="52"/>
    <s v="Yes"/>
    <n v="1"/>
  </r>
  <r>
    <n v="2610"/>
    <d v="2023-05-29T00:00:00"/>
    <s v="Premium"/>
    <n v="699"/>
    <x v="176"/>
    <n v="3"/>
    <n v="2"/>
    <n v="13"/>
    <n v="46"/>
    <s v="Yes"/>
    <n v="1"/>
  </r>
  <r>
    <n v="2611"/>
    <d v="2024-12-17T00:00:00"/>
    <s v="Standard"/>
    <n v="399"/>
    <x v="81"/>
    <n v="3"/>
    <n v="2"/>
    <n v="15"/>
    <n v="0"/>
    <s v="Yes"/>
    <n v="1"/>
  </r>
  <r>
    <n v="2612"/>
    <d v="2024-06-10T00:00:00"/>
    <s v="Premium"/>
    <n v="699"/>
    <x v="209"/>
    <n v="6"/>
    <n v="3"/>
    <n v="7"/>
    <n v="30"/>
    <s v="Yes"/>
    <n v="1"/>
  </r>
  <r>
    <n v="2613"/>
    <d v="2024-11-17T00:00:00"/>
    <s v="Basic"/>
    <n v="199"/>
    <x v="181"/>
    <n v="2"/>
    <n v="2"/>
    <n v="28"/>
    <n v="16"/>
    <s v="Yes"/>
    <n v="1"/>
  </r>
  <r>
    <n v="2614"/>
    <d v="2024-01-06T00:00:00"/>
    <s v="Standard"/>
    <n v="399"/>
    <x v="198"/>
    <n v="0"/>
    <n v="4"/>
    <n v="17"/>
    <n v="13"/>
    <s v="No"/>
    <n v="0"/>
  </r>
  <r>
    <n v="2615"/>
    <d v="2023-04-20T00:00:00"/>
    <s v="Premium"/>
    <n v="699"/>
    <x v="150"/>
    <n v="3"/>
    <n v="3"/>
    <n v="5"/>
    <n v="45"/>
    <s v="No"/>
    <n v="0"/>
  </r>
  <r>
    <n v="2616"/>
    <d v="2024-05-29T00:00:00"/>
    <s v="Basic"/>
    <n v="199"/>
    <x v="19"/>
    <n v="1"/>
    <n v="1"/>
    <n v="21"/>
    <n v="34"/>
    <s v="No"/>
    <n v="0"/>
  </r>
  <r>
    <n v="2617"/>
    <d v="2024-08-23T00:00:00"/>
    <s v="Premium"/>
    <n v="699"/>
    <x v="104"/>
    <n v="6"/>
    <n v="4"/>
    <n v="17"/>
    <n v="36"/>
    <s v="Yes"/>
    <n v="1"/>
  </r>
  <r>
    <n v="2618"/>
    <d v="2024-12-20T00:00:00"/>
    <s v="Premium"/>
    <n v="699"/>
    <x v="79"/>
    <n v="0"/>
    <n v="2"/>
    <n v="33"/>
    <n v="20"/>
    <s v="No"/>
    <n v="0"/>
  </r>
  <r>
    <n v="2619"/>
    <d v="2023-08-27T00:00:00"/>
    <s v="Basic"/>
    <n v="199"/>
    <x v="75"/>
    <n v="7"/>
    <n v="5"/>
    <n v="31"/>
    <n v="8"/>
    <s v="Yes"/>
    <n v="1"/>
  </r>
  <r>
    <n v="2620"/>
    <d v="2023-06-29T00:00:00"/>
    <s v="Basic"/>
    <n v="199"/>
    <x v="224"/>
    <n v="8"/>
    <n v="5"/>
    <n v="6"/>
    <n v="24"/>
    <s v="Yes"/>
    <n v="1"/>
  </r>
  <r>
    <n v="2621"/>
    <d v="2023-06-16T00:00:00"/>
    <s v="Standard"/>
    <n v="399"/>
    <x v="189"/>
    <n v="8"/>
    <n v="5"/>
    <n v="9"/>
    <n v="14"/>
    <s v="No"/>
    <n v="0"/>
  </r>
  <r>
    <n v="2622"/>
    <d v="2024-11-06T00:00:00"/>
    <s v="Premium"/>
    <n v="699"/>
    <x v="74"/>
    <n v="1"/>
    <n v="1"/>
    <n v="16"/>
    <n v="7"/>
    <s v="No"/>
    <n v="0"/>
  </r>
  <r>
    <n v="2623"/>
    <d v="2024-06-13T00:00:00"/>
    <s v="Premium"/>
    <n v="699"/>
    <x v="126"/>
    <n v="2"/>
    <n v="4"/>
    <n v="32"/>
    <n v="13"/>
    <s v="No"/>
    <n v="0"/>
  </r>
  <r>
    <n v="2624"/>
    <d v="2023-02-15T00:00:00"/>
    <s v="Premium"/>
    <n v="699"/>
    <x v="188"/>
    <n v="8"/>
    <n v="1"/>
    <n v="4"/>
    <n v="10"/>
    <s v="Yes"/>
    <n v="1"/>
  </r>
  <r>
    <n v="2625"/>
    <d v="2024-06-18T00:00:00"/>
    <s v="Basic"/>
    <n v="199"/>
    <x v="29"/>
    <n v="2"/>
    <n v="0"/>
    <n v="1"/>
    <n v="1"/>
    <s v="Yes"/>
    <n v="1"/>
  </r>
  <r>
    <n v="2626"/>
    <d v="2024-10-08T00:00:00"/>
    <s v="Standard"/>
    <n v="399"/>
    <x v="107"/>
    <n v="1"/>
    <n v="0"/>
    <n v="30"/>
    <n v="58"/>
    <s v="Yes"/>
    <n v="1"/>
  </r>
  <r>
    <n v="2627"/>
    <d v="2024-07-14T00:00:00"/>
    <s v="Premium"/>
    <n v="699"/>
    <x v="194"/>
    <n v="7"/>
    <n v="5"/>
    <n v="36"/>
    <n v="24"/>
    <s v="Yes"/>
    <n v="1"/>
  </r>
  <r>
    <n v="2628"/>
    <d v="2023-08-29T00:00:00"/>
    <s v="Basic"/>
    <n v="199"/>
    <x v="145"/>
    <n v="6"/>
    <n v="0"/>
    <n v="19"/>
    <n v="18"/>
    <s v="Yes"/>
    <n v="1"/>
  </r>
  <r>
    <n v="2629"/>
    <d v="2024-06-06T00:00:00"/>
    <s v="Premium"/>
    <n v="699"/>
    <x v="207"/>
    <n v="3"/>
    <n v="5"/>
    <n v="19"/>
    <n v="60"/>
    <s v="Yes"/>
    <n v="1"/>
  </r>
  <r>
    <n v="2630"/>
    <d v="2023-11-13T00:00:00"/>
    <s v="Basic"/>
    <n v="199"/>
    <x v="199"/>
    <n v="8"/>
    <n v="5"/>
    <n v="31"/>
    <n v="8"/>
    <s v="Yes"/>
    <n v="1"/>
  </r>
  <r>
    <n v="2631"/>
    <d v="2023-01-18T00:00:00"/>
    <s v="Standard"/>
    <n v="399"/>
    <x v="45"/>
    <n v="1"/>
    <n v="0"/>
    <n v="21"/>
    <n v="0"/>
    <s v="No"/>
    <n v="0"/>
  </r>
  <r>
    <n v="2632"/>
    <d v="2023-12-04T00:00:00"/>
    <s v="Standard"/>
    <n v="399"/>
    <x v="237"/>
    <n v="0"/>
    <n v="2"/>
    <n v="26"/>
    <n v="52"/>
    <s v="No"/>
    <n v="0"/>
  </r>
  <r>
    <n v="2633"/>
    <d v="2023-02-17T00:00:00"/>
    <s v="Premium"/>
    <n v="699"/>
    <x v="22"/>
    <n v="1"/>
    <n v="2"/>
    <n v="25"/>
    <n v="1"/>
    <s v="No"/>
    <n v="0"/>
  </r>
  <r>
    <n v="2634"/>
    <d v="2023-01-14T00:00:00"/>
    <s v="Standard"/>
    <n v="399"/>
    <x v="16"/>
    <n v="6"/>
    <n v="3"/>
    <n v="28"/>
    <n v="17"/>
    <s v="Yes"/>
    <n v="1"/>
  </r>
  <r>
    <n v="2635"/>
    <d v="2023-08-19T00:00:00"/>
    <s v="Premium"/>
    <n v="699"/>
    <x v="237"/>
    <n v="4"/>
    <n v="0"/>
    <n v="26"/>
    <n v="45"/>
    <s v="Yes"/>
    <n v="1"/>
  </r>
  <r>
    <n v="2636"/>
    <d v="2024-08-28T00:00:00"/>
    <s v="Standard"/>
    <n v="399"/>
    <x v="125"/>
    <n v="8"/>
    <n v="2"/>
    <n v="1"/>
    <n v="6"/>
    <s v="Yes"/>
    <n v="1"/>
  </r>
  <r>
    <n v="2637"/>
    <d v="2023-07-19T00:00:00"/>
    <s v="Standard"/>
    <n v="399"/>
    <x v="230"/>
    <n v="0"/>
    <n v="2"/>
    <n v="31"/>
    <n v="49"/>
    <s v="Yes"/>
    <n v="1"/>
  </r>
  <r>
    <n v="2638"/>
    <d v="2024-08-04T00:00:00"/>
    <s v="Standard"/>
    <n v="399"/>
    <x v="148"/>
    <n v="4"/>
    <n v="4"/>
    <n v="27"/>
    <n v="9"/>
    <s v="Yes"/>
    <n v="1"/>
  </r>
  <r>
    <n v="2639"/>
    <d v="2024-03-19T00:00:00"/>
    <s v="Premium"/>
    <n v="699"/>
    <x v="109"/>
    <n v="7"/>
    <n v="0"/>
    <n v="26"/>
    <n v="33"/>
    <s v="Yes"/>
    <n v="1"/>
  </r>
  <r>
    <n v="2640"/>
    <d v="2024-11-07T00:00:00"/>
    <s v="Premium"/>
    <n v="699"/>
    <x v="92"/>
    <n v="1"/>
    <n v="3"/>
    <n v="36"/>
    <n v="33"/>
    <s v="No"/>
    <n v="0"/>
  </r>
  <r>
    <n v="2641"/>
    <d v="2024-08-28T00:00:00"/>
    <s v="Premium"/>
    <n v="699"/>
    <x v="217"/>
    <n v="1"/>
    <n v="2"/>
    <n v="32"/>
    <n v="1"/>
    <s v="No"/>
    <n v="0"/>
  </r>
  <r>
    <n v="2642"/>
    <d v="2023-01-24T00:00:00"/>
    <s v="Standard"/>
    <n v="399"/>
    <x v="12"/>
    <n v="1"/>
    <n v="4"/>
    <n v="12"/>
    <n v="29"/>
    <s v="No"/>
    <n v="0"/>
  </r>
  <r>
    <n v="2643"/>
    <d v="2024-01-03T00:00:00"/>
    <s v="Premium"/>
    <n v="699"/>
    <x v="20"/>
    <n v="1"/>
    <n v="1"/>
    <n v="16"/>
    <n v="27"/>
    <s v="No"/>
    <n v="0"/>
  </r>
  <r>
    <n v="2644"/>
    <d v="2023-03-22T00:00:00"/>
    <s v="Standard"/>
    <n v="399"/>
    <x v="6"/>
    <n v="2"/>
    <n v="3"/>
    <n v="34"/>
    <n v="0"/>
    <s v="Yes"/>
    <n v="1"/>
  </r>
  <r>
    <n v="2645"/>
    <d v="2024-04-17T00:00:00"/>
    <s v="Premium"/>
    <n v="699"/>
    <x v="143"/>
    <n v="5"/>
    <n v="1"/>
    <n v="1"/>
    <n v="60"/>
    <s v="Yes"/>
    <n v="1"/>
  </r>
  <r>
    <n v="2646"/>
    <d v="2024-12-24T00:00:00"/>
    <s v="Standard"/>
    <n v="399"/>
    <x v="98"/>
    <n v="1"/>
    <n v="3"/>
    <n v="22"/>
    <n v="31"/>
    <s v="Yes"/>
    <n v="1"/>
  </r>
  <r>
    <n v="2647"/>
    <d v="2023-04-09T00:00:00"/>
    <s v="Basic"/>
    <n v="199"/>
    <x v="18"/>
    <n v="6"/>
    <n v="4"/>
    <n v="9"/>
    <n v="11"/>
    <s v="No"/>
    <n v="0"/>
  </r>
  <r>
    <n v="2648"/>
    <d v="2023-05-22T00:00:00"/>
    <s v="Premium"/>
    <n v="699"/>
    <x v="208"/>
    <n v="1"/>
    <n v="4"/>
    <n v="36"/>
    <n v="45"/>
    <s v="Yes"/>
    <n v="1"/>
  </r>
  <r>
    <n v="2649"/>
    <d v="2024-06-08T00:00:00"/>
    <s v="Standard"/>
    <n v="399"/>
    <x v="173"/>
    <n v="2"/>
    <n v="4"/>
    <n v="18"/>
    <n v="60"/>
    <s v="Yes"/>
    <n v="1"/>
  </r>
  <r>
    <n v="2650"/>
    <d v="2023-05-16T00:00:00"/>
    <s v="Premium"/>
    <n v="699"/>
    <x v="80"/>
    <n v="4"/>
    <n v="5"/>
    <n v="5"/>
    <n v="46"/>
    <s v="Yes"/>
    <n v="1"/>
  </r>
  <r>
    <n v="2651"/>
    <d v="2023-02-16T00:00:00"/>
    <s v="Basic"/>
    <n v="199"/>
    <x v="181"/>
    <n v="4"/>
    <n v="2"/>
    <n v="36"/>
    <n v="31"/>
    <s v="No"/>
    <n v="0"/>
  </r>
  <r>
    <n v="2652"/>
    <d v="2023-05-10T00:00:00"/>
    <s v="Standard"/>
    <n v="399"/>
    <x v="217"/>
    <n v="2"/>
    <n v="0"/>
    <n v="28"/>
    <n v="54"/>
    <s v="No"/>
    <n v="0"/>
  </r>
  <r>
    <n v="2653"/>
    <d v="2024-02-13T00:00:00"/>
    <s v="Standard"/>
    <n v="399"/>
    <x v="175"/>
    <n v="0"/>
    <n v="5"/>
    <n v="32"/>
    <n v="3"/>
    <s v="Yes"/>
    <n v="1"/>
  </r>
  <r>
    <n v="2654"/>
    <d v="2023-05-20T00:00:00"/>
    <s v="Basic"/>
    <n v="199"/>
    <x v="87"/>
    <n v="0"/>
    <n v="3"/>
    <n v="22"/>
    <n v="10"/>
    <s v="Yes"/>
    <n v="1"/>
  </r>
  <r>
    <n v="2655"/>
    <d v="2023-12-02T00:00:00"/>
    <s v="Standard"/>
    <n v="399"/>
    <x v="138"/>
    <n v="8"/>
    <n v="1"/>
    <n v="31"/>
    <n v="58"/>
    <s v="No"/>
    <n v="0"/>
  </r>
  <r>
    <n v="2656"/>
    <d v="2024-06-13T00:00:00"/>
    <s v="Premium"/>
    <n v="699"/>
    <x v="201"/>
    <n v="1"/>
    <n v="3"/>
    <n v="18"/>
    <n v="33"/>
    <s v="Yes"/>
    <n v="1"/>
  </r>
  <r>
    <n v="2657"/>
    <d v="2024-03-05T00:00:00"/>
    <s v="Basic"/>
    <n v="199"/>
    <x v="214"/>
    <n v="7"/>
    <n v="1"/>
    <n v="11"/>
    <n v="5"/>
    <s v="Yes"/>
    <n v="1"/>
  </r>
  <r>
    <n v="2658"/>
    <d v="2023-03-02T00:00:00"/>
    <s v="Basic"/>
    <n v="199"/>
    <x v="35"/>
    <n v="8"/>
    <n v="2"/>
    <n v="25"/>
    <n v="0"/>
    <s v="Yes"/>
    <n v="1"/>
  </r>
  <r>
    <n v="2659"/>
    <d v="2023-01-02T00:00:00"/>
    <s v="Standard"/>
    <n v="399"/>
    <x v="117"/>
    <n v="0"/>
    <n v="0"/>
    <n v="36"/>
    <n v="7"/>
    <s v="No"/>
    <n v="0"/>
  </r>
  <r>
    <n v="2660"/>
    <d v="2024-03-13T00:00:00"/>
    <s v="Premium"/>
    <n v="699"/>
    <x v="140"/>
    <n v="1"/>
    <n v="5"/>
    <n v="12"/>
    <n v="5"/>
    <s v="Yes"/>
    <n v="1"/>
  </r>
  <r>
    <n v="2661"/>
    <d v="2023-05-20T00:00:00"/>
    <s v="Basic"/>
    <n v="199"/>
    <x v="122"/>
    <n v="3"/>
    <n v="3"/>
    <n v="3"/>
    <n v="3"/>
    <s v="No"/>
    <n v="0"/>
  </r>
  <r>
    <n v="2662"/>
    <d v="2023-01-16T00:00:00"/>
    <s v="Basic"/>
    <n v="199"/>
    <x v="176"/>
    <n v="1"/>
    <n v="3"/>
    <n v="3"/>
    <n v="37"/>
    <s v="Yes"/>
    <n v="1"/>
  </r>
  <r>
    <n v="2663"/>
    <d v="2024-07-29T00:00:00"/>
    <s v="Basic"/>
    <n v="199"/>
    <x v="242"/>
    <n v="1"/>
    <n v="4"/>
    <n v="31"/>
    <n v="36"/>
    <s v="No"/>
    <n v="0"/>
  </r>
  <r>
    <n v="2664"/>
    <d v="2024-06-18T00:00:00"/>
    <s v="Premium"/>
    <n v="699"/>
    <x v="3"/>
    <n v="3"/>
    <n v="5"/>
    <n v="21"/>
    <n v="9"/>
    <s v="No"/>
    <n v="0"/>
  </r>
  <r>
    <n v="2665"/>
    <d v="2023-09-21T00:00:00"/>
    <s v="Standard"/>
    <n v="399"/>
    <x v="193"/>
    <n v="3"/>
    <n v="3"/>
    <n v="27"/>
    <n v="22"/>
    <s v="Yes"/>
    <n v="1"/>
  </r>
  <r>
    <n v="2666"/>
    <d v="2024-06-11T00:00:00"/>
    <s v="Standard"/>
    <n v="399"/>
    <x v="15"/>
    <n v="6"/>
    <n v="5"/>
    <n v="31"/>
    <n v="5"/>
    <s v="No"/>
    <n v="0"/>
  </r>
  <r>
    <n v="2667"/>
    <d v="2023-03-14T00:00:00"/>
    <s v="Basic"/>
    <n v="199"/>
    <x v="215"/>
    <n v="4"/>
    <n v="4"/>
    <n v="31"/>
    <n v="5"/>
    <s v="Yes"/>
    <n v="1"/>
  </r>
  <r>
    <n v="2668"/>
    <d v="2024-09-17T00:00:00"/>
    <s v="Basic"/>
    <n v="199"/>
    <x v="81"/>
    <n v="2"/>
    <n v="2"/>
    <n v="17"/>
    <n v="49"/>
    <s v="Yes"/>
    <n v="1"/>
  </r>
  <r>
    <n v="2669"/>
    <d v="2024-01-04T00:00:00"/>
    <s v="Standard"/>
    <n v="399"/>
    <x v="55"/>
    <n v="1"/>
    <n v="3"/>
    <n v="15"/>
    <n v="57"/>
    <s v="Yes"/>
    <n v="1"/>
  </r>
  <r>
    <n v="2670"/>
    <d v="2024-03-06T00:00:00"/>
    <s v="Standard"/>
    <n v="399"/>
    <x v="227"/>
    <n v="3"/>
    <n v="2"/>
    <n v="17"/>
    <n v="55"/>
    <s v="No"/>
    <n v="0"/>
  </r>
  <r>
    <n v="2671"/>
    <d v="2024-03-15T00:00:00"/>
    <s v="Premium"/>
    <n v="699"/>
    <x v="234"/>
    <n v="4"/>
    <n v="4"/>
    <n v="4"/>
    <n v="27"/>
    <s v="Yes"/>
    <n v="1"/>
  </r>
  <r>
    <n v="2672"/>
    <d v="2024-07-08T00:00:00"/>
    <s v="Standard"/>
    <n v="399"/>
    <x v="23"/>
    <n v="3"/>
    <n v="5"/>
    <n v="13"/>
    <n v="16"/>
    <s v="No"/>
    <n v="0"/>
  </r>
  <r>
    <n v="2673"/>
    <d v="2024-10-07T00:00:00"/>
    <s v="Premium"/>
    <n v="699"/>
    <x v="148"/>
    <n v="2"/>
    <n v="2"/>
    <n v="13"/>
    <n v="51"/>
    <s v="Yes"/>
    <n v="1"/>
  </r>
  <r>
    <n v="2674"/>
    <d v="2024-04-01T00:00:00"/>
    <s v="Standard"/>
    <n v="399"/>
    <x v="237"/>
    <n v="8"/>
    <n v="0"/>
    <n v="26"/>
    <n v="21"/>
    <s v="Yes"/>
    <n v="1"/>
  </r>
  <r>
    <n v="2675"/>
    <d v="2023-12-27T00:00:00"/>
    <s v="Standard"/>
    <n v="399"/>
    <x v="78"/>
    <n v="6"/>
    <n v="2"/>
    <n v="18"/>
    <n v="28"/>
    <s v="Yes"/>
    <n v="1"/>
  </r>
  <r>
    <n v="2676"/>
    <d v="2023-01-10T00:00:00"/>
    <s v="Basic"/>
    <n v="199"/>
    <x v="219"/>
    <n v="2"/>
    <n v="1"/>
    <n v="24"/>
    <n v="36"/>
    <s v="Yes"/>
    <n v="1"/>
  </r>
  <r>
    <n v="2677"/>
    <d v="2024-10-06T00:00:00"/>
    <s v="Premium"/>
    <n v="699"/>
    <x v="245"/>
    <n v="5"/>
    <n v="2"/>
    <n v="3"/>
    <n v="6"/>
    <s v="Yes"/>
    <n v="1"/>
  </r>
  <r>
    <n v="2678"/>
    <d v="2023-04-13T00:00:00"/>
    <s v="Premium"/>
    <n v="699"/>
    <x v="172"/>
    <n v="1"/>
    <n v="1"/>
    <n v="20"/>
    <n v="6"/>
    <s v="No"/>
    <n v="0"/>
  </r>
  <r>
    <n v="2679"/>
    <d v="2023-12-03T00:00:00"/>
    <s v="Standard"/>
    <n v="399"/>
    <x v="35"/>
    <n v="1"/>
    <n v="4"/>
    <n v="33"/>
    <n v="43"/>
    <s v="Yes"/>
    <n v="1"/>
  </r>
  <r>
    <n v="2680"/>
    <d v="2024-10-11T00:00:00"/>
    <s v="Standard"/>
    <n v="399"/>
    <x v="178"/>
    <n v="0"/>
    <n v="5"/>
    <n v="29"/>
    <n v="44"/>
    <s v="Yes"/>
    <n v="1"/>
  </r>
  <r>
    <n v="2681"/>
    <d v="2023-10-02T00:00:00"/>
    <s v="Basic"/>
    <n v="199"/>
    <x v="63"/>
    <n v="5"/>
    <n v="1"/>
    <n v="26"/>
    <n v="20"/>
    <s v="No"/>
    <n v="0"/>
  </r>
  <r>
    <n v="2682"/>
    <d v="2024-03-24T00:00:00"/>
    <s v="Premium"/>
    <n v="699"/>
    <x v="178"/>
    <n v="0"/>
    <n v="0"/>
    <n v="6"/>
    <n v="42"/>
    <s v="Yes"/>
    <n v="1"/>
  </r>
  <r>
    <n v="2683"/>
    <d v="2024-12-17T00:00:00"/>
    <s v="Standard"/>
    <n v="399"/>
    <x v="104"/>
    <n v="0"/>
    <n v="0"/>
    <n v="23"/>
    <n v="10"/>
    <s v="No"/>
    <n v="0"/>
  </r>
  <r>
    <n v="2684"/>
    <d v="2023-07-07T00:00:00"/>
    <s v="Basic"/>
    <n v="199"/>
    <x v="36"/>
    <n v="5"/>
    <n v="1"/>
    <n v="6"/>
    <n v="55"/>
    <s v="No"/>
    <n v="0"/>
  </r>
  <r>
    <n v="2685"/>
    <d v="2024-05-19T00:00:00"/>
    <s v="Standard"/>
    <n v="399"/>
    <x v="85"/>
    <n v="5"/>
    <n v="0"/>
    <n v="17"/>
    <n v="28"/>
    <s v="Yes"/>
    <n v="1"/>
  </r>
  <r>
    <n v="2686"/>
    <d v="2023-12-29T00:00:00"/>
    <s v="Basic"/>
    <n v="199"/>
    <x v="78"/>
    <n v="2"/>
    <n v="3"/>
    <n v="29"/>
    <n v="38"/>
    <s v="Yes"/>
    <n v="1"/>
  </r>
  <r>
    <n v="2687"/>
    <d v="2023-02-19T00:00:00"/>
    <s v="Premium"/>
    <n v="699"/>
    <x v="184"/>
    <n v="3"/>
    <n v="5"/>
    <n v="24"/>
    <n v="48"/>
    <s v="No"/>
    <n v="0"/>
  </r>
  <r>
    <n v="2688"/>
    <d v="2023-07-28T00:00:00"/>
    <s v="Basic"/>
    <n v="199"/>
    <x v="131"/>
    <n v="3"/>
    <n v="2"/>
    <n v="26"/>
    <n v="49"/>
    <s v="No"/>
    <n v="0"/>
  </r>
  <r>
    <n v="2689"/>
    <d v="2023-08-08T00:00:00"/>
    <s v="Premium"/>
    <n v="699"/>
    <x v="201"/>
    <n v="5"/>
    <n v="1"/>
    <n v="8"/>
    <n v="60"/>
    <s v="Yes"/>
    <n v="1"/>
  </r>
  <r>
    <n v="2690"/>
    <d v="2024-10-03T00:00:00"/>
    <s v="Standard"/>
    <n v="399"/>
    <x v="163"/>
    <n v="4"/>
    <n v="0"/>
    <n v="3"/>
    <n v="4"/>
    <s v="No"/>
    <n v="0"/>
  </r>
  <r>
    <n v="2691"/>
    <d v="2024-07-12T00:00:00"/>
    <s v="Premium"/>
    <n v="699"/>
    <x v="168"/>
    <n v="5"/>
    <n v="4"/>
    <n v="7"/>
    <n v="39"/>
    <s v="No"/>
    <n v="0"/>
  </r>
  <r>
    <n v="2692"/>
    <d v="2023-05-31T00:00:00"/>
    <s v="Standard"/>
    <n v="399"/>
    <x v="143"/>
    <n v="3"/>
    <n v="2"/>
    <n v="23"/>
    <n v="43"/>
    <s v="Yes"/>
    <n v="1"/>
  </r>
  <r>
    <n v="2693"/>
    <d v="2024-08-06T00:00:00"/>
    <s v="Basic"/>
    <n v="199"/>
    <x v="103"/>
    <n v="0"/>
    <n v="0"/>
    <n v="24"/>
    <n v="26"/>
    <s v="No"/>
    <n v="0"/>
  </r>
  <r>
    <n v="2694"/>
    <d v="2024-07-14T00:00:00"/>
    <s v="Premium"/>
    <n v="699"/>
    <x v="184"/>
    <n v="6"/>
    <n v="4"/>
    <n v="1"/>
    <n v="27"/>
    <s v="No"/>
    <n v="0"/>
  </r>
  <r>
    <n v="2695"/>
    <d v="2024-12-13T00:00:00"/>
    <s v="Basic"/>
    <n v="199"/>
    <x v="148"/>
    <n v="7"/>
    <n v="3"/>
    <n v="5"/>
    <n v="16"/>
    <s v="Yes"/>
    <n v="1"/>
  </r>
  <r>
    <n v="2696"/>
    <d v="2024-11-09T00:00:00"/>
    <s v="Basic"/>
    <n v="199"/>
    <x v="119"/>
    <n v="2"/>
    <n v="5"/>
    <n v="31"/>
    <n v="56"/>
    <s v="No"/>
    <n v="0"/>
  </r>
  <r>
    <n v="2697"/>
    <d v="2024-05-17T00:00:00"/>
    <s v="Basic"/>
    <n v="199"/>
    <x v="232"/>
    <n v="5"/>
    <n v="1"/>
    <n v="19"/>
    <n v="1"/>
    <s v="Yes"/>
    <n v="1"/>
  </r>
  <r>
    <n v="2698"/>
    <d v="2023-06-14T00:00:00"/>
    <s v="Standard"/>
    <n v="399"/>
    <x v="143"/>
    <n v="2"/>
    <n v="2"/>
    <n v="25"/>
    <n v="20"/>
    <s v="Yes"/>
    <n v="1"/>
  </r>
  <r>
    <n v="2699"/>
    <d v="2023-11-17T00:00:00"/>
    <s v="Premium"/>
    <n v="699"/>
    <x v="175"/>
    <n v="1"/>
    <n v="3"/>
    <n v="23"/>
    <n v="13"/>
    <s v="No"/>
    <n v="0"/>
  </r>
  <r>
    <n v="2700"/>
    <d v="2023-09-18T00:00:00"/>
    <s v="Standard"/>
    <n v="399"/>
    <x v="46"/>
    <n v="2"/>
    <n v="2"/>
    <n v="9"/>
    <n v="6"/>
    <s v="No"/>
    <n v="0"/>
  </r>
  <r>
    <n v="2701"/>
    <d v="2023-12-05T00:00:00"/>
    <s v="Basic"/>
    <n v="199"/>
    <x v="13"/>
    <n v="2"/>
    <n v="1"/>
    <n v="4"/>
    <n v="50"/>
    <s v="Yes"/>
    <n v="1"/>
  </r>
  <r>
    <n v="2702"/>
    <d v="2024-03-07T00:00:00"/>
    <s v="Basic"/>
    <n v="199"/>
    <x v="240"/>
    <n v="0"/>
    <n v="4"/>
    <n v="5"/>
    <n v="2"/>
    <s v="No"/>
    <n v="0"/>
  </r>
  <r>
    <n v="2703"/>
    <d v="2024-07-23T00:00:00"/>
    <s v="Premium"/>
    <n v="699"/>
    <x v="8"/>
    <n v="0"/>
    <n v="5"/>
    <n v="3"/>
    <n v="48"/>
    <s v="No"/>
    <n v="0"/>
  </r>
  <r>
    <n v="2704"/>
    <d v="2023-04-01T00:00:00"/>
    <s v="Standard"/>
    <n v="399"/>
    <x v="14"/>
    <n v="0"/>
    <n v="1"/>
    <n v="33"/>
    <n v="56"/>
    <s v="No"/>
    <n v="0"/>
  </r>
  <r>
    <n v="2705"/>
    <d v="2024-11-25T00:00:00"/>
    <s v="Standard"/>
    <n v="399"/>
    <x v="66"/>
    <n v="2"/>
    <n v="4"/>
    <n v="26"/>
    <n v="59"/>
    <s v="Yes"/>
    <n v="1"/>
  </r>
  <r>
    <n v="2706"/>
    <d v="2024-08-02T00:00:00"/>
    <s v="Standard"/>
    <n v="399"/>
    <x v="43"/>
    <n v="8"/>
    <n v="4"/>
    <n v="30"/>
    <n v="28"/>
    <s v="Yes"/>
    <n v="1"/>
  </r>
  <r>
    <n v="2707"/>
    <d v="2023-08-25T00:00:00"/>
    <s v="Basic"/>
    <n v="199"/>
    <x v="204"/>
    <n v="6"/>
    <n v="2"/>
    <n v="6"/>
    <n v="10"/>
    <s v="Yes"/>
    <n v="1"/>
  </r>
  <r>
    <n v="2708"/>
    <d v="2024-04-13T00:00:00"/>
    <s v="Basic"/>
    <n v="199"/>
    <x v="123"/>
    <n v="2"/>
    <n v="0"/>
    <n v="27"/>
    <n v="56"/>
    <s v="No"/>
    <n v="0"/>
  </r>
  <r>
    <n v="2709"/>
    <d v="2023-01-26T00:00:00"/>
    <s v="Standard"/>
    <n v="399"/>
    <x v="227"/>
    <n v="1"/>
    <n v="2"/>
    <n v="23"/>
    <n v="29"/>
    <s v="No"/>
    <n v="0"/>
  </r>
  <r>
    <n v="2710"/>
    <d v="2023-06-15T00:00:00"/>
    <s v="Premium"/>
    <n v="699"/>
    <x v="196"/>
    <n v="7"/>
    <n v="0"/>
    <n v="9"/>
    <n v="5"/>
    <s v="No"/>
    <n v="0"/>
  </r>
  <r>
    <n v="2711"/>
    <d v="2023-04-12T00:00:00"/>
    <s v="Basic"/>
    <n v="199"/>
    <x v="201"/>
    <n v="3"/>
    <n v="3"/>
    <n v="36"/>
    <n v="44"/>
    <s v="No"/>
    <n v="0"/>
  </r>
  <r>
    <n v="2712"/>
    <d v="2024-05-15T00:00:00"/>
    <s v="Premium"/>
    <n v="699"/>
    <x v="88"/>
    <n v="8"/>
    <n v="0"/>
    <n v="11"/>
    <n v="33"/>
    <s v="Yes"/>
    <n v="1"/>
  </r>
  <r>
    <n v="2713"/>
    <d v="2024-05-30T00:00:00"/>
    <s v="Premium"/>
    <n v="699"/>
    <x v="55"/>
    <n v="1"/>
    <n v="3"/>
    <n v="1"/>
    <n v="6"/>
    <s v="No"/>
    <n v="0"/>
  </r>
  <r>
    <n v="2714"/>
    <d v="2024-08-25T00:00:00"/>
    <s v="Standard"/>
    <n v="399"/>
    <x v="5"/>
    <n v="5"/>
    <n v="4"/>
    <n v="14"/>
    <n v="35"/>
    <s v="Yes"/>
    <n v="1"/>
  </r>
  <r>
    <n v="2715"/>
    <d v="2024-01-26T00:00:00"/>
    <s v="Standard"/>
    <n v="399"/>
    <x v="214"/>
    <n v="7"/>
    <n v="1"/>
    <n v="30"/>
    <n v="45"/>
    <s v="No"/>
    <n v="0"/>
  </r>
  <r>
    <n v="2716"/>
    <d v="2024-07-01T00:00:00"/>
    <s v="Premium"/>
    <n v="699"/>
    <x v="62"/>
    <n v="0"/>
    <n v="2"/>
    <n v="34"/>
    <n v="58"/>
    <s v="Yes"/>
    <n v="1"/>
  </r>
  <r>
    <n v="2717"/>
    <d v="2024-08-18T00:00:00"/>
    <s v="Premium"/>
    <n v="699"/>
    <x v="10"/>
    <n v="6"/>
    <n v="4"/>
    <n v="14"/>
    <n v="60"/>
    <s v="Yes"/>
    <n v="1"/>
  </r>
  <r>
    <n v="2718"/>
    <d v="2023-02-24T00:00:00"/>
    <s v="Standard"/>
    <n v="399"/>
    <x v="186"/>
    <n v="4"/>
    <n v="2"/>
    <n v="12"/>
    <n v="56"/>
    <s v="Yes"/>
    <n v="1"/>
  </r>
  <r>
    <n v="2719"/>
    <d v="2023-06-16T00:00:00"/>
    <s v="Premium"/>
    <n v="699"/>
    <x v="203"/>
    <n v="2"/>
    <n v="1"/>
    <n v="7"/>
    <n v="46"/>
    <s v="No"/>
    <n v="0"/>
  </r>
  <r>
    <n v="2720"/>
    <d v="2024-10-02T00:00:00"/>
    <s v="Basic"/>
    <n v="199"/>
    <x v="48"/>
    <n v="3"/>
    <n v="4"/>
    <n v="4"/>
    <n v="18"/>
    <s v="Yes"/>
    <n v="1"/>
  </r>
  <r>
    <n v="2721"/>
    <d v="2023-10-13T00:00:00"/>
    <s v="Basic"/>
    <n v="199"/>
    <x v="51"/>
    <n v="2"/>
    <n v="0"/>
    <n v="9"/>
    <n v="16"/>
    <s v="Yes"/>
    <n v="1"/>
  </r>
  <r>
    <n v="2722"/>
    <d v="2023-04-23T00:00:00"/>
    <s v="Standard"/>
    <n v="399"/>
    <x v="159"/>
    <n v="2"/>
    <n v="5"/>
    <n v="18"/>
    <n v="55"/>
    <s v="Yes"/>
    <n v="1"/>
  </r>
  <r>
    <n v="2723"/>
    <d v="2024-12-18T00:00:00"/>
    <s v="Basic"/>
    <n v="199"/>
    <x v="47"/>
    <n v="5"/>
    <n v="4"/>
    <n v="27"/>
    <n v="38"/>
    <s v="Yes"/>
    <n v="1"/>
  </r>
  <r>
    <n v="2724"/>
    <d v="2023-02-21T00:00:00"/>
    <s v="Basic"/>
    <n v="199"/>
    <x v="147"/>
    <n v="0"/>
    <n v="1"/>
    <n v="9"/>
    <n v="2"/>
    <s v="No"/>
    <n v="0"/>
  </r>
  <r>
    <n v="2725"/>
    <d v="2024-01-03T00:00:00"/>
    <s v="Standard"/>
    <n v="399"/>
    <x v="9"/>
    <n v="2"/>
    <n v="1"/>
    <n v="10"/>
    <n v="45"/>
    <s v="No"/>
    <n v="0"/>
  </r>
  <r>
    <n v="2726"/>
    <d v="2023-05-14T00:00:00"/>
    <s v="Basic"/>
    <n v="199"/>
    <x v="231"/>
    <n v="3"/>
    <n v="0"/>
    <n v="7"/>
    <n v="57"/>
    <s v="No"/>
    <n v="0"/>
  </r>
  <r>
    <n v="2727"/>
    <d v="2023-01-03T00:00:00"/>
    <s v="Premium"/>
    <n v="699"/>
    <x v="218"/>
    <n v="0"/>
    <n v="3"/>
    <n v="6"/>
    <n v="16"/>
    <s v="No"/>
    <n v="0"/>
  </r>
  <r>
    <n v="2728"/>
    <d v="2024-02-12T00:00:00"/>
    <s v="Premium"/>
    <n v="699"/>
    <x v="139"/>
    <n v="3"/>
    <n v="3"/>
    <n v="4"/>
    <n v="29"/>
    <s v="Yes"/>
    <n v="1"/>
  </r>
  <r>
    <n v="2729"/>
    <d v="2023-01-24T00:00:00"/>
    <s v="Premium"/>
    <n v="699"/>
    <x v="40"/>
    <n v="3"/>
    <n v="1"/>
    <n v="7"/>
    <n v="49"/>
    <s v="Yes"/>
    <n v="1"/>
  </r>
  <r>
    <n v="2730"/>
    <d v="2024-12-03T00:00:00"/>
    <s v="Premium"/>
    <n v="699"/>
    <x v="138"/>
    <n v="1"/>
    <n v="3"/>
    <n v="11"/>
    <n v="43"/>
    <s v="No"/>
    <n v="0"/>
  </r>
  <r>
    <n v="2731"/>
    <d v="2023-06-12T00:00:00"/>
    <s v="Premium"/>
    <n v="699"/>
    <x v="91"/>
    <n v="6"/>
    <n v="4"/>
    <n v="5"/>
    <n v="2"/>
    <s v="No"/>
    <n v="0"/>
  </r>
  <r>
    <n v="2732"/>
    <d v="2024-07-08T00:00:00"/>
    <s v="Premium"/>
    <n v="699"/>
    <x v="144"/>
    <n v="0"/>
    <n v="2"/>
    <n v="34"/>
    <n v="15"/>
    <s v="No"/>
    <n v="0"/>
  </r>
  <r>
    <n v="2733"/>
    <d v="2023-07-27T00:00:00"/>
    <s v="Standard"/>
    <n v="399"/>
    <x v="38"/>
    <n v="6"/>
    <n v="1"/>
    <n v="5"/>
    <n v="9"/>
    <s v="No"/>
    <n v="0"/>
  </r>
  <r>
    <n v="2734"/>
    <d v="2024-01-13T00:00:00"/>
    <s v="Basic"/>
    <n v="199"/>
    <x v="31"/>
    <n v="8"/>
    <n v="0"/>
    <n v="27"/>
    <n v="23"/>
    <s v="Yes"/>
    <n v="1"/>
  </r>
  <r>
    <n v="2735"/>
    <d v="2023-06-06T00:00:00"/>
    <s v="Standard"/>
    <n v="399"/>
    <x v="108"/>
    <n v="0"/>
    <n v="3"/>
    <n v="26"/>
    <n v="14"/>
    <s v="No"/>
    <n v="0"/>
  </r>
  <r>
    <n v="2736"/>
    <d v="2023-10-21T00:00:00"/>
    <s v="Basic"/>
    <n v="199"/>
    <x v="186"/>
    <n v="5"/>
    <n v="2"/>
    <n v="33"/>
    <n v="3"/>
    <s v="Yes"/>
    <n v="1"/>
  </r>
  <r>
    <n v="2737"/>
    <d v="2024-12-02T00:00:00"/>
    <s v="Standard"/>
    <n v="399"/>
    <x v="95"/>
    <n v="7"/>
    <n v="3"/>
    <n v="20"/>
    <n v="25"/>
    <s v="No"/>
    <n v="0"/>
  </r>
  <r>
    <n v="2738"/>
    <d v="2024-09-11T00:00:00"/>
    <s v="Standard"/>
    <n v="399"/>
    <x v="63"/>
    <n v="6"/>
    <n v="2"/>
    <n v="13"/>
    <n v="0"/>
    <s v="Yes"/>
    <n v="1"/>
  </r>
  <r>
    <n v="2739"/>
    <d v="2023-05-01T00:00:00"/>
    <s v="Standard"/>
    <n v="399"/>
    <x v="120"/>
    <n v="2"/>
    <n v="1"/>
    <n v="11"/>
    <n v="24"/>
    <s v="Yes"/>
    <n v="1"/>
  </r>
  <r>
    <n v="2740"/>
    <d v="2023-05-21T00:00:00"/>
    <s v="Basic"/>
    <n v="199"/>
    <x v="93"/>
    <n v="4"/>
    <n v="1"/>
    <n v="19"/>
    <n v="50"/>
    <s v="Yes"/>
    <n v="1"/>
  </r>
  <r>
    <n v="2741"/>
    <d v="2023-06-04T00:00:00"/>
    <s v="Premium"/>
    <n v="699"/>
    <x v="35"/>
    <n v="8"/>
    <n v="5"/>
    <n v="22"/>
    <n v="20"/>
    <s v="Yes"/>
    <n v="1"/>
  </r>
  <r>
    <n v="2742"/>
    <d v="2024-08-31T00:00:00"/>
    <s v="Basic"/>
    <n v="199"/>
    <x v="183"/>
    <n v="0"/>
    <n v="4"/>
    <n v="33"/>
    <n v="47"/>
    <s v="Yes"/>
    <n v="1"/>
  </r>
  <r>
    <n v="2743"/>
    <d v="2023-11-15T00:00:00"/>
    <s v="Premium"/>
    <n v="699"/>
    <x v="223"/>
    <n v="6"/>
    <n v="1"/>
    <n v="7"/>
    <n v="40"/>
    <s v="Yes"/>
    <n v="1"/>
  </r>
  <r>
    <n v="2744"/>
    <d v="2023-12-13T00:00:00"/>
    <s v="Premium"/>
    <n v="699"/>
    <x v="95"/>
    <n v="6"/>
    <n v="2"/>
    <n v="6"/>
    <n v="14"/>
    <s v="Yes"/>
    <n v="1"/>
  </r>
  <r>
    <n v="2745"/>
    <d v="2024-11-13T00:00:00"/>
    <s v="Basic"/>
    <n v="199"/>
    <x v="63"/>
    <n v="4"/>
    <n v="3"/>
    <n v="9"/>
    <n v="11"/>
    <s v="No"/>
    <n v="0"/>
  </r>
  <r>
    <n v="2746"/>
    <d v="2023-02-05T00:00:00"/>
    <s v="Basic"/>
    <n v="199"/>
    <x v="133"/>
    <n v="3"/>
    <n v="1"/>
    <n v="24"/>
    <n v="16"/>
    <s v="No"/>
    <n v="0"/>
  </r>
  <r>
    <n v="2747"/>
    <d v="2023-01-29T00:00:00"/>
    <s v="Premium"/>
    <n v="699"/>
    <x v="76"/>
    <n v="5"/>
    <n v="5"/>
    <n v="16"/>
    <n v="33"/>
    <s v="Yes"/>
    <n v="1"/>
  </r>
  <r>
    <n v="2748"/>
    <d v="2024-07-31T00:00:00"/>
    <s v="Standard"/>
    <n v="399"/>
    <x v="211"/>
    <n v="7"/>
    <n v="5"/>
    <n v="18"/>
    <n v="24"/>
    <s v="No"/>
    <n v="0"/>
  </r>
  <r>
    <n v="2749"/>
    <d v="2023-10-02T00:00:00"/>
    <s v="Premium"/>
    <n v="699"/>
    <x v="154"/>
    <n v="7"/>
    <n v="3"/>
    <n v="18"/>
    <n v="37"/>
    <s v="Yes"/>
    <n v="1"/>
  </r>
  <r>
    <n v="2750"/>
    <d v="2024-04-28T00:00:00"/>
    <s v="Premium"/>
    <n v="699"/>
    <x v="161"/>
    <n v="5"/>
    <n v="1"/>
    <n v="22"/>
    <n v="27"/>
    <s v="Yes"/>
    <n v="1"/>
  </r>
  <r>
    <n v="2751"/>
    <d v="2023-08-02T00:00:00"/>
    <s v="Standard"/>
    <n v="399"/>
    <x v="103"/>
    <n v="8"/>
    <n v="3"/>
    <n v="26"/>
    <n v="51"/>
    <s v="Yes"/>
    <n v="1"/>
  </r>
  <r>
    <n v="2752"/>
    <d v="2024-12-15T00:00:00"/>
    <s v="Standard"/>
    <n v="399"/>
    <x v="76"/>
    <n v="5"/>
    <n v="2"/>
    <n v="9"/>
    <n v="23"/>
    <s v="Yes"/>
    <n v="1"/>
  </r>
  <r>
    <n v="2753"/>
    <d v="2023-07-09T00:00:00"/>
    <s v="Basic"/>
    <n v="199"/>
    <x v="207"/>
    <n v="4"/>
    <n v="4"/>
    <n v="22"/>
    <n v="5"/>
    <s v="No"/>
    <n v="0"/>
  </r>
  <r>
    <n v="2754"/>
    <d v="2024-04-02T00:00:00"/>
    <s v="Standard"/>
    <n v="399"/>
    <x v="136"/>
    <n v="5"/>
    <n v="4"/>
    <n v="10"/>
    <n v="24"/>
    <s v="Yes"/>
    <n v="1"/>
  </r>
  <r>
    <n v="2755"/>
    <d v="2023-10-10T00:00:00"/>
    <s v="Basic"/>
    <n v="199"/>
    <x v="155"/>
    <n v="3"/>
    <n v="0"/>
    <n v="8"/>
    <n v="29"/>
    <s v="No"/>
    <n v="0"/>
  </r>
  <r>
    <n v="2756"/>
    <d v="2023-10-20T00:00:00"/>
    <s v="Basic"/>
    <n v="199"/>
    <x v="153"/>
    <n v="1"/>
    <n v="2"/>
    <n v="16"/>
    <n v="11"/>
    <s v="No"/>
    <n v="0"/>
  </r>
  <r>
    <n v="2757"/>
    <d v="2024-03-01T00:00:00"/>
    <s v="Basic"/>
    <n v="199"/>
    <x v="73"/>
    <n v="3"/>
    <n v="1"/>
    <n v="17"/>
    <n v="50"/>
    <s v="No"/>
    <n v="0"/>
  </r>
  <r>
    <n v="2758"/>
    <d v="2024-04-08T00:00:00"/>
    <s v="Basic"/>
    <n v="199"/>
    <x v="79"/>
    <n v="4"/>
    <n v="1"/>
    <n v="20"/>
    <n v="45"/>
    <s v="No"/>
    <n v="0"/>
  </r>
  <r>
    <n v="2759"/>
    <d v="2024-11-28T00:00:00"/>
    <s v="Premium"/>
    <n v="699"/>
    <x v="9"/>
    <n v="7"/>
    <n v="1"/>
    <n v="27"/>
    <n v="6"/>
    <s v="No"/>
    <n v="0"/>
  </r>
  <r>
    <n v="2760"/>
    <d v="2023-12-31T00:00:00"/>
    <s v="Basic"/>
    <n v="199"/>
    <x v="5"/>
    <n v="1"/>
    <n v="3"/>
    <n v="2"/>
    <n v="60"/>
    <s v="Yes"/>
    <n v="1"/>
  </r>
  <r>
    <n v="2761"/>
    <d v="2023-04-05T00:00:00"/>
    <s v="Basic"/>
    <n v="199"/>
    <x v="21"/>
    <n v="1"/>
    <n v="2"/>
    <n v="10"/>
    <n v="46"/>
    <s v="Yes"/>
    <n v="1"/>
  </r>
  <r>
    <n v="2762"/>
    <d v="2023-10-14T00:00:00"/>
    <s v="Premium"/>
    <n v="699"/>
    <x v="36"/>
    <n v="3"/>
    <n v="2"/>
    <n v="18"/>
    <n v="52"/>
    <s v="No"/>
    <n v="0"/>
  </r>
  <r>
    <n v="2763"/>
    <d v="2024-11-27T00:00:00"/>
    <s v="Premium"/>
    <n v="699"/>
    <x v="107"/>
    <n v="8"/>
    <n v="3"/>
    <n v="12"/>
    <n v="16"/>
    <s v="Yes"/>
    <n v="1"/>
  </r>
  <r>
    <n v="2764"/>
    <d v="2024-10-25T00:00:00"/>
    <s v="Premium"/>
    <n v="699"/>
    <x v="30"/>
    <n v="7"/>
    <n v="1"/>
    <n v="32"/>
    <n v="41"/>
    <s v="No"/>
    <n v="0"/>
  </r>
  <r>
    <n v="2765"/>
    <d v="2023-06-01T00:00:00"/>
    <s v="Premium"/>
    <n v="699"/>
    <x v="214"/>
    <n v="6"/>
    <n v="2"/>
    <n v="2"/>
    <n v="56"/>
    <s v="Yes"/>
    <n v="1"/>
  </r>
  <r>
    <n v="2766"/>
    <d v="2023-11-28T00:00:00"/>
    <s v="Basic"/>
    <n v="199"/>
    <x v="108"/>
    <n v="2"/>
    <n v="4"/>
    <n v="29"/>
    <n v="27"/>
    <s v="Yes"/>
    <n v="1"/>
  </r>
  <r>
    <n v="2767"/>
    <d v="2024-10-23T00:00:00"/>
    <s v="Standard"/>
    <n v="399"/>
    <x v="158"/>
    <n v="0"/>
    <n v="0"/>
    <n v="13"/>
    <n v="17"/>
    <s v="No"/>
    <n v="0"/>
  </r>
  <r>
    <n v="2768"/>
    <d v="2024-01-12T00:00:00"/>
    <s v="Basic"/>
    <n v="199"/>
    <x v="50"/>
    <n v="7"/>
    <n v="4"/>
    <n v="23"/>
    <n v="4"/>
    <s v="Yes"/>
    <n v="1"/>
  </r>
  <r>
    <n v="2769"/>
    <d v="2024-05-10T00:00:00"/>
    <s v="Standard"/>
    <n v="399"/>
    <x v="95"/>
    <n v="0"/>
    <n v="0"/>
    <n v="34"/>
    <n v="1"/>
    <s v="No"/>
    <n v="0"/>
  </r>
  <r>
    <n v="2770"/>
    <d v="2024-11-09T00:00:00"/>
    <s v="Premium"/>
    <n v="699"/>
    <x v="172"/>
    <n v="1"/>
    <n v="2"/>
    <n v="12"/>
    <n v="11"/>
    <s v="Yes"/>
    <n v="1"/>
  </r>
  <r>
    <n v="2771"/>
    <d v="2023-05-07T00:00:00"/>
    <s v="Basic"/>
    <n v="199"/>
    <x v="89"/>
    <n v="4"/>
    <n v="1"/>
    <n v="8"/>
    <n v="36"/>
    <s v="No"/>
    <n v="0"/>
  </r>
  <r>
    <n v="2772"/>
    <d v="2023-07-23T00:00:00"/>
    <s v="Basic"/>
    <n v="199"/>
    <x v="133"/>
    <n v="1"/>
    <n v="3"/>
    <n v="26"/>
    <n v="10"/>
    <s v="No"/>
    <n v="0"/>
  </r>
  <r>
    <n v="2773"/>
    <d v="2024-02-05T00:00:00"/>
    <s v="Basic"/>
    <n v="199"/>
    <x v="4"/>
    <n v="5"/>
    <n v="2"/>
    <n v="13"/>
    <n v="45"/>
    <s v="Yes"/>
    <n v="1"/>
  </r>
  <r>
    <n v="2774"/>
    <d v="2024-05-11T00:00:00"/>
    <s v="Basic"/>
    <n v="199"/>
    <x v="243"/>
    <n v="2"/>
    <n v="4"/>
    <n v="2"/>
    <n v="46"/>
    <s v="No"/>
    <n v="0"/>
  </r>
  <r>
    <n v="2775"/>
    <d v="2024-11-06T00:00:00"/>
    <s v="Basic"/>
    <n v="199"/>
    <x v="20"/>
    <n v="5"/>
    <n v="4"/>
    <n v="23"/>
    <n v="22"/>
    <s v="Yes"/>
    <n v="1"/>
  </r>
  <r>
    <n v="2776"/>
    <d v="2024-03-29T00:00:00"/>
    <s v="Premium"/>
    <n v="699"/>
    <x v="156"/>
    <n v="2"/>
    <n v="1"/>
    <n v="14"/>
    <n v="9"/>
    <s v="No"/>
    <n v="0"/>
  </r>
  <r>
    <n v="2777"/>
    <d v="2024-04-30T00:00:00"/>
    <s v="Basic"/>
    <n v="199"/>
    <x v="64"/>
    <n v="2"/>
    <n v="0"/>
    <n v="13"/>
    <n v="18"/>
    <s v="No"/>
    <n v="0"/>
  </r>
  <r>
    <n v="2778"/>
    <d v="2023-03-31T00:00:00"/>
    <s v="Premium"/>
    <n v="699"/>
    <x v="26"/>
    <n v="3"/>
    <n v="1"/>
    <n v="15"/>
    <n v="14"/>
    <s v="No"/>
    <n v="0"/>
  </r>
  <r>
    <n v="2779"/>
    <d v="2024-07-18T00:00:00"/>
    <s v="Premium"/>
    <n v="699"/>
    <x v="16"/>
    <n v="7"/>
    <n v="3"/>
    <n v="23"/>
    <n v="5"/>
    <s v="No"/>
    <n v="0"/>
  </r>
  <r>
    <n v="2780"/>
    <d v="2023-05-04T00:00:00"/>
    <s v="Standard"/>
    <n v="399"/>
    <x v="98"/>
    <n v="6"/>
    <n v="4"/>
    <n v="3"/>
    <n v="31"/>
    <s v="No"/>
    <n v="0"/>
  </r>
  <r>
    <n v="2781"/>
    <d v="2024-05-18T00:00:00"/>
    <s v="Premium"/>
    <n v="699"/>
    <x v="175"/>
    <n v="3"/>
    <n v="3"/>
    <n v="11"/>
    <n v="2"/>
    <s v="Yes"/>
    <n v="1"/>
  </r>
  <r>
    <n v="2782"/>
    <d v="2024-07-20T00:00:00"/>
    <s v="Basic"/>
    <n v="199"/>
    <x v="185"/>
    <n v="5"/>
    <n v="5"/>
    <n v="10"/>
    <n v="54"/>
    <s v="No"/>
    <n v="0"/>
  </r>
  <r>
    <n v="2783"/>
    <d v="2024-05-19T00:00:00"/>
    <s v="Basic"/>
    <n v="199"/>
    <x v="142"/>
    <n v="2"/>
    <n v="5"/>
    <n v="36"/>
    <n v="5"/>
    <s v="No"/>
    <n v="0"/>
  </r>
  <r>
    <n v="2784"/>
    <d v="2024-02-17T00:00:00"/>
    <s v="Premium"/>
    <n v="699"/>
    <x v="192"/>
    <n v="4"/>
    <n v="4"/>
    <n v="28"/>
    <n v="55"/>
    <s v="Yes"/>
    <n v="1"/>
  </r>
  <r>
    <n v="2785"/>
    <d v="2023-08-10T00:00:00"/>
    <s v="Standard"/>
    <n v="399"/>
    <x v="136"/>
    <n v="4"/>
    <n v="1"/>
    <n v="13"/>
    <n v="9"/>
    <s v="Yes"/>
    <n v="1"/>
  </r>
  <r>
    <n v="2786"/>
    <d v="2023-04-19T00:00:00"/>
    <s v="Premium"/>
    <n v="699"/>
    <x v="208"/>
    <n v="2"/>
    <n v="5"/>
    <n v="10"/>
    <n v="32"/>
    <s v="Yes"/>
    <n v="1"/>
  </r>
  <r>
    <n v="2787"/>
    <d v="2024-08-02T00:00:00"/>
    <s v="Premium"/>
    <n v="699"/>
    <x v="14"/>
    <n v="2"/>
    <n v="2"/>
    <n v="19"/>
    <n v="35"/>
    <s v="No"/>
    <n v="0"/>
  </r>
  <r>
    <n v="2788"/>
    <d v="2024-09-24T00:00:00"/>
    <s v="Basic"/>
    <n v="199"/>
    <x v="48"/>
    <n v="5"/>
    <n v="3"/>
    <n v="12"/>
    <n v="3"/>
    <s v="Yes"/>
    <n v="1"/>
  </r>
  <r>
    <n v="2789"/>
    <d v="2024-10-12T00:00:00"/>
    <s v="Standard"/>
    <n v="399"/>
    <x v="211"/>
    <n v="0"/>
    <n v="3"/>
    <n v="14"/>
    <n v="15"/>
    <s v="No"/>
    <n v="0"/>
  </r>
  <r>
    <n v="2790"/>
    <d v="2024-06-28T00:00:00"/>
    <s v="Premium"/>
    <n v="699"/>
    <x v="7"/>
    <n v="3"/>
    <n v="0"/>
    <n v="31"/>
    <n v="54"/>
    <s v="No"/>
    <n v="0"/>
  </r>
  <r>
    <n v="2791"/>
    <d v="2023-01-07T00:00:00"/>
    <s v="Basic"/>
    <n v="199"/>
    <x v="185"/>
    <n v="7"/>
    <n v="2"/>
    <n v="18"/>
    <n v="6"/>
    <s v="No"/>
    <n v="0"/>
  </r>
  <r>
    <n v="2792"/>
    <d v="2024-07-29T00:00:00"/>
    <s v="Standard"/>
    <n v="399"/>
    <x v="24"/>
    <n v="8"/>
    <n v="2"/>
    <n v="21"/>
    <n v="49"/>
    <s v="Yes"/>
    <n v="1"/>
  </r>
  <r>
    <n v="2793"/>
    <d v="2024-02-15T00:00:00"/>
    <s v="Standard"/>
    <n v="399"/>
    <x v="225"/>
    <n v="1"/>
    <n v="1"/>
    <n v="10"/>
    <n v="49"/>
    <s v="Yes"/>
    <n v="1"/>
  </r>
  <r>
    <n v="2794"/>
    <d v="2024-04-29T00:00:00"/>
    <s v="Premium"/>
    <n v="699"/>
    <x v="98"/>
    <n v="4"/>
    <n v="5"/>
    <n v="4"/>
    <n v="25"/>
    <s v="Yes"/>
    <n v="1"/>
  </r>
  <r>
    <n v="2795"/>
    <d v="2023-02-16T00:00:00"/>
    <s v="Premium"/>
    <n v="699"/>
    <x v="103"/>
    <n v="5"/>
    <n v="5"/>
    <n v="24"/>
    <n v="17"/>
    <s v="No"/>
    <n v="0"/>
  </r>
  <r>
    <n v="2796"/>
    <d v="2023-03-10T00:00:00"/>
    <s v="Standard"/>
    <n v="399"/>
    <x v="14"/>
    <n v="1"/>
    <n v="1"/>
    <n v="21"/>
    <n v="59"/>
    <s v="No"/>
    <n v="0"/>
  </r>
  <r>
    <n v="2797"/>
    <d v="2024-11-20T00:00:00"/>
    <s v="Standard"/>
    <n v="399"/>
    <x v="59"/>
    <n v="4"/>
    <n v="0"/>
    <n v="6"/>
    <n v="4"/>
    <s v="No"/>
    <n v="0"/>
  </r>
  <r>
    <n v="2798"/>
    <d v="2024-08-13T00:00:00"/>
    <s v="Standard"/>
    <n v="399"/>
    <x v="59"/>
    <n v="0"/>
    <n v="4"/>
    <n v="22"/>
    <n v="59"/>
    <s v="No"/>
    <n v="0"/>
  </r>
  <r>
    <n v="2799"/>
    <d v="2024-05-23T00:00:00"/>
    <s v="Premium"/>
    <n v="699"/>
    <x v="193"/>
    <n v="3"/>
    <n v="4"/>
    <n v="25"/>
    <n v="20"/>
    <s v="No"/>
    <n v="0"/>
  </r>
  <r>
    <n v="2800"/>
    <d v="2024-03-21T00:00:00"/>
    <s v="Standard"/>
    <n v="399"/>
    <x v="90"/>
    <n v="0"/>
    <n v="1"/>
    <n v="12"/>
    <n v="1"/>
    <s v="Ye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0A3D7-D192-47FB-B2D1-7C7A8842FB62}" name="PivotTable6" cacheId="2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N1:V30" firstHeaderRow="1" firstDataRow="3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churn 2" fld="2" baseField="0" baseItem="0"/>
    <dataField name="Count of user_id" fld="4" subtotal="count" baseField="0" baseItem="2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user_id"/>
  </pivotHierarchies>
  <pivotTableStyleInfo name="PivotStyleLight16" showRowHeaders="1" showColHeaders="1" showRowStripes="0" showColStripes="0" showLastColumn="1"/>
  <rowHierarchiesUsage count="2">
    <rowHierarchyUsage hierarchyUsage="33"/>
    <rowHierarchyUsage hierarchyUsage="35"/>
  </rowHierarchiesUsage>
  <colHierarchiesUsage count="2">
    <colHierarchyUsage hierarchyUsage="2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ustomer_subscription_churn_usa!$A$1:$K$2801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187F0-8CF6-466D-A0ED-584DCCD56DBB}" name="PivotTable3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dataField="1" showAll="0">
      <items count="28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t="default"/>
      </items>
    </pivotField>
    <pivotField numFmtId="14" showAll="0">
      <items count="711">
        <item x="643"/>
        <item x="56"/>
        <item x="709"/>
        <item x="687"/>
        <item x="660"/>
        <item x="246"/>
        <item x="427"/>
        <item x="445"/>
        <item x="613"/>
        <item x="431"/>
        <item x="630"/>
        <item x="271"/>
        <item x="393"/>
        <item x="114"/>
        <item x="123"/>
        <item x="277"/>
        <item x="700"/>
        <item x="620"/>
        <item x="458"/>
        <item x="78"/>
        <item x="617"/>
        <item x="375"/>
        <item x="255"/>
        <item x="692"/>
        <item x="140"/>
        <item x="281"/>
        <item x="701"/>
        <item x="549"/>
        <item x="534"/>
        <item x="703"/>
        <item x="641"/>
        <item x="205"/>
        <item x="520"/>
        <item x="204"/>
        <item x="484"/>
        <item x="199"/>
        <item x="242"/>
        <item x="592"/>
        <item x="455"/>
        <item x="108"/>
        <item x="576"/>
        <item x="166"/>
        <item x="4"/>
        <item x="351"/>
        <item x="383"/>
        <item x="325"/>
        <item x="13"/>
        <item x="310"/>
        <item x="447"/>
        <item x="76"/>
        <item x="227"/>
        <item x="77"/>
        <item x="369"/>
        <item x="469"/>
        <item x="320"/>
        <item x="338"/>
        <item x="264"/>
        <item x="304"/>
        <item x="252"/>
        <item x="336"/>
        <item x="471"/>
        <item x="297"/>
        <item x="23"/>
        <item x="585"/>
        <item x="401"/>
        <item x="356"/>
        <item x="196"/>
        <item x="20"/>
        <item x="672"/>
        <item x="461"/>
        <item x="8"/>
        <item x="39"/>
        <item x="101"/>
        <item x="279"/>
        <item x="169"/>
        <item x="324"/>
        <item x="273"/>
        <item x="190"/>
        <item x="274"/>
        <item x="37"/>
        <item x="312"/>
        <item x="426"/>
        <item x="614"/>
        <item x="291"/>
        <item x="566"/>
        <item x="209"/>
        <item x="655"/>
        <item x="240"/>
        <item x="171"/>
        <item x="596"/>
        <item x="467"/>
        <item x="154"/>
        <item x="640"/>
        <item x="276"/>
        <item x="600"/>
        <item x="582"/>
        <item x="28"/>
        <item x="189"/>
        <item x="125"/>
        <item x="381"/>
        <item x="0"/>
        <item x="618"/>
        <item x="685"/>
        <item x="597"/>
        <item x="388"/>
        <item x="131"/>
        <item x="226"/>
        <item x="698"/>
        <item x="231"/>
        <item x="380"/>
        <item x="524"/>
        <item x="243"/>
        <item x="163"/>
        <item x="80"/>
        <item x="322"/>
        <item x="569"/>
        <item x="254"/>
        <item x="331"/>
        <item x="92"/>
        <item x="335"/>
        <item x="642"/>
        <item x="633"/>
        <item x="186"/>
        <item x="144"/>
        <item x="637"/>
        <item x="616"/>
        <item x="391"/>
        <item x="215"/>
        <item x="145"/>
        <item x="480"/>
        <item x="280"/>
        <item x="197"/>
        <item x="416"/>
        <item x="465"/>
        <item x="117"/>
        <item x="690"/>
        <item x="70"/>
        <item x="211"/>
        <item x="278"/>
        <item x="406"/>
        <item x="160"/>
        <item x="541"/>
        <item x="497"/>
        <item x="443"/>
        <item x="307"/>
        <item x="571"/>
        <item x="559"/>
        <item x="47"/>
        <item x="653"/>
        <item x="558"/>
        <item x="97"/>
        <item x="704"/>
        <item x="115"/>
        <item x="180"/>
        <item x="319"/>
        <item x="386"/>
        <item x="35"/>
        <item x="649"/>
        <item x="398"/>
        <item x="628"/>
        <item x="632"/>
        <item x="532"/>
        <item x="362"/>
        <item x="137"/>
        <item x="488"/>
        <item x="347"/>
        <item x="684"/>
        <item x="515"/>
        <item x="504"/>
        <item x="368"/>
        <item x="218"/>
        <item x="299"/>
        <item x="354"/>
        <item x="382"/>
        <item x="261"/>
        <item x="241"/>
        <item x="50"/>
        <item x="670"/>
        <item x="94"/>
        <item x="127"/>
        <item x="182"/>
        <item x="664"/>
        <item x="575"/>
        <item x="475"/>
        <item x="645"/>
        <item x="586"/>
        <item x="456"/>
        <item x="339"/>
        <item x="120"/>
        <item x="367"/>
        <item x="88"/>
        <item x="450"/>
        <item x="477"/>
        <item x="410"/>
        <item x="581"/>
        <item x="440"/>
        <item x="396"/>
        <item x="296"/>
        <item x="62"/>
        <item x="208"/>
        <item x="136"/>
        <item x="491"/>
        <item x="474"/>
        <item x="394"/>
        <item x="521"/>
        <item x="329"/>
        <item x="623"/>
        <item x="100"/>
        <item x="674"/>
        <item x="535"/>
        <item x="647"/>
        <item x="513"/>
        <item x="157"/>
        <item x="60"/>
        <item x="363"/>
        <item x="332"/>
        <item x="639"/>
        <item x="315"/>
        <item x="79"/>
        <item x="73"/>
        <item x="164"/>
        <item x="412"/>
        <item x="611"/>
        <item x="421"/>
        <item x="580"/>
        <item x="300"/>
        <item x="615"/>
        <item x="526"/>
        <item x="53"/>
        <item x="619"/>
        <item x="256"/>
        <item x="708"/>
        <item x="295"/>
        <item x="1"/>
        <item x="259"/>
        <item x="36"/>
        <item x="547"/>
        <item x="31"/>
        <item x="183"/>
        <item x="38"/>
        <item x="671"/>
        <item x="194"/>
        <item x="434"/>
        <item x="266"/>
        <item x="294"/>
        <item x="634"/>
        <item x="267"/>
        <item x="234"/>
        <item x="174"/>
        <item x="51"/>
        <item x="675"/>
        <item x="107"/>
        <item x="395"/>
        <item x="177"/>
        <item x="536"/>
        <item x="693"/>
        <item x="153"/>
        <item x="237"/>
        <item x="679"/>
        <item x="694"/>
        <item x="68"/>
        <item x="207"/>
        <item x="54"/>
        <item x="552"/>
        <item x="378"/>
        <item x="557"/>
        <item x="40"/>
        <item x="104"/>
        <item x="118"/>
        <item x="86"/>
        <item x="308"/>
        <item x="519"/>
        <item x="494"/>
        <item x="238"/>
        <item x="529"/>
        <item x="579"/>
        <item x="505"/>
        <item x="453"/>
        <item x="45"/>
        <item x="2"/>
        <item x="25"/>
        <item x="589"/>
        <item x="556"/>
        <item x="537"/>
        <item x="365"/>
        <item x="216"/>
        <item x="95"/>
        <item x="705"/>
        <item x="133"/>
        <item x="113"/>
        <item x="105"/>
        <item x="6"/>
        <item x="236"/>
        <item x="594"/>
        <item x="305"/>
        <item x="126"/>
        <item x="343"/>
        <item x="248"/>
        <item x="622"/>
        <item x="697"/>
        <item x="72"/>
        <item x="42"/>
        <item x="210"/>
        <item x="625"/>
        <item x="490"/>
        <item x="648"/>
        <item x="59"/>
        <item x="407"/>
        <item x="612"/>
        <item x="19"/>
        <item x="48"/>
        <item x="58"/>
        <item x="644"/>
        <item x="493"/>
        <item x="224"/>
        <item x="538"/>
        <item x="669"/>
        <item x="10"/>
        <item x="124"/>
        <item x="344"/>
        <item x="626"/>
        <item x="688"/>
        <item x="400"/>
        <item x="605"/>
        <item x="460"/>
        <item x="510"/>
        <item x="463"/>
        <item x="517"/>
        <item x="595"/>
        <item x="677"/>
        <item x="179"/>
        <item x="473"/>
        <item x="409"/>
        <item x="359"/>
        <item x="284"/>
        <item x="584"/>
        <item x="583"/>
        <item x="629"/>
        <item x="3"/>
        <item x="244"/>
        <item x="495"/>
        <item x="159"/>
        <item x="161"/>
        <item x="233"/>
        <item x="542"/>
        <item x="358"/>
        <item x="119"/>
        <item x="667"/>
        <item x="321"/>
        <item x="516"/>
        <item x="364"/>
        <item x="346"/>
        <item x="314"/>
        <item x="610"/>
        <item x="202"/>
        <item x="49"/>
        <item x="87"/>
        <item x="604"/>
        <item x="668"/>
        <item x="397"/>
        <item x="500"/>
        <item x="288"/>
        <item x="419"/>
        <item x="437"/>
        <item x="681"/>
        <item x="203"/>
        <item x="7"/>
        <item x="702"/>
        <item x="302"/>
        <item x="551"/>
        <item x="327"/>
        <item x="676"/>
        <item x="83"/>
        <item x="638"/>
        <item x="175"/>
        <item x="371"/>
        <item x="399"/>
        <item x="81"/>
        <item x="286"/>
        <item x="253"/>
        <item x="32"/>
        <item x="165"/>
        <item x="262"/>
        <item x="185"/>
        <item x="323"/>
        <item x="223"/>
        <item x="665"/>
        <item x="470"/>
        <item x="316"/>
        <item x="282"/>
        <item x="543"/>
        <item x="507"/>
        <item x="508"/>
        <item x="511"/>
        <item x="75"/>
        <item x="555"/>
        <item x="689"/>
        <item x="138"/>
        <item x="285"/>
        <item x="635"/>
        <item x="289"/>
        <item x="245"/>
        <item x="570"/>
        <item x="624"/>
        <item x="111"/>
        <item x="74"/>
        <item x="499"/>
        <item x="71"/>
        <item x="591"/>
        <item x="213"/>
        <item x="306"/>
        <item x="563"/>
        <item x="152"/>
        <item x="389"/>
        <item x="564"/>
        <item x="468"/>
        <item x="533"/>
        <item x="621"/>
        <item x="192"/>
        <item x="449"/>
        <item x="146"/>
        <item x="446"/>
        <item x="156"/>
        <item x="130"/>
        <item x="91"/>
        <item x="148"/>
        <item x="651"/>
        <item x="539"/>
        <item x="313"/>
        <item x="567"/>
        <item x="27"/>
        <item x="561"/>
        <item x="84"/>
        <item x="348"/>
        <item x="283"/>
        <item x="55"/>
        <item x="187"/>
        <item x="448"/>
        <item x="258"/>
        <item x="69"/>
        <item x="527"/>
        <item x="46"/>
        <item x="30"/>
        <item x="142"/>
        <item x="444"/>
        <item x="201"/>
        <item x="506"/>
        <item x="656"/>
        <item x="29"/>
        <item x="512"/>
        <item x="173"/>
        <item x="590"/>
        <item x="334"/>
        <item x="16"/>
        <item x="139"/>
        <item x="63"/>
        <item x="326"/>
        <item x="298"/>
        <item x="357"/>
        <item x="403"/>
        <item x="436"/>
        <item x="170"/>
        <item x="598"/>
        <item x="478"/>
        <item x="66"/>
        <item x="129"/>
        <item x="222"/>
        <item x="545"/>
        <item x="593"/>
        <item x="184"/>
        <item x="52"/>
        <item x="518"/>
        <item x="116"/>
        <item x="121"/>
        <item x="659"/>
        <item x="501"/>
        <item x="89"/>
        <item x="631"/>
        <item x="96"/>
        <item x="198"/>
        <item x="413"/>
        <item x="423"/>
        <item x="292"/>
        <item x="93"/>
        <item x="337"/>
        <item x="652"/>
        <item x="498"/>
        <item x="418"/>
        <item x="269"/>
        <item x="141"/>
        <item x="350"/>
        <item x="603"/>
        <item x="486"/>
        <item x="578"/>
        <item x="544"/>
        <item x="301"/>
        <item x="379"/>
        <item x="225"/>
        <item x="481"/>
        <item x="601"/>
        <item x="106"/>
        <item x="523"/>
        <item x="188"/>
        <item x="373"/>
        <item x="67"/>
        <item x="654"/>
        <item x="317"/>
        <item x="666"/>
        <item x="560"/>
        <item x="609"/>
        <item x="250"/>
        <item x="377"/>
        <item x="707"/>
        <item x="587"/>
        <item x="531"/>
        <item x="193"/>
        <item x="361"/>
        <item x="706"/>
        <item x="112"/>
        <item x="200"/>
        <item x="374"/>
        <item x="602"/>
        <item x="492"/>
        <item x="168"/>
        <item x="509"/>
        <item x="195"/>
        <item x="181"/>
        <item x="191"/>
        <item x="683"/>
        <item x="525"/>
        <item x="18"/>
        <item x="462"/>
        <item x="627"/>
        <item x="678"/>
        <item x="695"/>
        <item x="428"/>
        <item x="318"/>
        <item x="263"/>
        <item x="459"/>
        <item x="415"/>
        <item x="349"/>
        <item x="435"/>
        <item x="34"/>
        <item x="41"/>
        <item x="405"/>
        <item x="528"/>
        <item x="657"/>
        <item x="606"/>
        <item x="451"/>
        <item x="110"/>
        <item x="212"/>
        <item x="43"/>
        <item x="457"/>
        <item x="33"/>
        <item x="158"/>
        <item x="404"/>
        <item x="251"/>
        <item x="387"/>
        <item x="232"/>
        <item x="155"/>
        <item x="464"/>
        <item x="249"/>
        <item x="699"/>
        <item x="417"/>
        <item x="411"/>
        <item x="442"/>
        <item x="562"/>
        <item x="370"/>
        <item x="650"/>
        <item x="172"/>
        <item x="247"/>
        <item x="206"/>
        <item x="432"/>
        <item x="608"/>
        <item x="26"/>
        <item x="429"/>
        <item x="229"/>
        <item x="135"/>
        <item x="522"/>
        <item x="309"/>
        <item x="128"/>
        <item x="12"/>
        <item x="390"/>
        <item x="662"/>
        <item x="265"/>
        <item x="99"/>
        <item x="103"/>
        <item x="122"/>
        <item x="565"/>
        <item x="496"/>
        <item x="147"/>
        <item x="257"/>
        <item x="14"/>
        <item x="150"/>
        <item x="554"/>
        <item x="577"/>
        <item x="366"/>
        <item x="636"/>
        <item x="340"/>
        <item x="425"/>
        <item x="422"/>
        <item x="360"/>
        <item x="98"/>
        <item x="21"/>
        <item x="149"/>
        <item x="392"/>
        <item x="503"/>
        <item x="483"/>
        <item x="476"/>
        <item x="438"/>
        <item x="342"/>
        <item x="217"/>
        <item x="514"/>
        <item x="408"/>
        <item x="167"/>
        <item x="385"/>
        <item x="230"/>
        <item x="696"/>
        <item x="384"/>
        <item x="424"/>
        <item x="686"/>
        <item x="17"/>
        <item x="372"/>
        <item x="220"/>
        <item x="5"/>
        <item x="485"/>
        <item x="441"/>
        <item x="176"/>
        <item x="682"/>
        <item x="44"/>
        <item x="663"/>
        <item x="530"/>
        <item x="275"/>
        <item x="270"/>
        <item x="546"/>
        <item x="9"/>
        <item x="219"/>
        <item x="268"/>
        <item x="11"/>
        <item x="548"/>
        <item x="143"/>
        <item x="414"/>
        <item x="673"/>
        <item x="661"/>
        <item x="550"/>
        <item x="311"/>
        <item x="85"/>
        <item x="572"/>
        <item x="482"/>
        <item x="376"/>
        <item x="151"/>
        <item x="64"/>
        <item x="646"/>
        <item x="502"/>
        <item x="132"/>
        <item x="134"/>
        <item x="260"/>
        <item x="162"/>
        <item x="341"/>
        <item x="61"/>
        <item x="57"/>
        <item x="607"/>
        <item x="452"/>
        <item x="573"/>
        <item x="680"/>
        <item x="568"/>
        <item x="109"/>
        <item x="22"/>
        <item x="487"/>
        <item x="433"/>
        <item x="540"/>
        <item x="599"/>
        <item x="658"/>
        <item x="333"/>
        <item x="472"/>
        <item x="214"/>
        <item x="239"/>
        <item x="15"/>
        <item x="355"/>
        <item x="82"/>
        <item x="221"/>
        <item x="439"/>
        <item x="353"/>
        <item x="228"/>
        <item x="303"/>
        <item x="466"/>
        <item x="290"/>
        <item x="90"/>
        <item x="287"/>
        <item x="328"/>
        <item x="588"/>
        <item x="65"/>
        <item x="352"/>
        <item x="272"/>
        <item x="178"/>
        <item x="430"/>
        <item x="330"/>
        <item x="454"/>
        <item x="402"/>
        <item x="420"/>
        <item x="235"/>
        <item x="574"/>
        <item x="102"/>
        <item x="24"/>
        <item x="345"/>
        <item x="489"/>
        <item x="293"/>
        <item x="479"/>
        <item x="691"/>
        <item x="55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2" baseItem="0"/>
    <dataField name="churne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EAC7A-2586-437A-8B17-72156D4519F8}" name="PivotTable5" cacheId="247" dataOnRows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E8" firstHeaderRow="1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Average of avg_weekly_usage_hours" fld="0" subtotal="average" baseField="0" baseItem="0"/>
    <dataField name="Average of support_tickets" fld="1" subtotal="average" baseField="0" baseItem="0"/>
    <dataField name="Average of payment_failures" fld="2" subtotal="average" baseField="0" baseItem="0"/>
    <dataField name="Average of tenure_months" fld="3" subtotal="average" baseField="0" baseItem="0"/>
    <dataField name="Average of last_login_days_ago" fld="4" subtotal="average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vg_weekly_usage_hours"/>
    <pivotHierarchy dragToData="1" caption="Average of avg_weekly_usage_hours"/>
    <pivotHierarchy dragToData="1"/>
    <pivotHierarchy dragToData="1" caption="Average of support_tickets"/>
    <pivotHierarchy dragToData="1"/>
    <pivotHierarchy dragToData="1" caption="Average of payment_failures"/>
    <pivotHierarchy dragToData="1"/>
    <pivotHierarchy dragToData="1" caption="Average of tenure_months"/>
    <pivotHierarchy dragToData="1"/>
    <pivotHierarchy dragToData="1" caption="Max of last_login_days_ago"/>
    <pivotHierarchy dragToData="1" caption="Average of last_login_days_ago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yes and no!$M$1:$W$1196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9344A-8A0C-4D58-81F5-F7729EA82B70}" name="PivotTable4" cacheId="248" dataOnRows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8" firstHeaderRow="1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Average of avg_weekly_usage_hours" fld="0" subtotal="average" baseField="0" baseItem="0"/>
    <dataField name="Average of support_tickets" fld="1" subtotal="average" baseField="0" baseItem="1"/>
    <dataField name="Average of payment_failures" fld="2" subtotal="average" baseField="0" baseItem="0"/>
    <dataField name="Average of tenure_months" fld="3" subtotal="average" baseField="0" baseItem="0"/>
    <dataField name="Average of last_login_days_ago" fld="4" subtotal="average" baseField="0" baseItem="0"/>
  </dataField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avg_weekly_usage_hours"/>
    <pivotHierarchy dragToData="1"/>
    <pivotHierarchy dragToData="1" caption="Average of support_tickets"/>
    <pivotHierarchy dragToData="1"/>
    <pivotHierarchy dragToData="1" caption="Average of payment_failures"/>
    <pivotHierarchy dragToData="1"/>
    <pivotHierarchy dragToData="1" caption="Average of tenure_months"/>
    <pivotHierarchy dragToData="1"/>
    <pivotHierarchy dragToData="1" caption="Average of last_login_days_ag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yes and no!$A$1:$K$160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F61C0-A5C3-4611-B21C-282F1F014B68}" name="PivotTable11" cacheId="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vg hr usage">
  <location ref="M1:O7" firstHeaderRow="0" firstDataRow="1" firstDataCol="1"/>
  <pivotFields count="11">
    <pivotField dataField="1" showAll="0"/>
    <pivotField numFmtId="14"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2" fld="10" baseField="0" baseItem="0"/>
    <dataField name="Count of user_id" fld="0" subtotal="count" baseField="4" baseItem="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EE652-31B4-4ADF-9808-AF4E3171A36C}" name="PivotTable13" cacheId="24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ayment failures">
  <location ref="M26:O33" firstHeaderRow="0" firstDataRow="1" firstDataCol="1"/>
  <pivotFields count="11">
    <pivotField dataField="1" showAll="0"/>
    <pivotField numFmtId="14"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2"/>
        <item x="5"/>
        <item x="4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2" fld="10" baseField="0" baseItem="0"/>
    <dataField name="Count of us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78A31-63B3-4788-ABA4-70938BEA9573}" name="PivotTable12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ort tickets">
  <location ref="M14:O24" firstHeaderRow="0" firstDataRow="1" firstDataCol="1"/>
  <pivotFields count="11">
    <pivotField dataField="1" showAll="0"/>
    <pivotField numFmtId="14" showAll="0"/>
    <pivotField showAll="0"/>
    <pivotField showAll="0"/>
    <pivotField showAll="0"/>
    <pivotField axis="axisRow" showAll="0">
      <items count="10">
        <item x="8"/>
        <item x="4"/>
        <item x="6"/>
        <item x="5"/>
        <item x="0"/>
        <item x="3"/>
        <item x="1"/>
        <item x="7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2" fld="10" baseField="0" baseItem="0"/>
    <dataField name="Count of user_id" fld="0" subtotal="count" baseField="5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556EB-27C7-4AC2-AEAE-27D9BFE84D71}" name="PivotTable10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ort tickets" colHeaderCaption="payment failures">
  <location ref="M1:T12" firstHeaderRow="1" firstDataRow="2" firstDataCol="1"/>
  <pivotFields count="11">
    <pivotField showAll="0"/>
    <pivotField numFmtId="14" showAll="0"/>
    <pivotField showAll="0"/>
    <pivotField showAll="0"/>
    <pivotField showAll="0"/>
    <pivotField axis="axisRow" showAll="0">
      <items count="10">
        <item x="8"/>
        <item x="4"/>
        <item x="6"/>
        <item x="5"/>
        <item x="0"/>
        <item x="3"/>
        <item x="1"/>
        <item x="7"/>
        <item x="2"/>
        <item t="default"/>
      </items>
    </pivotField>
    <pivotField axis="axisCol" showAll="0">
      <items count="7">
        <item x="1"/>
        <item x="0"/>
        <item x="3"/>
        <item x="2"/>
        <item x="5"/>
        <item x="4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hurn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19E9D-E417-4412-91B4-B493B09BA391}" name="PivotTable9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st login days">
  <location ref="O1:Q8" firstHeaderRow="0" firstDataRow="1" firstDataCol="1"/>
  <pivotFields count="13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2" fld="11" baseField="0" baseItem="0"/>
    <dataField name="Count of user_id" fld="0" subtotal="count" baseField="8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76995-DBA4-4FBE-879B-349FC0F29BEF}" name="PivotTable1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10F7-2D0B-4176-A617-7B4AE7B31EC3}">
  <dimension ref="A1:B11"/>
  <sheetViews>
    <sheetView workbookViewId="0">
      <selection activeCell="B20" sqref="B20"/>
    </sheetView>
  </sheetViews>
  <sheetFormatPr defaultRowHeight="15" x14ac:dyDescent="0.25"/>
  <cols>
    <col min="1" max="1" width="25.140625" customWidth="1"/>
    <col min="2" max="2" width="52" customWidth="1"/>
  </cols>
  <sheetData>
    <row r="1" spans="1:2" x14ac:dyDescent="0.25">
      <c r="A1" s="2" t="s">
        <v>15</v>
      </c>
      <c r="B1" s="2" t="s">
        <v>16</v>
      </c>
    </row>
    <row r="2" spans="1:2" x14ac:dyDescent="0.25">
      <c r="A2" s="3" t="s">
        <v>0</v>
      </c>
      <c r="B2" s="3" t="s">
        <v>17</v>
      </c>
    </row>
    <row r="3" spans="1:2" x14ac:dyDescent="0.25">
      <c r="A3" s="3" t="s">
        <v>1</v>
      </c>
      <c r="B3" s="3" t="s">
        <v>18</v>
      </c>
    </row>
    <row r="4" spans="1:2" x14ac:dyDescent="0.25">
      <c r="A4" s="3" t="s">
        <v>2</v>
      </c>
      <c r="B4" s="3" t="s">
        <v>19</v>
      </c>
    </row>
    <row r="5" spans="1:2" x14ac:dyDescent="0.25">
      <c r="A5" s="3" t="s">
        <v>3</v>
      </c>
      <c r="B5" s="3" t="s">
        <v>20</v>
      </c>
    </row>
    <row r="6" spans="1:2" x14ac:dyDescent="0.25">
      <c r="A6" s="3" t="s">
        <v>4</v>
      </c>
      <c r="B6" s="3" t="s">
        <v>21</v>
      </c>
    </row>
    <row r="7" spans="1:2" x14ac:dyDescent="0.25">
      <c r="A7" s="3" t="s">
        <v>5</v>
      </c>
      <c r="B7" s="3" t="s">
        <v>22</v>
      </c>
    </row>
    <row r="8" spans="1:2" x14ac:dyDescent="0.25">
      <c r="A8" s="3" t="s">
        <v>6</v>
      </c>
      <c r="B8" s="3" t="s">
        <v>23</v>
      </c>
    </row>
    <row r="9" spans="1:2" x14ac:dyDescent="0.25">
      <c r="A9" s="3" t="s">
        <v>7</v>
      </c>
      <c r="B9" s="3" t="s">
        <v>24</v>
      </c>
    </row>
    <row r="10" spans="1:2" x14ac:dyDescent="0.25">
      <c r="A10" s="3" t="s">
        <v>8</v>
      </c>
      <c r="B10" s="3" t="s">
        <v>25</v>
      </c>
    </row>
    <row r="11" spans="1:2" x14ac:dyDescent="0.25">
      <c r="A11" s="3" t="s">
        <v>9</v>
      </c>
      <c r="B11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3FAC-3719-487A-A140-3CC889D45B05}">
  <dimension ref="A1:W2801"/>
  <sheetViews>
    <sheetView zoomScale="85" zoomScaleNormal="85" workbookViewId="0">
      <selection activeCell="AB24" sqref="AB24"/>
    </sheetView>
  </sheetViews>
  <sheetFormatPr defaultRowHeight="15" x14ac:dyDescent="0.25"/>
  <cols>
    <col min="2" max="2" width="11.7109375" bestFit="1" customWidth="1"/>
    <col min="14" max="14" width="13.42578125" bestFit="1" customWidth="1"/>
    <col min="15" max="15" width="16.85546875" bestFit="1" customWidth="1"/>
    <col min="16" max="16" width="16" bestFit="1" customWidth="1"/>
    <col min="17" max="17" width="14.42578125" bestFit="1" customWidth="1"/>
    <col min="18" max="18" width="16" bestFit="1" customWidth="1"/>
    <col min="19" max="19" width="14.42578125" bestFit="1" customWidth="1"/>
    <col min="20" max="20" width="16" bestFit="1" customWidth="1"/>
    <col min="21" max="21" width="19.42578125" bestFit="1" customWidth="1"/>
    <col min="22" max="22" width="21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O1" s="4" t="s">
        <v>63</v>
      </c>
    </row>
    <row r="2" spans="1:23" x14ac:dyDescent="0.25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  <c r="K2">
        <f>IF(J2="Yes", 1, 0)</f>
        <v>1</v>
      </c>
      <c r="O2" t="s">
        <v>12</v>
      </c>
      <c r="Q2" t="s">
        <v>10</v>
      </c>
      <c r="S2" t="s">
        <v>14</v>
      </c>
      <c r="U2" t="s">
        <v>73</v>
      </c>
      <c r="V2" t="s">
        <v>74</v>
      </c>
    </row>
    <row r="3" spans="1:23" x14ac:dyDescent="0.25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  <c r="K3">
        <f t="shared" ref="K3:K66" si="0">IF(J3="Yes", 1, 0)</f>
        <v>1</v>
      </c>
      <c r="N3" s="4" t="s">
        <v>27</v>
      </c>
      <c r="O3" t="s">
        <v>54</v>
      </c>
      <c r="P3" t="s">
        <v>31</v>
      </c>
      <c r="Q3" t="s">
        <v>54</v>
      </c>
      <c r="R3" t="s">
        <v>31</v>
      </c>
      <c r="S3" t="s">
        <v>54</v>
      </c>
      <c r="T3" t="s">
        <v>31</v>
      </c>
      <c r="W3" t="s">
        <v>62</v>
      </c>
    </row>
    <row r="4" spans="1:23" x14ac:dyDescent="0.25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  <c r="K4">
        <f t="shared" si="0"/>
        <v>1</v>
      </c>
      <c r="N4" s="5" t="s">
        <v>40</v>
      </c>
      <c r="W4" s="7"/>
    </row>
    <row r="5" spans="1:23" x14ac:dyDescent="0.25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  <c r="K5">
        <f t="shared" si="0"/>
        <v>1</v>
      </c>
      <c r="N5" s="12" t="s">
        <v>41</v>
      </c>
      <c r="O5">
        <v>17</v>
      </c>
      <c r="P5">
        <v>24</v>
      </c>
      <c r="Q5">
        <v>13</v>
      </c>
      <c r="R5">
        <v>25</v>
      </c>
      <c r="S5">
        <v>24</v>
      </c>
      <c r="T5">
        <v>39</v>
      </c>
      <c r="U5">
        <v>54</v>
      </c>
      <c r="V5">
        <v>88</v>
      </c>
      <c r="W5" s="7">
        <f>GETPIVOTDATA("[Measures].[Sum of churn 2]",$N$1,"[Range 2].[signup_date (Month)]","[Range 2].[signup_date (Month)].&amp;[Jan]","[Range 2].[signup_date (Year)]","[Range 2].[signup_date (Year)].&amp;[2023]")/GETPIVOTDATA("[Measures].[Count of user_id]",$N$1,"[Range 2].[signup_date (Month)]","[Range 2].[signup_date (Month)].&amp;[Jan]","[Range 2].[signup_date (Year)]","[Range 2].[signup_date (Year)].&amp;[2023]")</f>
        <v>0.61363636363636365</v>
      </c>
    </row>
    <row r="6" spans="1:23" x14ac:dyDescent="0.25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  <c r="K6">
        <f t="shared" si="0"/>
        <v>1</v>
      </c>
      <c r="N6" s="12" t="s">
        <v>42</v>
      </c>
      <c r="O6">
        <v>23</v>
      </c>
      <c r="P6">
        <v>40</v>
      </c>
      <c r="Q6">
        <v>29</v>
      </c>
      <c r="R6">
        <v>46</v>
      </c>
      <c r="S6">
        <v>18</v>
      </c>
      <c r="T6">
        <v>26</v>
      </c>
      <c r="U6">
        <v>70</v>
      </c>
      <c r="V6">
        <v>112</v>
      </c>
      <c r="W6" s="7">
        <f>GETPIVOTDATA("[Measures].[Sum of churn 2]",$N$1,"[Range 2].[signup_date (Month)]","[Range 2].[signup_date (Month)].&amp;[Feb]","[Range 2].[signup_date (Year)]","[Range 2].[signup_date (Year)].&amp;[2023]")/GETPIVOTDATA("[Measures].[Count of user_id]",$N$1,"[Range 2].[signup_date (Month)]","[Range 2].[signup_date (Month)].&amp;[Feb]","[Range 2].[signup_date (Year)]","[Range 2].[signup_date (Year)].&amp;[2023]")</f>
        <v>0.625</v>
      </c>
    </row>
    <row r="7" spans="1:23" x14ac:dyDescent="0.25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  <c r="K7">
        <f t="shared" si="0"/>
        <v>1</v>
      </c>
      <c r="N7" s="12" t="s">
        <v>43</v>
      </c>
      <c r="O7">
        <v>12</v>
      </c>
      <c r="P7">
        <v>31</v>
      </c>
      <c r="Q7">
        <v>20</v>
      </c>
      <c r="R7">
        <v>39</v>
      </c>
      <c r="S7">
        <v>19</v>
      </c>
      <c r="T7">
        <v>29</v>
      </c>
      <c r="U7">
        <v>51</v>
      </c>
      <c r="V7">
        <v>99</v>
      </c>
      <c r="W7" s="7">
        <f>GETPIVOTDATA("[Measures].[Sum of churn 2]",$N$1,"[Range 2].[signup_date (Month)]","[Range 2].[signup_date (Month)].&amp;[Mar]","[Range 2].[signup_date (Year)]","[Range 2].[signup_date (Year)].&amp;[2023]")/GETPIVOTDATA("[Measures].[Count of user_id]",$N$1,"[Range 2].[signup_date (Month)]","[Range 2].[signup_date (Month)].&amp;[Mar]","[Range 2].[signup_date (Year)]","[Range 2].[signup_date (Year)].&amp;[2023]")</f>
        <v>0.51515151515151514</v>
      </c>
    </row>
    <row r="8" spans="1:23" x14ac:dyDescent="0.25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  <c r="K8">
        <f t="shared" si="0"/>
        <v>1</v>
      </c>
      <c r="N8" s="12" t="s">
        <v>44</v>
      </c>
      <c r="O8">
        <v>30</v>
      </c>
      <c r="P8">
        <v>43</v>
      </c>
      <c r="Q8">
        <v>15</v>
      </c>
      <c r="R8">
        <v>39</v>
      </c>
      <c r="S8">
        <v>17</v>
      </c>
      <c r="T8">
        <v>36</v>
      </c>
      <c r="U8">
        <v>62</v>
      </c>
      <c r="V8">
        <v>118</v>
      </c>
      <c r="W8" s="7">
        <f>GETPIVOTDATA("[Measures].[Sum of churn 2]",$N$1,"[Range 2].[signup_date (Month)]","[Range 2].[signup_date (Month)].&amp;[Apr]","[Range 2].[signup_date (Year)]","[Range 2].[signup_date (Year)].&amp;[2023]")/GETPIVOTDATA("[Measures].[Count of user_id]",$N$1,"[Range 2].[signup_date (Month)]","[Range 2].[signup_date (Month)].&amp;[Apr]","[Range 2].[signup_date (Year)]","[Range 2].[signup_date (Year)].&amp;[2023]")</f>
        <v>0.52542372881355937</v>
      </c>
    </row>
    <row r="9" spans="1:23" x14ac:dyDescent="0.25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  <c r="K9">
        <f t="shared" si="0"/>
        <v>1</v>
      </c>
      <c r="N9" s="12" t="s">
        <v>45</v>
      </c>
      <c r="O9">
        <v>13</v>
      </c>
      <c r="P9">
        <v>32</v>
      </c>
      <c r="Q9">
        <v>25</v>
      </c>
      <c r="R9">
        <v>41</v>
      </c>
      <c r="S9">
        <v>28</v>
      </c>
      <c r="T9">
        <v>52</v>
      </c>
      <c r="U9">
        <v>66</v>
      </c>
      <c r="V9">
        <v>125</v>
      </c>
      <c r="W9" s="7">
        <f>GETPIVOTDATA("[Measures].[Sum of churn 2]",$N$1,"[Range 2].[signup_date (Month)]","[Range 2].[signup_date (Month)].&amp;[May]","[Range 2].[signup_date (Year)]","[Range 2].[signup_date (Year)].&amp;[2023]")/GETPIVOTDATA("[Measures].[Count of user_id]",$N$1,"[Range 2].[signup_date (Month)]","[Range 2].[signup_date (Month)].&amp;[May]","[Range 2].[signup_date (Year)]","[Range 2].[signup_date (Year)].&amp;[2023]")</f>
        <v>0.52800000000000002</v>
      </c>
    </row>
    <row r="10" spans="1:23" x14ac:dyDescent="0.25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  <c r="K10">
        <f t="shared" si="0"/>
        <v>1</v>
      </c>
      <c r="N10" s="12" t="s">
        <v>46</v>
      </c>
      <c r="O10">
        <v>19</v>
      </c>
      <c r="P10">
        <v>37</v>
      </c>
      <c r="Q10">
        <v>24</v>
      </c>
      <c r="R10">
        <v>44</v>
      </c>
      <c r="S10">
        <v>21</v>
      </c>
      <c r="T10">
        <v>40</v>
      </c>
      <c r="U10">
        <v>64</v>
      </c>
      <c r="V10">
        <v>121</v>
      </c>
      <c r="W10" s="7">
        <f>GETPIVOTDATA("[Measures].[Sum of churn 2]",$N$1,"[Range 2].[signup_date (Month)]","[Range 2].[signup_date (Month)].&amp;[Jun]","[Range 2].[signup_date (Year)]","[Range 2].[signup_date (Year)].&amp;[2023]")/GETPIVOTDATA("[Measures].[Count of user_id]",$N$1,"[Range 2].[signup_date (Month)]","[Range 2].[signup_date (Month)].&amp;[Jun]","[Range 2].[signup_date (Year)]","[Range 2].[signup_date (Year)].&amp;[2023]")</f>
        <v>0.52892561983471076</v>
      </c>
    </row>
    <row r="11" spans="1:23" x14ac:dyDescent="0.25">
      <c r="A11">
        <v>10</v>
      </c>
      <c r="B11" s="1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t="s">
        <v>13</v>
      </c>
      <c r="K11">
        <f t="shared" si="0"/>
        <v>0</v>
      </c>
      <c r="N11" s="12" t="s">
        <v>47</v>
      </c>
      <c r="O11">
        <v>21</v>
      </c>
      <c r="P11">
        <v>40</v>
      </c>
      <c r="Q11">
        <v>15</v>
      </c>
      <c r="R11">
        <v>28</v>
      </c>
      <c r="S11">
        <v>28</v>
      </c>
      <c r="T11">
        <v>56</v>
      </c>
      <c r="U11">
        <v>64</v>
      </c>
      <c r="V11">
        <v>124</v>
      </c>
      <c r="W11" s="7">
        <f>GETPIVOTDATA("[Measures].[Sum of churn 2]",$N$1,"[Range 2].[signup_date (Month)]","[Range 2].[signup_date (Month)].&amp;[Jul]","[Range 2].[signup_date (Year)]","[Range 2].[signup_date (Year)].&amp;[2023]")/GETPIVOTDATA("[Measures].[Count of user_id]",$N$1,"[Range 2].[signup_date (Month)]","[Range 2].[signup_date (Month)].&amp;[Jul]","[Range 2].[signup_date (Year)]","[Range 2].[signup_date (Year)].&amp;[2023]")</f>
        <v>0.5161290322580645</v>
      </c>
    </row>
    <row r="12" spans="1:23" x14ac:dyDescent="0.25">
      <c r="A12">
        <v>11</v>
      </c>
      <c r="B12" s="1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t="s">
        <v>13</v>
      </c>
      <c r="K12">
        <f t="shared" si="0"/>
        <v>0</v>
      </c>
      <c r="N12" s="12" t="s">
        <v>48</v>
      </c>
      <c r="O12">
        <v>24</v>
      </c>
      <c r="P12">
        <v>38</v>
      </c>
      <c r="Q12">
        <v>18</v>
      </c>
      <c r="R12">
        <v>33</v>
      </c>
      <c r="S12">
        <v>24</v>
      </c>
      <c r="T12">
        <v>38</v>
      </c>
      <c r="U12">
        <v>66</v>
      </c>
      <c r="V12">
        <v>109</v>
      </c>
      <c r="W12" s="7">
        <f>GETPIVOTDATA("[Measures].[Sum of churn 2]",$N$1,"[Range 2].[signup_date (Month)]","[Range 2].[signup_date (Month)].&amp;[Aug]","[Range 2].[signup_date (Year)]","[Range 2].[signup_date (Year)].&amp;[2023]")/GETPIVOTDATA("[Measures].[Count of user_id]",$N$1,"[Range 2].[signup_date (Month)]","[Range 2].[signup_date (Month)].&amp;[Aug]","[Range 2].[signup_date (Year)]","[Range 2].[signup_date (Year)].&amp;[2023]")</f>
        <v>0.60550458715596334</v>
      </c>
    </row>
    <row r="13" spans="1:23" x14ac:dyDescent="0.25">
      <c r="A13">
        <v>12</v>
      </c>
      <c r="B13" s="1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t="s">
        <v>11</v>
      </c>
      <c r="K13">
        <f t="shared" si="0"/>
        <v>1</v>
      </c>
      <c r="N13" s="12" t="s">
        <v>49</v>
      </c>
      <c r="O13">
        <v>21</v>
      </c>
      <c r="P13">
        <v>29</v>
      </c>
      <c r="Q13">
        <v>19</v>
      </c>
      <c r="R13">
        <v>38</v>
      </c>
      <c r="S13">
        <v>25</v>
      </c>
      <c r="T13">
        <v>39</v>
      </c>
      <c r="U13">
        <v>65</v>
      </c>
      <c r="V13">
        <v>106</v>
      </c>
      <c r="W13" s="7">
        <f>GETPIVOTDATA("[Measures].[Sum of churn 2]",$N$1,"[Range 2].[signup_date (Month)]","[Range 2].[signup_date (Month)].&amp;[Sep]","[Range 2].[signup_date (Year)]","[Range 2].[signup_date (Year)].&amp;[2023]")/GETPIVOTDATA("[Measures].[Count of user_id]",$N$1,"[Range 2].[signup_date (Month)]","[Range 2].[signup_date (Month)].&amp;[Sep]","[Range 2].[signup_date (Year)]","[Range 2].[signup_date (Year)].&amp;[2023]")</f>
        <v>0.6132075471698113</v>
      </c>
    </row>
    <row r="14" spans="1:23" x14ac:dyDescent="0.25">
      <c r="A14">
        <v>13</v>
      </c>
      <c r="B14" s="1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t="s">
        <v>11</v>
      </c>
      <c r="K14">
        <f t="shared" si="0"/>
        <v>1</v>
      </c>
      <c r="N14" s="12" t="s">
        <v>50</v>
      </c>
      <c r="O14">
        <v>25</v>
      </c>
      <c r="P14">
        <v>50</v>
      </c>
      <c r="Q14">
        <v>27</v>
      </c>
      <c r="R14">
        <v>45</v>
      </c>
      <c r="S14">
        <v>17</v>
      </c>
      <c r="T14">
        <v>31</v>
      </c>
      <c r="U14">
        <v>69</v>
      </c>
      <c r="V14">
        <v>126</v>
      </c>
      <c r="W14" s="7">
        <f>GETPIVOTDATA("[Measures].[Sum of churn 2]",$N$1,"[Range 2].[signup_date (Month)]","[Range 2].[signup_date (Month)].&amp;[Oct]","[Range 2].[signup_date (Year)]","[Range 2].[signup_date (Year)].&amp;[2023]")/GETPIVOTDATA("[Measures].[Count of user_id]",$N$1,"[Range 2].[signup_date (Month)]","[Range 2].[signup_date (Month)].&amp;[Oct]","[Range 2].[signup_date (Year)]","[Range 2].[signup_date (Year)].&amp;[2023]")</f>
        <v>0.54761904761904767</v>
      </c>
    </row>
    <row r="15" spans="1:23" x14ac:dyDescent="0.25">
      <c r="A15">
        <v>14</v>
      </c>
      <c r="B15" s="1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t="s">
        <v>11</v>
      </c>
      <c r="K15">
        <f t="shared" si="0"/>
        <v>1</v>
      </c>
      <c r="N15" s="12" t="s">
        <v>51</v>
      </c>
      <c r="O15">
        <v>24</v>
      </c>
      <c r="P15">
        <v>37</v>
      </c>
      <c r="Q15">
        <v>14</v>
      </c>
      <c r="R15">
        <v>27</v>
      </c>
      <c r="S15">
        <v>16</v>
      </c>
      <c r="T15">
        <v>35</v>
      </c>
      <c r="U15">
        <v>54</v>
      </c>
      <c r="V15">
        <v>99</v>
      </c>
      <c r="W15" s="7">
        <f>GETPIVOTDATA("[Measures].[Sum of churn 2]",$N$1,"[Range 2].[signup_date (Month)]","[Range 2].[signup_date (Month)].&amp;[Nov]","[Range 2].[signup_date (Year)]","[Range 2].[signup_date (Year)].&amp;[2023]")/GETPIVOTDATA("[Measures].[Count of user_id]",$N$1,"[Range 2].[signup_date (Month)]","[Range 2].[signup_date (Month)].&amp;[Nov]","[Range 2].[signup_date (Year)]","[Range 2].[signup_date (Year)].&amp;[2023]")</f>
        <v>0.54545454545454541</v>
      </c>
    </row>
    <row r="16" spans="1:23" x14ac:dyDescent="0.25">
      <c r="A16">
        <v>15</v>
      </c>
      <c r="B16" s="1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t="s">
        <v>11</v>
      </c>
      <c r="K16">
        <f t="shared" si="0"/>
        <v>1</v>
      </c>
      <c r="N16" s="12" t="s">
        <v>52</v>
      </c>
      <c r="O16">
        <v>22</v>
      </c>
      <c r="P16">
        <v>37</v>
      </c>
      <c r="Q16">
        <v>27</v>
      </c>
      <c r="R16">
        <v>43</v>
      </c>
      <c r="S16">
        <v>20</v>
      </c>
      <c r="T16">
        <v>40</v>
      </c>
      <c r="U16">
        <v>69</v>
      </c>
      <c r="V16">
        <v>120</v>
      </c>
      <c r="W16" s="7">
        <f>GETPIVOTDATA("[Measures].[Sum of churn 2]",$N$1,"[Range 2].[signup_date (Month)]","[Range 2].[signup_date (Month)].&amp;[Dec]","[Range 2].[signup_date (Year)]","[Range 2].[signup_date (Year)].&amp;[2023]")/GETPIVOTDATA("[Measures].[Count of user_id]",$N$1,"[Range 2].[signup_date (Month)]","[Range 2].[signup_date (Month)].&amp;[Dec]","[Range 2].[signup_date (Year)]","[Range 2].[signup_date (Year)].&amp;[2023]")</f>
        <v>0.57499999999999996</v>
      </c>
    </row>
    <row r="17" spans="1:23" x14ac:dyDescent="0.25">
      <c r="A17">
        <v>16</v>
      </c>
      <c r="B17" s="1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t="s">
        <v>13</v>
      </c>
      <c r="K17">
        <f t="shared" si="0"/>
        <v>0</v>
      </c>
      <c r="N17" s="5" t="s">
        <v>53</v>
      </c>
      <c r="W17" s="7"/>
    </row>
    <row r="18" spans="1:23" x14ac:dyDescent="0.25">
      <c r="A18">
        <v>17</v>
      </c>
      <c r="B18" s="1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t="s">
        <v>13</v>
      </c>
      <c r="K18">
        <f t="shared" si="0"/>
        <v>0</v>
      </c>
      <c r="N18" s="12" t="s">
        <v>41</v>
      </c>
      <c r="O18">
        <v>28</v>
      </c>
      <c r="P18">
        <v>44</v>
      </c>
      <c r="Q18">
        <v>25</v>
      </c>
      <c r="R18">
        <v>44</v>
      </c>
      <c r="S18">
        <v>26</v>
      </c>
      <c r="T18">
        <v>44</v>
      </c>
      <c r="U18">
        <v>79</v>
      </c>
      <c r="V18">
        <v>132</v>
      </c>
      <c r="W18" s="7">
        <f>GETPIVOTDATA("[Measures].[Sum of churn 2]",$N$1,"[Range 2].[signup_date (Month)]","[Range 2].[signup_date (Month)].&amp;[Jan]","[Range 2].[signup_date (Year)]","[Range 2].[signup_date (Year)].&amp;[2024]")/GETPIVOTDATA("[Measures].[Count of user_id]",$N$1,"[Range 2].[signup_date (Month)]","[Range 2].[signup_date (Month)].&amp;[Jan]","[Range 2].[signup_date (Year)]","[Range 2].[signup_date (Year)].&amp;[2024]")</f>
        <v>0.59848484848484851</v>
      </c>
    </row>
    <row r="19" spans="1:23" x14ac:dyDescent="0.25">
      <c r="A19">
        <v>18</v>
      </c>
      <c r="B19" s="1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t="s">
        <v>11</v>
      </c>
      <c r="K19">
        <f t="shared" si="0"/>
        <v>1</v>
      </c>
      <c r="N19" s="12" t="s">
        <v>42</v>
      </c>
      <c r="O19">
        <v>23</v>
      </c>
      <c r="P19">
        <v>36</v>
      </c>
      <c r="Q19">
        <v>16</v>
      </c>
      <c r="R19">
        <v>20</v>
      </c>
      <c r="S19">
        <v>19</v>
      </c>
      <c r="T19">
        <v>29</v>
      </c>
      <c r="U19">
        <v>58</v>
      </c>
      <c r="V19">
        <v>85</v>
      </c>
      <c r="W19" s="7">
        <f>GETPIVOTDATA("[Measures].[Sum of churn 2]",$N$1,"[Range 2].[signup_date (Month)]","[Range 2].[signup_date (Month)].&amp;[Feb]","[Range 2].[signup_date (Year)]","[Range 2].[signup_date (Year)].&amp;[2024]")/GETPIVOTDATA("[Measures].[Count of user_id]",$N$1,"[Range 2].[signup_date (Month)]","[Range 2].[signup_date (Month)].&amp;[Feb]","[Range 2].[signup_date (Year)]","[Range 2].[signup_date (Year)].&amp;[2024]")</f>
        <v>0.68235294117647061</v>
      </c>
    </row>
    <row r="20" spans="1:23" x14ac:dyDescent="0.25">
      <c r="A20">
        <v>19</v>
      </c>
      <c r="B20" s="1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t="s">
        <v>11</v>
      </c>
      <c r="K20">
        <f t="shared" si="0"/>
        <v>1</v>
      </c>
      <c r="N20" s="12" t="s">
        <v>43</v>
      </c>
      <c r="O20">
        <v>23</v>
      </c>
      <c r="P20">
        <v>41</v>
      </c>
      <c r="Q20">
        <v>32</v>
      </c>
      <c r="R20">
        <v>47</v>
      </c>
      <c r="S20">
        <v>25</v>
      </c>
      <c r="T20">
        <v>49</v>
      </c>
      <c r="U20">
        <v>80</v>
      </c>
      <c r="V20">
        <v>137</v>
      </c>
      <c r="W20" s="7">
        <f>GETPIVOTDATA("[Measures].[Sum of churn 2]",$N$1,"[Range 2].[signup_date (Month)]","[Range 2].[signup_date (Month)].&amp;[Mar]","[Range 2].[signup_date (Year)]","[Range 2].[signup_date (Year)].&amp;[2024]")/GETPIVOTDATA("[Measures].[Count of user_id]",$N$1,"[Range 2].[signup_date (Month)]","[Range 2].[signup_date (Month)].&amp;[Mar]","[Range 2].[signup_date (Year)]","[Range 2].[signup_date (Year)].&amp;[2024]")</f>
        <v>0.58394160583941601</v>
      </c>
    </row>
    <row r="21" spans="1:23" x14ac:dyDescent="0.25">
      <c r="A21">
        <v>20</v>
      </c>
      <c r="B21" s="1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t="s">
        <v>13</v>
      </c>
      <c r="K21">
        <f t="shared" si="0"/>
        <v>0</v>
      </c>
      <c r="N21" s="12" t="s">
        <v>44</v>
      </c>
      <c r="O21">
        <v>20</v>
      </c>
      <c r="P21">
        <v>32</v>
      </c>
      <c r="Q21">
        <v>29</v>
      </c>
      <c r="R21">
        <v>45</v>
      </c>
      <c r="S21">
        <v>22</v>
      </c>
      <c r="T21">
        <v>42</v>
      </c>
      <c r="U21">
        <v>71</v>
      </c>
      <c r="V21">
        <v>119</v>
      </c>
      <c r="W21" s="7">
        <f>GETPIVOTDATA("[Measures].[Sum of churn 2]",$N$1,"[Range 2].[signup_date (Month)]","[Range 2].[signup_date (Month)].&amp;[Apr]","[Range 2].[signup_date (Year)]","[Range 2].[signup_date (Year)].&amp;[2024]")/GETPIVOTDATA("[Measures].[Count of user_id]",$N$1,"[Range 2].[signup_date (Month)]","[Range 2].[signup_date (Month)].&amp;[Apr]","[Range 2].[signup_date (Year)]","[Range 2].[signup_date (Year)].&amp;[2024]")</f>
        <v>0.59663865546218486</v>
      </c>
    </row>
    <row r="22" spans="1:23" x14ac:dyDescent="0.25">
      <c r="A22">
        <v>21</v>
      </c>
      <c r="B22" s="1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t="s">
        <v>13</v>
      </c>
      <c r="K22">
        <f t="shared" si="0"/>
        <v>0</v>
      </c>
      <c r="N22" s="12" t="s">
        <v>45</v>
      </c>
      <c r="O22">
        <v>26</v>
      </c>
      <c r="P22">
        <v>53</v>
      </c>
      <c r="Q22">
        <v>30</v>
      </c>
      <c r="R22">
        <v>49</v>
      </c>
      <c r="S22">
        <v>18</v>
      </c>
      <c r="T22">
        <v>32</v>
      </c>
      <c r="U22">
        <v>74</v>
      </c>
      <c r="V22">
        <v>134</v>
      </c>
      <c r="W22" s="7">
        <f>GETPIVOTDATA("[Measures].[Sum of churn 2]",$N$1,"[Range 2].[signup_date (Month)]","[Range 2].[signup_date (Month)].&amp;[May]","[Range 2].[signup_date (Year)]","[Range 2].[signup_date (Year)].&amp;[2024]")/GETPIVOTDATA("[Measures].[Count of user_id]",$N$1,"[Range 2].[signup_date (Month)]","[Range 2].[signup_date (Month)].&amp;[May]","[Range 2].[signup_date (Year)]","[Range 2].[signup_date (Year)].&amp;[2024]")</f>
        <v>0.55223880597014929</v>
      </c>
    </row>
    <row r="23" spans="1:23" x14ac:dyDescent="0.25">
      <c r="A23">
        <v>22</v>
      </c>
      <c r="B23" s="1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t="s">
        <v>11</v>
      </c>
      <c r="K23">
        <f t="shared" si="0"/>
        <v>1</v>
      </c>
      <c r="N23" s="12" t="s">
        <v>46</v>
      </c>
      <c r="O23">
        <v>20</v>
      </c>
      <c r="P23">
        <v>33</v>
      </c>
      <c r="Q23">
        <v>22</v>
      </c>
      <c r="R23">
        <v>35</v>
      </c>
      <c r="S23">
        <v>19</v>
      </c>
      <c r="T23">
        <v>33</v>
      </c>
      <c r="U23">
        <v>61</v>
      </c>
      <c r="V23">
        <v>101</v>
      </c>
      <c r="W23" s="7">
        <f>GETPIVOTDATA("[Measures].[Sum of churn 2]",$N$1,"[Range 2].[signup_date (Month)]","[Range 2].[signup_date (Month)].&amp;[Jun]","[Range 2].[signup_date (Year)]","[Range 2].[signup_date (Year)].&amp;[2024]")/GETPIVOTDATA("[Measures].[Count of user_id]",$N$1,"[Range 2].[signup_date (Month)]","[Range 2].[signup_date (Month)].&amp;[Jun]","[Range 2].[signup_date (Year)]","[Range 2].[signup_date (Year)].&amp;[2024]")</f>
        <v>0.60396039603960394</v>
      </c>
    </row>
    <row r="24" spans="1:23" x14ac:dyDescent="0.25">
      <c r="A24">
        <v>23</v>
      </c>
      <c r="B24" s="1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t="s">
        <v>13</v>
      </c>
      <c r="K24">
        <f t="shared" si="0"/>
        <v>0</v>
      </c>
      <c r="N24" s="12" t="s">
        <v>47</v>
      </c>
      <c r="O24">
        <v>20</v>
      </c>
      <c r="P24">
        <v>43</v>
      </c>
      <c r="Q24">
        <v>20</v>
      </c>
      <c r="R24">
        <v>40</v>
      </c>
      <c r="S24">
        <v>25</v>
      </c>
      <c r="T24">
        <v>43</v>
      </c>
      <c r="U24">
        <v>65</v>
      </c>
      <c r="V24">
        <v>126</v>
      </c>
      <c r="W24" s="7">
        <f>GETPIVOTDATA("[Measures].[Sum of churn 2]",$N$1,"[Range 2].[signup_date (Month)]","[Range 2].[signup_date (Month)].&amp;[Jul]","[Range 2].[signup_date (Year)]","[Range 2].[signup_date (Year)].&amp;[2024]")/GETPIVOTDATA("[Measures].[Count of user_id]",$N$1,"[Range 2].[signup_date (Month)]","[Range 2].[signup_date (Month)].&amp;[Jul]","[Range 2].[signup_date (Year)]","[Range 2].[signup_date (Year)].&amp;[2024]")</f>
        <v>0.51587301587301593</v>
      </c>
    </row>
    <row r="25" spans="1:23" x14ac:dyDescent="0.25">
      <c r="A25">
        <v>24</v>
      </c>
      <c r="B25" s="1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t="s">
        <v>11</v>
      </c>
      <c r="K25">
        <f t="shared" si="0"/>
        <v>1</v>
      </c>
      <c r="N25" s="12" t="s">
        <v>48</v>
      </c>
      <c r="O25">
        <v>27</v>
      </c>
      <c r="P25">
        <v>48</v>
      </c>
      <c r="Q25">
        <v>34</v>
      </c>
      <c r="R25">
        <v>53</v>
      </c>
      <c r="S25">
        <v>30</v>
      </c>
      <c r="T25">
        <v>41</v>
      </c>
      <c r="U25">
        <v>91</v>
      </c>
      <c r="V25">
        <v>142</v>
      </c>
      <c r="W25" s="7">
        <f>GETPIVOTDATA("[Measures].[Sum of churn 2]",$N$1,"[Range 2].[signup_date (Month)]","[Range 2].[signup_date (Month)].&amp;[Aug]","[Range 2].[signup_date (Year)]","[Range 2].[signup_date (Year)].&amp;[2024]")/GETPIVOTDATA("[Measures].[Count of user_id]",$N$1,"[Range 2].[signup_date (Month)]","[Range 2].[signup_date (Month)].&amp;[Aug]","[Range 2].[signup_date (Year)]","[Range 2].[signup_date (Year)].&amp;[2024]")</f>
        <v>0.64084507042253525</v>
      </c>
    </row>
    <row r="26" spans="1:23" x14ac:dyDescent="0.25">
      <c r="A26">
        <v>25</v>
      </c>
      <c r="B26" s="1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t="s">
        <v>11</v>
      </c>
      <c r="K26">
        <f t="shared" si="0"/>
        <v>1</v>
      </c>
      <c r="N26" s="12" t="s">
        <v>49</v>
      </c>
      <c r="O26">
        <v>27</v>
      </c>
      <c r="P26">
        <v>37</v>
      </c>
      <c r="Q26">
        <v>17</v>
      </c>
      <c r="R26">
        <v>27</v>
      </c>
      <c r="S26">
        <v>19</v>
      </c>
      <c r="T26">
        <v>41</v>
      </c>
      <c r="U26">
        <v>63</v>
      </c>
      <c r="V26">
        <v>105</v>
      </c>
      <c r="W26" s="7">
        <f>GETPIVOTDATA("[Measures].[Sum of churn 2]",$N$1,"[Range 2].[signup_date (Month)]","[Range 2].[signup_date (Month)].&amp;[Sep]","[Range 2].[signup_date (Year)]","[Range 2].[signup_date (Year)].&amp;[2024]")/GETPIVOTDATA("[Measures].[Count of user_id]",$N$1,"[Range 2].[signup_date (Month)]","[Range 2].[signup_date (Month)].&amp;[Sep]","[Range 2].[signup_date (Year)]","[Range 2].[signup_date (Year)].&amp;[2024]")</f>
        <v>0.6</v>
      </c>
    </row>
    <row r="27" spans="1:23" x14ac:dyDescent="0.25">
      <c r="A27">
        <v>26</v>
      </c>
      <c r="B27" s="1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t="s">
        <v>13</v>
      </c>
      <c r="K27">
        <f t="shared" si="0"/>
        <v>0</v>
      </c>
      <c r="N27" s="12" t="s">
        <v>50</v>
      </c>
      <c r="O27">
        <v>22</v>
      </c>
      <c r="P27">
        <v>43</v>
      </c>
      <c r="Q27">
        <v>24</v>
      </c>
      <c r="R27">
        <v>45</v>
      </c>
      <c r="S27">
        <v>18</v>
      </c>
      <c r="T27">
        <v>35</v>
      </c>
      <c r="U27">
        <v>64</v>
      </c>
      <c r="V27">
        <v>123</v>
      </c>
      <c r="W27" s="7">
        <f>GETPIVOTDATA("[Measures].[Sum of churn 2]",$N$1,"[Range 2].[signup_date (Month)]","[Range 2].[signup_date (Month)].&amp;[Oct]","[Range 2].[signup_date (Year)]","[Range 2].[signup_date (Year)].&amp;[2024]")/GETPIVOTDATA("[Measures].[Count of user_id]",$N$1,"[Range 2].[signup_date (Month)]","[Range 2].[signup_date (Month)].&amp;[Oct]","[Range 2].[signup_date (Year)]","[Range 2].[signup_date (Year)].&amp;[2024]")</f>
        <v>0.52032520325203258</v>
      </c>
    </row>
    <row r="28" spans="1:23" x14ac:dyDescent="0.25">
      <c r="A28">
        <v>27</v>
      </c>
      <c r="B28" s="1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t="s">
        <v>13</v>
      </c>
      <c r="K28">
        <f t="shared" si="0"/>
        <v>0</v>
      </c>
      <c r="N28" s="12" t="s">
        <v>51</v>
      </c>
      <c r="O28">
        <v>24</v>
      </c>
      <c r="P28">
        <v>40</v>
      </c>
      <c r="Q28">
        <v>23</v>
      </c>
      <c r="R28">
        <v>39</v>
      </c>
      <c r="S28">
        <v>20</v>
      </c>
      <c r="T28">
        <v>40</v>
      </c>
      <c r="U28">
        <v>67</v>
      </c>
      <c r="V28">
        <v>119</v>
      </c>
      <c r="W28" s="7">
        <f>GETPIVOTDATA("[Measures].[Sum of churn 2]",$N$1,"[Range 2].[signup_date (Month)]","[Range 2].[signup_date (Month)].&amp;[Nov]","[Range 2].[signup_date (Year)]","[Range 2].[signup_date (Year)].&amp;[2024]")/GETPIVOTDATA("[Measures].[Count of user_id]",$N$1,"[Range 2].[signup_date (Month)]","[Range 2].[signup_date (Month)].&amp;[Nov]","[Range 2].[signup_date (Year)]","[Range 2].[signup_date (Year)].&amp;[2024]")</f>
        <v>0.56302521008403361</v>
      </c>
    </row>
    <row r="29" spans="1:23" x14ac:dyDescent="0.25">
      <c r="A29">
        <v>28</v>
      </c>
      <c r="B29" s="1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t="s">
        <v>11</v>
      </c>
      <c r="K29">
        <f t="shared" si="0"/>
        <v>1</v>
      </c>
      <c r="N29" s="12" t="s">
        <v>52</v>
      </c>
      <c r="O29">
        <v>23</v>
      </c>
      <c r="P29">
        <v>35</v>
      </c>
      <c r="Q29">
        <v>30</v>
      </c>
      <c r="R29">
        <v>52</v>
      </c>
      <c r="S29">
        <v>25</v>
      </c>
      <c r="T29">
        <v>43</v>
      </c>
      <c r="U29">
        <v>78</v>
      </c>
      <c r="V29">
        <v>130</v>
      </c>
      <c r="W29" s="7">
        <f>GETPIVOTDATA("[Measures].[Sum of churn 2]",$N$1,"[Range 2].[signup_date (Month)]","[Range 2].[signup_date (Month)].&amp;[Dec]","[Range 2].[signup_date (Year)]","[Range 2].[signup_date (Year)].&amp;[2024]")/GETPIVOTDATA("[Measures].[Count of user_id]",$N$1,"[Range 2].[signup_date (Month)]","[Range 2].[signup_date (Month)].&amp;[Dec]","[Range 2].[signup_date (Year)]","[Range 2].[signup_date (Year)].&amp;[2024]")</f>
        <v>0.6</v>
      </c>
    </row>
    <row r="30" spans="1:23" x14ac:dyDescent="0.25">
      <c r="A30">
        <v>29</v>
      </c>
      <c r="B30" s="1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t="s">
        <v>13</v>
      </c>
      <c r="K30">
        <f t="shared" si="0"/>
        <v>0</v>
      </c>
      <c r="N30" s="5" t="s">
        <v>28</v>
      </c>
      <c r="O30">
        <v>534</v>
      </c>
      <c r="P30">
        <v>923</v>
      </c>
      <c r="Q30">
        <v>548</v>
      </c>
      <c r="R30">
        <v>944</v>
      </c>
      <c r="S30">
        <v>523</v>
      </c>
      <c r="T30">
        <v>933</v>
      </c>
      <c r="U30">
        <v>1605</v>
      </c>
      <c r="V30">
        <v>2800</v>
      </c>
      <c r="W30" s="7"/>
    </row>
    <row r="31" spans="1:23" x14ac:dyDescent="0.25">
      <c r="A31">
        <v>30</v>
      </c>
      <c r="B31" s="1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t="s">
        <v>13</v>
      </c>
      <c r="K31">
        <f t="shared" si="0"/>
        <v>0</v>
      </c>
    </row>
    <row r="32" spans="1:23" x14ac:dyDescent="0.25">
      <c r="A32">
        <v>31</v>
      </c>
      <c r="B32" s="1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t="s">
        <v>13</v>
      </c>
      <c r="K32">
        <f t="shared" si="0"/>
        <v>0</v>
      </c>
    </row>
    <row r="33" spans="1:11" x14ac:dyDescent="0.25">
      <c r="A33">
        <v>32</v>
      </c>
      <c r="B33" s="1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t="s">
        <v>13</v>
      </c>
      <c r="K33">
        <f t="shared" si="0"/>
        <v>0</v>
      </c>
    </row>
    <row r="34" spans="1:11" x14ac:dyDescent="0.25">
      <c r="A34">
        <v>33</v>
      </c>
      <c r="B34" s="1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t="s">
        <v>11</v>
      </c>
      <c r="K34">
        <f t="shared" si="0"/>
        <v>1</v>
      </c>
    </row>
    <row r="35" spans="1:11" x14ac:dyDescent="0.25">
      <c r="A35">
        <v>34</v>
      </c>
      <c r="B35" s="1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t="s">
        <v>11</v>
      </c>
      <c r="K35">
        <f t="shared" si="0"/>
        <v>1</v>
      </c>
    </row>
    <row r="36" spans="1:11" x14ac:dyDescent="0.25">
      <c r="A36">
        <v>35</v>
      </c>
      <c r="B36" s="1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t="s">
        <v>13</v>
      </c>
      <c r="K36">
        <f t="shared" si="0"/>
        <v>0</v>
      </c>
    </row>
    <row r="37" spans="1:11" x14ac:dyDescent="0.25">
      <c r="A37">
        <v>36</v>
      </c>
      <c r="B37" s="1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t="s">
        <v>11</v>
      </c>
      <c r="K37">
        <f t="shared" si="0"/>
        <v>1</v>
      </c>
    </row>
    <row r="38" spans="1:11" x14ac:dyDescent="0.25">
      <c r="A38">
        <v>37</v>
      </c>
      <c r="B38" s="1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t="s">
        <v>11</v>
      </c>
      <c r="K38">
        <f t="shared" si="0"/>
        <v>1</v>
      </c>
    </row>
    <row r="39" spans="1:11" x14ac:dyDescent="0.25">
      <c r="A39">
        <v>38</v>
      </c>
      <c r="B39" s="1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t="s">
        <v>11</v>
      </c>
      <c r="K39">
        <f t="shared" si="0"/>
        <v>1</v>
      </c>
    </row>
    <row r="40" spans="1:11" x14ac:dyDescent="0.25">
      <c r="A40">
        <v>39</v>
      </c>
      <c r="B40" s="1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t="s">
        <v>13</v>
      </c>
      <c r="K40">
        <f t="shared" si="0"/>
        <v>0</v>
      </c>
    </row>
    <row r="41" spans="1:11" x14ac:dyDescent="0.25">
      <c r="A41">
        <v>40</v>
      </c>
      <c r="B41" s="1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t="s">
        <v>13</v>
      </c>
      <c r="K41">
        <f t="shared" si="0"/>
        <v>0</v>
      </c>
    </row>
    <row r="42" spans="1:11" x14ac:dyDescent="0.25">
      <c r="A42">
        <v>41</v>
      </c>
      <c r="B42" s="1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t="s">
        <v>11</v>
      </c>
      <c r="K42">
        <f t="shared" si="0"/>
        <v>1</v>
      </c>
    </row>
    <row r="43" spans="1:11" x14ac:dyDescent="0.25">
      <c r="A43">
        <v>42</v>
      </c>
      <c r="B43" s="1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t="s">
        <v>11</v>
      </c>
      <c r="K43">
        <f t="shared" si="0"/>
        <v>1</v>
      </c>
    </row>
    <row r="44" spans="1:11" x14ac:dyDescent="0.25">
      <c r="A44">
        <v>43</v>
      </c>
      <c r="B44" s="1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t="s">
        <v>13</v>
      </c>
      <c r="K44">
        <f t="shared" si="0"/>
        <v>0</v>
      </c>
    </row>
    <row r="45" spans="1:11" x14ac:dyDescent="0.25">
      <c r="A45">
        <v>44</v>
      </c>
      <c r="B45" s="1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t="s">
        <v>13</v>
      </c>
      <c r="K45">
        <f t="shared" si="0"/>
        <v>0</v>
      </c>
    </row>
    <row r="46" spans="1:11" x14ac:dyDescent="0.25">
      <c r="A46">
        <v>45</v>
      </c>
      <c r="B46" s="1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t="s">
        <v>11</v>
      </c>
      <c r="K46">
        <f t="shared" si="0"/>
        <v>1</v>
      </c>
    </row>
    <row r="47" spans="1:11" x14ac:dyDescent="0.25">
      <c r="A47">
        <v>46</v>
      </c>
      <c r="B47" s="1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t="s">
        <v>13</v>
      </c>
      <c r="K47">
        <f t="shared" si="0"/>
        <v>0</v>
      </c>
    </row>
    <row r="48" spans="1:11" x14ac:dyDescent="0.25">
      <c r="A48">
        <v>47</v>
      </c>
      <c r="B48" s="1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t="s">
        <v>11</v>
      </c>
      <c r="K48">
        <f t="shared" si="0"/>
        <v>1</v>
      </c>
    </row>
    <row r="49" spans="1:11" x14ac:dyDescent="0.25">
      <c r="A49">
        <v>48</v>
      </c>
      <c r="B49" s="1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t="s">
        <v>13</v>
      </c>
      <c r="K49">
        <f t="shared" si="0"/>
        <v>0</v>
      </c>
    </row>
    <row r="50" spans="1:11" x14ac:dyDescent="0.25">
      <c r="A50">
        <v>49</v>
      </c>
      <c r="B50" s="1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t="s">
        <v>11</v>
      </c>
      <c r="K50">
        <f t="shared" si="0"/>
        <v>1</v>
      </c>
    </row>
    <row r="51" spans="1:11" x14ac:dyDescent="0.25">
      <c r="A51">
        <v>50</v>
      </c>
      <c r="B51" s="1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t="s">
        <v>13</v>
      </c>
      <c r="K51">
        <f t="shared" si="0"/>
        <v>0</v>
      </c>
    </row>
    <row r="52" spans="1:11" x14ac:dyDescent="0.25">
      <c r="A52">
        <v>51</v>
      </c>
      <c r="B52" s="1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t="s">
        <v>11</v>
      </c>
      <c r="K52">
        <f t="shared" si="0"/>
        <v>1</v>
      </c>
    </row>
    <row r="53" spans="1:11" x14ac:dyDescent="0.25">
      <c r="A53">
        <v>52</v>
      </c>
      <c r="B53" s="1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t="s">
        <v>11</v>
      </c>
      <c r="K53">
        <f t="shared" si="0"/>
        <v>1</v>
      </c>
    </row>
    <row r="54" spans="1:11" x14ac:dyDescent="0.25">
      <c r="A54">
        <v>53</v>
      </c>
      <c r="B54" s="1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t="s">
        <v>11</v>
      </c>
      <c r="K54">
        <f t="shared" si="0"/>
        <v>1</v>
      </c>
    </row>
    <row r="55" spans="1:11" x14ac:dyDescent="0.25">
      <c r="A55">
        <v>54</v>
      </c>
      <c r="B55" s="1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t="s">
        <v>13</v>
      </c>
      <c r="K55">
        <f t="shared" si="0"/>
        <v>0</v>
      </c>
    </row>
    <row r="56" spans="1:11" x14ac:dyDescent="0.25">
      <c r="A56">
        <v>55</v>
      </c>
      <c r="B56" s="1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t="s">
        <v>13</v>
      </c>
      <c r="K56">
        <f t="shared" si="0"/>
        <v>0</v>
      </c>
    </row>
    <row r="57" spans="1:11" x14ac:dyDescent="0.25">
      <c r="A57">
        <v>56</v>
      </c>
      <c r="B57" s="1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t="s">
        <v>11</v>
      </c>
      <c r="K57">
        <f t="shared" si="0"/>
        <v>1</v>
      </c>
    </row>
    <row r="58" spans="1:11" x14ac:dyDescent="0.25">
      <c r="A58">
        <v>57</v>
      </c>
      <c r="B58" s="1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t="s">
        <v>11</v>
      </c>
      <c r="K58">
        <f t="shared" si="0"/>
        <v>1</v>
      </c>
    </row>
    <row r="59" spans="1:11" x14ac:dyDescent="0.25">
      <c r="A59">
        <v>58</v>
      </c>
      <c r="B59" s="1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t="s">
        <v>13</v>
      </c>
      <c r="K59">
        <f t="shared" si="0"/>
        <v>0</v>
      </c>
    </row>
    <row r="60" spans="1:11" x14ac:dyDescent="0.25">
      <c r="A60">
        <v>59</v>
      </c>
      <c r="B60" s="1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t="s">
        <v>11</v>
      </c>
      <c r="K60">
        <f t="shared" si="0"/>
        <v>1</v>
      </c>
    </row>
    <row r="61" spans="1:11" x14ac:dyDescent="0.25">
      <c r="A61">
        <v>60</v>
      </c>
      <c r="B61" s="1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t="s">
        <v>11</v>
      </c>
      <c r="K61">
        <f t="shared" si="0"/>
        <v>1</v>
      </c>
    </row>
    <row r="62" spans="1:11" x14ac:dyDescent="0.25">
      <c r="A62">
        <v>61</v>
      </c>
      <c r="B62" s="1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t="s">
        <v>11</v>
      </c>
      <c r="K62">
        <f t="shared" si="0"/>
        <v>1</v>
      </c>
    </row>
    <row r="63" spans="1:11" x14ac:dyDescent="0.25">
      <c r="A63">
        <v>62</v>
      </c>
      <c r="B63" s="1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t="s">
        <v>13</v>
      </c>
      <c r="K63">
        <f t="shared" si="0"/>
        <v>0</v>
      </c>
    </row>
    <row r="64" spans="1:11" x14ac:dyDescent="0.25">
      <c r="A64">
        <v>63</v>
      </c>
      <c r="B64" s="1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t="s">
        <v>11</v>
      </c>
      <c r="K64">
        <f t="shared" si="0"/>
        <v>1</v>
      </c>
    </row>
    <row r="65" spans="1:11" x14ac:dyDescent="0.25">
      <c r="A65">
        <v>64</v>
      </c>
      <c r="B65" s="1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t="s">
        <v>11</v>
      </c>
      <c r="K65">
        <f t="shared" si="0"/>
        <v>1</v>
      </c>
    </row>
    <row r="66" spans="1:11" x14ac:dyDescent="0.25">
      <c r="A66">
        <v>65</v>
      </c>
      <c r="B66" s="1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t="s">
        <v>11</v>
      </c>
      <c r="K66">
        <f t="shared" si="0"/>
        <v>1</v>
      </c>
    </row>
    <row r="67" spans="1:11" x14ac:dyDescent="0.25">
      <c r="A67">
        <v>66</v>
      </c>
      <c r="B67" s="1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t="s">
        <v>11</v>
      </c>
      <c r="K67">
        <f t="shared" ref="K67:K130" si="1">IF(J67="Yes", 1, 0)</f>
        <v>1</v>
      </c>
    </row>
    <row r="68" spans="1:11" x14ac:dyDescent="0.25">
      <c r="A68">
        <v>67</v>
      </c>
      <c r="B68" s="1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t="s">
        <v>11</v>
      </c>
      <c r="K68">
        <f t="shared" si="1"/>
        <v>1</v>
      </c>
    </row>
    <row r="69" spans="1:11" x14ac:dyDescent="0.25">
      <c r="A69">
        <v>68</v>
      </c>
      <c r="B69" s="1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t="s">
        <v>11</v>
      </c>
      <c r="K69">
        <f t="shared" si="1"/>
        <v>1</v>
      </c>
    </row>
    <row r="70" spans="1:11" x14ac:dyDescent="0.25">
      <c r="A70">
        <v>69</v>
      </c>
      <c r="B70" s="1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t="s">
        <v>11</v>
      </c>
      <c r="K70">
        <f t="shared" si="1"/>
        <v>1</v>
      </c>
    </row>
    <row r="71" spans="1:11" x14ac:dyDescent="0.25">
      <c r="A71">
        <v>70</v>
      </c>
      <c r="B71" s="1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t="s">
        <v>13</v>
      </c>
      <c r="K71">
        <f t="shared" si="1"/>
        <v>0</v>
      </c>
    </row>
    <row r="72" spans="1:11" x14ac:dyDescent="0.25">
      <c r="A72">
        <v>71</v>
      </c>
      <c r="B72" s="1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t="s">
        <v>11</v>
      </c>
      <c r="K72">
        <f t="shared" si="1"/>
        <v>1</v>
      </c>
    </row>
    <row r="73" spans="1:11" x14ac:dyDescent="0.25">
      <c r="A73">
        <v>72</v>
      </c>
      <c r="B73" s="1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t="s">
        <v>11</v>
      </c>
      <c r="K73">
        <f t="shared" si="1"/>
        <v>1</v>
      </c>
    </row>
    <row r="74" spans="1:11" x14ac:dyDescent="0.25">
      <c r="A74">
        <v>73</v>
      </c>
      <c r="B74" s="1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t="s">
        <v>11</v>
      </c>
      <c r="K74">
        <f t="shared" si="1"/>
        <v>1</v>
      </c>
    </row>
    <row r="75" spans="1:11" x14ac:dyDescent="0.25">
      <c r="A75">
        <v>74</v>
      </c>
      <c r="B75" s="1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t="s">
        <v>11</v>
      </c>
      <c r="K75">
        <f t="shared" si="1"/>
        <v>1</v>
      </c>
    </row>
    <row r="76" spans="1:11" x14ac:dyDescent="0.25">
      <c r="A76">
        <v>75</v>
      </c>
      <c r="B76" s="1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t="s">
        <v>13</v>
      </c>
      <c r="K76">
        <f t="shared" si="1"/>
        <v>0</v>
      </c>
    </row>
    <row r="77" spans="1:11" x14ac:dyDescent="0.25">
      <c r="A77">
        <v>76</v>
      </c>
      <c r="B77" s="1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t="s">
        <v>13</v>
      </c>
      <c r="K77">
        <f t="shared" si="1"/>
        <v>0</v>
      </c>
    </row>
    <row r="78" spans="1:11" x14ac:dyDescent="0.25">
      <c r="A78">
        <v>77</v>
      </c>
      <c r="B78" s="1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t="s">
        <v>11</v>
      </c>
      <c r="K78">
        <f t="shared" si="1"/>
        <v>1</v>
      </c>
    </row>
    <row r="79" spans="1:11" x14ac:dyDescent="0.25">
      <c r="A79">
        <v>78</v>
      </c>
      <c r="B79" s="1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t="s">
        <v>11</v>
      </c>
      <c r="K79">
        <f t="shared" si="1"/>
        <v>1</v>
      </c>
    </row>
    <row r="80" spans="1:11" x14ac:dyDescent="0.25">
      <c r="A80">
        <v>79</v>
      </c>
      <c r="B80" s="1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t="s">
        <v>11</v>
      </c>
      <c r="K80">
        <f t="shared" si="1"/>
        <v>1</v>
      </c>
    </row>
    <row r="81" spans="1:11" x14ac:dyDescent="0.25">
      <c r="A81">
        <v>80</v>
      </c>
      <c r="B81" s="1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t="s">
        <v>11</v>
      </c>
      <c r="K81">
        <f t="shared" si="1"/>
        <v>1</v>
      </c>
    </row>
    <row r="82" spans="1:11" x14ac:dyDescent="0.25">
      <c r="A82">
        <v>81</v>
      </c>
      <c r="B82" s="1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t="s">
        <v>13</v>
      </c>
      <c r="K82">
        <f t="shared" si="1"/>
        <v>0</v>
      </c>
    </row>
    <row r="83" spans="1:11" x14ac:dyDescent="0.25">
      <c r="A83">
        <v>82</v>
      </c>
      <c r="B83" s="1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t="s">
        <v>13</v>
      </c>
      <c r="K83">
        <f t="shared" si="1"/>
        <v>0</v>
      </c>
    </row>
    <row r="84" spans="1:11" x14ac:dyDescent="0.25">
      <c r="A84">
        <v>83</v>
      </c>
      <c r="B84" s="1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t="s">
        <v>11</v>
      </c>
      <c r="K84">
        <f t="shared" si="1"/>
        <v>1</v>
      </c>
    </row>
    <row r="85" spans="1:11" x14ac:dyDescent="0.25">
      <c r="A85">
        <v>84</v>
      </c>
      <c r="B85" s="1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t="s">
        <v>13</v>
      </c>
      <c r="K85">
        <f t="shared" si="1"/>
        <v>0</v>
      </c>
    </row>
    <row r="86" spans="1:11" x14ac:dyDescent="0.25">
      <c r="A86">
        <v>85</v>
      </c>
      <c r="B86" s="1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t="s">
        <v>13</v>
      </c>
      <c r="K86">
        <f t="shared" si="1"/>
        <v>0</v>
      </c>
    </row>
    <row r="87" spans="1:11" x14ac:dyDescent="0.25">
      <c r="A87">
        <v>86</v>
      </c>
      <c r="B87" s="1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t="s">
        <v>11</v>
      </c>
      <c r="K87">
        <f t="shared" si="1"/>
        <v>1</v>
      </c>
    </row>
    <row r="88" spans="1:11" x14ac:dyDescent="0.25">
      <c r="A88">
        <v>87</v>
      </c>
      <c r="B88" s="1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t="s">
        <v>13</v>
      </c>
      <c r="K88">
        <f t="shared" si="1"/>
        <v>0</v>
      </c>
    </row>
    <row r="89" spans="1:11" x14ac:dyDescent="0.25">
      <c r="A89">
        <v>88</v>
      </c>
      <c r="B89" s="1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t="s">
        <v>11</v>
      </c>
      <c r="K89">
        <f t="shared" si="1"/>
        <v>1</v>
      </c>
    </row>
    <row r="90" spans="1:11" x14ac:dyDescent="0.25">
      <c r="A90">
        <v>89</v>
      </c>
      <c r="B90" s="1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t="s">
        <v>11</v>
      </c>
      <c r="K90">
        <f t="shared" si="1"/>
        <v>1</v>
      </c>
    </row>
    <row r="91" spans="1:11" x14ac:dyDescent="0.25">
      <c r="A91">
        <v>90</v>
      </c>
      <c r="B91" s="1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t="s">
        <v>13</v>
      </c>
      <c r="K91">
        <f t="shared" si="1"/>
        <v>0</v>
      </c>
    </row>
    <row r="92" spans="1:11" x14ac:dyDescent="0.25">
      <c r="A92">
        <v>91</v>
      </c>
      <c r="B92" s="1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t="s">
        <v>11</v>
      </c>
      <c r="K92">
        <f t="shared" si="1"/>
        <v>1</v>
      </c>
    </row>
    <row r="93" spans="1:11" x14ac:dyDescent="0.25">
      <c r="A93">
        <v>92</v>
      </c>
      <c r="B93" s="1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t="s">
        <v>11</v>
      </c>
      <c r="K93">
        <f t="shared" si="1"/>
        <v>1</v>
      </c>
    </row>
    <row r="94" spans="1:11" x14ac:dyDescent="0.25">
      <c r="A94">
        <v>93</v>
      </c>
      <c r="B94" s="1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t="s">
        <v>11</v>
      </c>
      <c r="K94">
        <f t="shared" si="1"/>
        <v>1</v>
      </c>
    </row>
    <row r="95" spans="1:11" x14ac:dyDescent="0.25">
      <c r="A95">
        <v>94</v>
      </c>
      <c r="B95" s="1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t="s">
        <v>13</v>
      </c>
      <c r="K95">
        <f t="shared" si="1"/>
        <v>0</v>
      </c>
    </row>
    <row r="96" spans="1:11" x14ac:dyDescent="0.25">
      <c r="A96">
        <v>95</v>
      </c>
      <c r="B96" s="1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t="s">
        <v>11</v>
      </c>
      <c r="K96">
        <f t="shared" si="1"/>
        <v>1</v>
      </c>
    </row>
    <row r="97" spans="1:11" x14ac:dyDescent="0.25">
      <c r="A97">
        <v>96</v>
      </c>
      <c r="B97" s="1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t="s">
        <v>13</v>
      </c>
      <c r="K97">
        <f t="shared" si="1"/>
        <v>0</v>
      </c>
    </row>
    <row r="98" spans="1:11" x14ac:dyDescent="0.25">
      <c r="A98">
        <v>97</v>
      </c>
      <c r="B98" s="1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t="s">
        <v>11</v>
      </c>
      <c r="K98">
        <f t="shared" si="1"/>
        <v>1</v>
      </c>
    </row>
    <row r="99" spans="1:11" x14ac:dyDescent="0.25">
      <c r="A99">
        <v>98</v>
      </c>
      <c r="B99" s="1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t="s">
        <v>11</v>
      </c>
      <c r="K99">
        <f t="shared" si="1"/>
        <v>1</v>
      </c>
    </row>
    <row r="100" spans="1:11" x14ac:dyDescent="0.25">
      <c r="A100">
        <v>99</v>
      </c>
      <c r="B100" s="1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t="s">
        <v>11</v>
      </c>
      <c r="K100">
        <f t="shared" si="1"/>
        <v>1</v>
      </c>
    </row>
    <row r="101" spans="1:11" x14ac:dyDescent="0.25">
      <c r="A101">
        <v>100</v>
      </c>
      <c r="B101" s="1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t="s">
        <v>13</v>
      </c>
      <c r="K101">
        <f t="shared" si="1"/>
        <v>0</v>
      </c>
    </row>
    <row r="102" spans="1:11" x14ac:dyDescent="0.25">
      <c r="A102">
        <v>101</v>
      </c>
      <c r="B102" s="1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t="s">
        <v>13</v>
      </c>
      <c r="K102">
        <f t="shared" si="1"/>
        <v>0</v>
      </c>
    </row>
    <row r="103" spans="1:11" x14ac:dyDescent="0.25">
      <c r="A103">
        <v>102</v>
      </c>
      <c r="B103" s="1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t="s">
        <v>11</v>
      </c>
      <c r="K103">
        <f t="shared" si="1"/>
        <v>1</v>
      </c>
    </row>
    <row r="104" spans="1:11" x14ac:dyDescent="0.25">
      <c r="A104">
        <v>103</v>
      </c>
      <c r="B104" s="1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t="s">
        <v>13</v>
      </c>
      <c r="K104">
        <f t="shared" si="1"/>
        <v>0</v>
      </c>
    </row>
    <row r="105" spans="1:11" x14ac:dyDescent="0.25">
      <c r="A105">
        <v>104</v>
      </c>
      <c r="B105" s="1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t="s">
        <v>13</v>
      </c>
      <c r="K105">
        <f t="shared" si="1"/>
        <v>0</v>
      </c>
    </row>
    <row r="106" spans="1:11" x14ac:dyDescent="0.25">
      <c r="A106">
        <v>105</v>
      </c>
      <c r="B106" s="1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t="s">
        <v>13</v>
      </c>
      <c r="K106">
        <f t="shared" si="1"/>
        <v>0</v>
      </c>
    </row>
    <row r="107" spans="1:11" x14ac:dyDescent="0.25">
      <c r="A107">
        <v>106</v>
      </c>
      <c r="B107" s="1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t="s">
        <v>11</v>
      </c>
      <c r="K107">
        <f t="shared" si="1"/>
        <v>1</v>
      </c>
    </row>
    <row r="108" spans="1:11" x14ac:dyDescent="0.25">
      <c r="A108">
        <v>107</v>
      </c>
      <c r="B108" s="1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t="s">
        <v>11</v>
      </c>
      <c r="K108">
        <f t="shared" si="1"/>
        <v>1</v>
      </c>
    </row>
    <row r="109" spans="1:11" x14ac:dyDescent="0.25">
      <c r="A109">
        <v>108</v>
      </c>
      <c r="B109" s="1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t="s">
        <v>13</v>
      </c>
      <c r="K109">
        <f t="shared" si="1"/>
        <v>0</v>
      </c>
    </row>
    <row r="110" spans="1:11" x14ac:dyDescent="0.25">
      <c r="A110">
        <v>109</v>
      </c>
      <c r="B110" s="1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t="s">
        <v>11</v>
      </c>
      <c r="K110">
        <f t="shared" si="1"/>
        <v>1</v>
      </c>
    </row>
    <row r="111" spans="1:11" x14ac:dyDescent="0.25">
      <c r="A111">
        <v>110</v>
      </c>
      <c r="B111" s="1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t="s">
        <v>11</v>
      </c>
      <c r="K111">
        <f t="shared" si="1"/>
        <v>1</v>
      </c>
    </row>
    <row r="112" spans="1:11" x14ac:dyDescent="0.25">
      <c r="A112">
        <v>111</v>
      </c>
      <c r="B112" s="1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t="s">
        <v>11</v>
      </c>
      <c r="K112">
        <f t="shared" si="1"/>
        <v>1</v>
      </c>
    </row>
    <row r="113" spans="1:11" x14ac:dyDescent="0.25">
      <c r="A113">
        <v>112</v>
      </c>
      <c r="B113" s="1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t="s">
        <v>11</v>
      </c>
      <c r="K113">
        <f t="shared" si="1"/>
        <v>1</v>
      </c>
    </row>
    <row r="114" spans="1:11" x14ac:dyDescent="0.25">
      <c r="A114">
        <v>113</v>
      </c>
      <c r="B114" s="1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t="s">
        <v>13</v>
      </c>
      <c r="K114">
        <f t="shared" si="1"/>
        <v>0</v>
      </c>
    </row>
    <row r="115" spans="1:11" x14ac:dyDescent="0.25">
      <c r="A115">
        <v>114</v>
      </c>
      <c r="B115" s="1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t="s">
        <v>11</v>
      </c>
      <c r="K115">
        <f t="shared" si="1"/>
        <v>1</v>
      </c>
    </row>
    <row r="116" spans="1:11" x14ac:dyDescent="0.25">
      <c r="A116">
        <v>115</v>
      </c>
      <c r="B116" s="1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t="s">
        <v>11</v>
      </c>
      <c r="K116">
        <f t="shared" si="1"/>
        <v>1</v>
      </c>
    </row>
    <row r="117" spans="1:11" x14ac:dyDescent="0.25">
      <c r="A117">
        <v>116</v>
      </c>
      <c r="B117" s="1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t="s">
        <v>13</v>
      </c>
      <c r="K117">
        <f t="shared" si="1"/>
        <v>0</v>
      </c>
    </row>
    <row r="118" spans="1:11" x14ac:dyDescent="0.25">
      <c r="A118">
        <v>117</v>
      </c>
      <c r="B118" s="1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t="s">
        <v>11</v>
      </c>
      <c r="K118">
        <f t="shared" si="1"/>
        <v>1</v>
      </c>
    </row>
    <row r="119" spans="1:11" x14ac:dyDescent="0.25">
      <c r="A119">
        <v>118</v>
      </c>
      <c r="B119" s="1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t="s">
        <v>13</v>
      </c>
      <c r="K119">
        <f t="shared" si="1"/>
        <v>0</v>
      </c>
    </row>
    <row r="120" spans="1:11" x14ac:dyDescent="0.25">
      <c r="A120">
        <v>119</v>
      </c>
      <c r="B120" s="1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t="s">
        <v>13</v>
      </c>
      <c r="K120">
        <f t="shared" si="1"/>
        <v>0</v>
      </c>
    </row>
    <row r="121" spans="1:11" x14ac:dyDescent="0.25">
      <c r="A121">
        <v>120</v>
      </c>
      <c r="B121" s="1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t="s">
        <v>11</v>
      </c>
      <c r="K121">
        <f t="shared" si="1"/>
        <v>1</v>
      </c>
    </row>
    <row r="122" spans="1:11" x14ac:dyDescent="0.25">
      <c r="A122">
        <v>121</v>
      </c>
      <c r="B122" s="1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t="s">
        <v>13</v>
      </c>
      <c r="K122">
        <f t="shared" si="1"/>
        <v>0</v>
      </c>
    </row>
    <row r="123" spans="1:11" x14ac:dyDescent="0.25">
      <c r="A123">
        <v>122</v>
      </c>
      <c r="B123" s="1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t="s">
        <v>11</v>
      </c>
      <c r="K123">
        <f t="shared" si="1"/>
        <v>1</v>
      </c>
    </row>
    <row r="124" spans="1:11" x14ac:dyDescent="0.25">
      <c r="A124">
        <v>123</v>
      </c>
      <c r="B124" s="1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t="s">
        <v>11</v>
      </c>
      <c r="K124">
        <f t="shared" si="1"/>
        <v>1</v>
      </c>
    </row>
    <row r="125" spans="1:11" x14ac:dyDescent="0.25">
      <c r="A125">
        <v>124</v>
      </c>
      <c r="B125" s="1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t="s">
        <v>11</v>
      </c>
      <c r="K125">
        <f t="shared" si="1"/>
        <v>1</v>
      </c>
    </row>
    <row r="126" spans="1:11" x14ac:dyDescent="0.25">
      <c r="A126">
        <v>125</v>
      </c>
      <c r="B126" s="1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t="s">
        <v>13</v>
      </c>
      <c r="K126">
        <f t="shared" si="1"/>
        <v>0</v>
      </c>
    </row>
    <row r="127" spans="1:11" x14ac:dyDescent="0.25">
      <c r="A127">
        <v>126</v>
      </c>
      <c r="B127" s="1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t="s">
        <v>13</v>
      </c>
      <c r="K127">
        <f t="shared" si="1"/>
        <v>0</v>
      </c>
    </row>
    <row r="128" spans="1:11" x14ac:dyDescent="0.25">
      <c r="A128">
        <v>127</v>
      </c>
      <c r="B128" s="1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t="s">
        <v>13</v>
      </c>
      <c r="K128">
        <f t="shared" si="1"/>
        <v>0</v>
      </c>
    </row>
    <row r="129" spans="1:11" x14ac:dyDescent="0.25">
      <c r="A129">
        <v>128</v>
      </c>
      <c r="B129" s="1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t="s">
        <v>11</v>
      </c>
      <c r="K129">
        <f t="shared" si="1"/>
        <v>1</v>
      </c>
    </row>
    <row r="130" spans="1:11" x14ac:dyDescent="0.25">
      <c r="A130">
        <v>129</v>
      </c>
      <c r="B130" s="1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t="s">
        <v>11</v>
      </c>
      <c r="K130">
        <f t="shared" si="1"/>
        <v>1</v>
      </c>
    </row>
    <row r="131" spans="1:11" x14ac:dyDescent="0.25">
      <c r="A131">
        <v>130</v>
      </c>
      <c r="B131" s="1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t="s">
        <v>11</v>
      </c>
      <c r="K131">
        <f t="shared" ref="K131:K194" si="2">IF(J131="Yes", 1, 0)</f>
        <v>1</v>
      </c>
    </row>
    <row r="132" spans="1:11" x14ac:dyDescent="0.25">
      <c r="A132">
        <v>131</v>
      </c>
      <c r="B132" s="1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t="s">
        <v>13</v>
      </c>
      <c r="K132">
        <f t="shared" si="2"/>
        <v>0</v>
      </c>
    </row>
    <row r="133" spans="1:11" x14ac:dyDescent="0.25">
      <c r="A133">
        <v>132</v>
      </c>
      <c r="B133" s="1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t="s">
        <v>13</v>
      </c>
      <c r="K133">
        <f t="shared" si="2"/>
        <v>0</v>
      </c>
    </row>
    <row r="134" spans="1:11" x14ac:dyDescent="0.25">
      <c r="A134">
        <v>133</v>
      </c>
      <c r="B134" s="1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t="s">
        <v>11</v>
      </c>
      <c r="K134">
        <f t="shared" si="2"/>
        <v>1</v>
      </c>
    </row>
    <row r="135" spans="1:11" x14ac:dyDescent="0.25">
      <c r="A135">
        <v>134</v>
      </c>
      <c r="B135" s="1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t="s">
        <v>11</v>
      </c>
      <c r="K135">
        <f t="shared" si="2"/>
        <v>1</v>
      </c>
    </row>
    <row r="136" spans="1:11" x14ac:dyDescent="0.25">
      <c r="A136">
        <v>135</v>
      </c>
      <c r="B136" s="1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t="s">
        <v>13</v>
      </c>
      <c r="K136">
        <f t="shared" si="2"/>
        <v>0</v>
      </c>
    </row>
    <row r="137" spans="1:11" x14ac:dyDescent="0.25">
      <c r="A137">
        <v>136</v>
      </c>
      <c r="B137" s="1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t="s">
        <v>13</v>
      </c>
      <c r="K137">
        <f t="shared" si="2"/>
        <v>0</v>
      </c>
    </row>
    <row r="138" spans="1:11" x14ac:dyDescent="0.25">
      <c r="A138">
        <v>137</v>
      </c>
      <c r="B138" s="1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t="s">
        <v>11</v>
      </c>
      <c r="K138">
        <f t="shared" si="2"/>
        <v>1</v>
      </c>
    </row>
    <row r="139" spans="1:11" x14ac:dyDescent="0.25">
      <c r="A139">
        <v>138</v>
      </c>
      <c r="B139" s="1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t="s">
        <v>11</v>
      </c>
      <c r="K139">
        <f t="shared" si="2"/>
        <v>1</v>
      </c>
    </row>
    <row r="140" spans="1:11" x14ac:dyDescent="0.25">
      <c r="A140">
        <v>139</v>
      </c>
      <c r="B140" s="1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t="s">
        <v>13</v>
      </c>
      <c r="K140">
        <f t="shared" si="2"/>
        <v>0</v>
      </c>
    </row>
    <row r="141" spans="1:11" x14ac:dyDescent="0.25">
      <c r="A141">
        <v>140</v>
      </c>
      <c r="B141" s="1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t="s">
        <v>11</v>
      </c>
      <c r="K141">
        <f t="shared" si="2"/>
        <v>1</v>
      </c>
    </row>
    <row r="142" spans="1:11" x14ac:dyDescent="0.25">
      <c r="A142">
        <v>141</v>
      </c>
      <c r="B142" s="1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t="s">
        <v>13</v>
      </c>
      <c r="K142">
        <f t="shared" si="2"/>
        <v>0</v>
      </c>
    </row>
    <row r="143" spans="1:11" x14ac:dyDescent="0.25">
      <c r="A143">
        <v>142</v>
      </c>
      <c r="B143" s="1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t="s">
        <v>11</v>
      </c>
      <c r="K143">
        <f t="shared" si="2"/>
        <v>1</v>
      </c>
    </row>
    <row r="144" spans="1:11" x14ac:dyDescent="0.25">
      <c r="A144">
        <v>143</v>
      </c>
      <c r="B144" s="1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t="s">
        <v>11</v>
      </c>
      <c r="K144">
        <f t="shared" si="2"/>
        <v>1</v>
      </c>
    </row>
    <row r="145" spans="1:11" x14ac:dyDescent="0.25">
      <c r="A145">
        <v>144</v>
      </c>
      <c r="B145" s="1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t="s">
        <v>13</v>
      </c>
      <c r="K145">
        <f t="shared" si="2"/>
        <v>0</v>
      </c>
    </row>
    <row r="146" spans="1:11" x14ac:dyDescent="0.25">
      <c r="A146">
        <v>145</v>
      </c>
      <c r="B146" s="1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t="s">
        <v>11</v>
      </c>
      <c r="K146">
        <f t="shared" si="2"/>
        <v>1</v>
      </c>
    </row>
    <row r="147" spans="1:11" x14ac:dyDescent="0.25">
      <c r="A147">
        <v>146</v>
      </c>
      <c r="B147" s="1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t="s">
        <v>11</v>
      </c>
      <c r="K147">
        <f t="shared" si="2"/>
        <v>1</v>
      </c>
    </row>
    <row r="148" spans="1:11" x14ac:dyDescent="0.25">
      <c r="A148">
        <v>147</v>
      </c>
      <c r="B148" s="1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t="s">
        <v>13</v>
      </c>
      <c r="K148">
        <f t="shared" si="2"/>
        <v>0</v>
      </c>
    </row>
    <row r="149" spans="1:11" x14ac:dyDescent="0.25">
      <c r="A149">
        <v>148</v>
      </c>
      <c r="B149" s="1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t="s">
        <v>11</v>
      </c>
      <c r="K149">
        <f t="shared" si="2"/>
        <v>1</v>
      </c>
    </row>
    <row r="150" spans="1:11" x14ac:dyDescent="0.25">
      <c r="A150">
        <v>149</v>
      </c>
      <c r="B150" s="1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t="s">
        <v>11</v>
      </c>
      <c r="K150">
        <f t="shared" si="2"/>
        <v>1</v>
      </c>
    </row>
    <row r="151" spans="1:11" x14ac:dyDescent="0.25">
      <c r="A151">
        <v>150</v>
      </c>
      <c r="B151" s="1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t="s">
        <v>13</v>
      </c>
      <c r="K151">
        <f t="shared" si="2"/>
        <v>0</v>
      </c>
    </row>
    <row r="152" spans="1:11" x14ac:dyDescent="0.25">
      <c r="A152">
        <v>151</v>
      </c>
      <c r="B152" s="1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t="s">
        <v>11</v>
      </c>
      <c r="K152">
        <f t="shared" si="2"/>
        <v>1</v>
      </c>
    </row>
    <row r="153" spans="1:11" x14ac:dyDescent="0.25">
      <c r="A153">
        <v>152</v>
      </c>
      <c r="B153" s="1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t="s">
        <v>13</v>
      </c>
      <c r="K153">
        <f t="shared" si="2"/>
        <v>0</v>
      </c>
    </row>
    <row r="154" spans="1:11" x14ac:dyDescent="0.25">
      <c r="A154">
        <v>153</v>
      </c>
      <c r="B154" s="1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t="s">
        <v>13</v>
      </c>
      <c r="K154">
        <f t="shared" si="2"/>
        <v>0</v>
      </c>
    </row>
    <row r="155" spans="1:11" x14ac:dyDescent="0.25">
      <c r="A155">
        <v>154</v>
      </c>
      <c r="B155" s="1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t="s">
        <v>11</v>
      </c>
      <c r="K155">
        <f t="shared" si="2"/>
        <v>1</v>
      </c>
    </row>
    <row r="156" spans="1:11" x14ac:dyDescent="0.25">
      <c r="A156">
        <v>155</v>
      </c>
      <c r="B156" s="1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t="s">
        <v>11</v>
      </c>
      <c r="K156">
        <f t="shared" si="2"/>
        <v>1</v>
      </c>
    </row>
    <row r="157" spans="1:11" x14ac:dyDescent="0.25">
      <c r="A157">
        <v>156</v>
      </c>
      <c r="B157" s="1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t="s">
        <v>11</v>
      </c>
      <c r="K157">
        <f t="shared" si="2"/>
        <v>1</v>
      </c>
    </row>
    <row r="158" spans="1:11" x14ac:dyDescent="0.25">
      <c r="A158">
        <v>157</v>
      </c>
      <c r="B158" s="1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t="s">
        <v>11</v>
      </c>
      <c r="K158">
        <f t="shared" si="2"/>
        <v>1</v>
      </c>
    </row>
    <row r="159" spans="1:11" x14ac:dyDescent="0.25">
      <c r="A159">
        <v>158</v>
      </c>
      <c r="B159" s="1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t="s">
        <v>13</v>
      </c>
      <c r="K159">
        <f t="shared" si="2"/>
        <v>0</v>
      </c>
    </row>
    <row r="160" spans="1:11" x14ac:dyDescent="0.25">
      <c r="A160">
        <v>159</v>
      </c>
      <c r="B160" s="1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t="s">
        <v>11</v>
      </c>
      <c r="K160">
        <f t="shared" si="2"/>
        <v>1</v>
      </c>
    </row>
    <row r="161" spans="1:11" x14ac:dyDescent="0.25">
      <c r="A161">
        <v>160</v>
      </c>
      <c r="B161" s="1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t="s">
        <v>11</v>
      </c>
      <c r="K161">
        <f t="shared" si="2"/>
        <v>1</v>
      </c>
    </row>
    <row r="162" spans="1:11" x14ac:dyDescent="0.25">
      <c r="A162">
        <v>161</v>
      </c>
      <c r="B162" s="1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t="s">
        <v>13</v>
      </c>
      <c r="K162">
        <f t="shared" si="2"/>
        <v>0</v>
      </c>
    </row>
    <row r="163" spans="1:11" x14ac:dyDescent="0.25">
      <c r="A163">
        <v>162</v>
      </c>
      <c r="B163" s="1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t="s">
        <v>11</v>
      </c>
      <c r="K163">
        <f t="shared" si="2"/>
        <v>1</v>
      </c>
    </row>
    <row r="164" spans="1:11" x14ac:dyDescent="0.25">
      <c r="A164">
        <v>163</v>
      </c>
      <c r="B164" s="1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t="s">
        <v>11</v>
      </c>
      <c r="K164">
        <f t="shared" si="2"/>
        <v>1</v>
      </c>
    </row>
    <row r="165" spans="1:11" x14ac:dyDescent="0.25">
      <c r="A165">
        <v>164</v>
      </c>
      <c r="B165" s="1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t="s">
        <v>11</v>
      </c>
      <c r="K165">
        <f t="shared" si="2"/>
        <v>1</v>
      </c>
    </row>
    <row r="166" spans="1:11" x14ac:dyDescent="0.25">
      <c r="A166">
        <v>165</v>
      </c>
      <c r="B166" s="1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t="s">
        <v>13</v>
      </c>
      <c r="K166">
        <f t="shared" si="2"/>
        <v>0</v>
      </c>
    </row>
    <row r="167" spans="1:11" x14ac:dyDescent="0.25">
      <c r="A167">
        <v>166</v>
      </c>
      <c r="B167" s="1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t="s">
        <v>13</v>
      </c>
      <c r="K167">
        <f t="shared" si="2"/>
        <v>0</v>
      </c>
    </row>
    <row r="168" spans="1:11" x14ac:dyDescent="0.25">
      <c r="A168">
        <v>167</v>
      </c>
      <c r="B168" s="1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t="s">
        <v>11</v>
      </c>
      <c r="K168">
        <f t="shared" si="2"/>
        <v>1</v>
      </c>
    </row>
    <row r="169" spans="1:11" x14ac:dyDescent="0.25">
      <c r="A169">
        <v>168</v>
      </c>
      <c r="B169" s="1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t="s">
        <v>11</v>
      </c>
      <c r="K169">
        <f t="shared" si="2"/>
        <v>1</v>
      </c>
    </row>
    <row r="170" spans="1:11" x14ac:dyDescent="0.25">
      <c r="A170">
        <v>169</v>
      </c>
      <c r="B170" s="1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t="s">
        <v>13</v>
      </c>
      <c r="K170">
        <f t="shared" si="2"/>
        <v>0</v>
      </c>
    </row>
    <row r="171" spans="1:11" x14ac:dyDescent="0.25">
      <c r="A171">
        <v>170</v>
      </c>
      <c r="B171" s="1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t="s">
        <v>13</v>
      </c>
      <c r="K171">
        <f t="shared" si="2"/>
        <v>0</v>
      </c>
    </row>
    <row r="172" spans="1:11" x14ac:dyDescent="0.25">
      <c r="A172">
        <v>171</v>
      </c>
      <c r="B172" s="1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t="s">
        <v>11</v>
      </c>
      <c r="K172">
        <f t="shared" si="2"/>
        <v>1</v>
      </c>
    </row>
    <row r="173" spans="1:11" x14ac:dyDescent="0.25">
      <c r="A173">
        <v>172</v>
      </c>
      <c r="B173" s="1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t="s">
        <v>13</v>
      </c>
      <c r="K173">
        <f t="shared" si="2"/>
        <v>0</v>
      </c>
    </row>
    <row r="174" spans="1:11" x14ac:dyDescent="0.25">
      <c r="A174">
        <v>173</v>
      </c>
      <c r="B174" s="1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t="s">
        <v>11</v>
      </c>
      <c r="K174">
        <f t="shared" si="2"/>
        <v>1</v>
      </c>
    </row>
    <row r="175" spans="1:11" x14ac:dyDescent="0.25">
      <c r="A175">
        <v>174</v>
      </c>
      <c r="B175" s="1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t="s">
        <v>11</v>
      </c>
      <c r="K175">
        <f t="shared" si="2"/>
        <v>1</v>
      </c>
    </row>
    <row r="176" spans="1:11" x14ac:dyDescent="0.25">
      <c r="A176">
        <v>175</v>
      </c>
      <c r="B176" s="1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t="s">
        <v>13</v>
      </c>
      <c r="K176">
        <f t="shared" si="2"/>
        <v>0</v>
      </c>
    </row>
    <row r="177" spans="1:11" x14ac:dyDescent="0.25">
      <c r="A177">
        <v>176</v>
      </c>
      <c r="B177" s="1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t="s">
        <v>11</v>
      </c>
      <c r="K177">
        <f t="shared" si="2"/>
        <v>1</v>
      </c>
    </row>
    <row r="178" spans="1:11" x14ac:dyDescent="0.25">
      <c r="A178">
        <v>177</v>
      </c>
      <c r="B178" s="1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t="s">
        <v>11</v>
      </c>
      <c r="K178">
        <f t="shared" si="2"/>
        <v>1</v>
      </c>
    </row>
    <row r="179" spans="1:11" x14ac:dyDescent="0.25">
      <c r="A179">
        <v>178</v>
      </c>
      <c r="B179" s="1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t="s">
        <v>11</v>
      </c>
      <c r="K179">
        <f t="shared" si="2"/>
        <v>1</v>
      </c>
    </row>
    <row r="180" spans="1:11" x14ac:dyDescent="0.25">
      <c r="A180">
        <v>179</v>
      </c>
      <c r="B180" s="1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t="s">
        <v>11</v>
      </c>
      <c r="K180">
        <f t="shared" si="2"/>
        <v>1</v>
      </c>
    </row>
    <row r="181" spans="1:11" x14ac:dyDescent="0.25">
      <c r="A181">
        <v>180</v>
      </c>
      <c r="B181" s="1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t="s">
        <v>11</v>
      </c>
      <c r="K181">
        <f t="shared" si="2"/>
        <v>1</v>
      </c>
    </row>
    <row r="182" spans="1:11" x14ac:dyDescent="0.25">
      <c r="A182">
        <v>181</v>
      </c>
      <c r="B182" s="1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t="s">
        <v>11</v>
      </c>
      <c r="K182">
        <f t="shared" si="2"/>
        <v>1</v>
      </c>
    </row>
    <row r="183" spans="1:11" x14ac:dyDescent="0.25">
      <c r="A183">
        <v>182</v>
      </c>
      <c r="B183" s="1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t="s">
        <v>11</v>
      </c>
      <c r="K183">
        <f t="shared" si="2"/>
        <v>1</v>
      </c>
    </row>
    <row r="184" spans="1:11" x14ac:dyDescent="0.25">
      <c r="A184">
        <v>183</v>
      </c>
      <c r="B184" s="1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t="s">
        <v>13</v>
      </c>
      <c r="K184">
        <f t="shared" si="2"/>
        <v>0</v>
      </c>
    </row>
    <row r="185" spans="1:11" x14ac:dyDescent="0.25">
      <c r="A185">
        <v>184</v>
      </c>
      <c r="B185" s="1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t="s">
        <v>11</v>
      </c>
      <c r="K185">
        <f t="shared" si="2"/>
        <v>1</v>
      </c>
    </row>
    <row r="186" spans="1:11" x14ac:dyDescent="0.25">
      <c r="A186">
        <v>185</v>
      </c>
      <c r="B186" s="1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t="s">
        <v>11</v>
      </c>
      <c r="K186">
        <f t="shared" si="2"/>
        <v>1</v>
      </c>
    </row>
    <row r="187" spans="1:11" x14ac:dyDescent="0.25">
      <c r="A187">
        <v>186</v>
      </c>
      <c r="B187" s="1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t="s">
        <v>11</v>
      </c>
      <c r="K187">
        <f t="shared" si="2"/>
        <v>1</v>
      </c>
    </row>
    <row r="188" spans="1:11" x14ac:dyDescent="0.25">
      <c r="A188">
        <v>187</v>
      </c>
      <c r="B188" s="1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t="s">
        <v>13</v>
      </c>
      <c r="K188">
        <f t="shared" si="2"/>
        <v>0</v>
      </c>
    </row>
    <row r="189" spans="1:11" x14ac:dyDescent="0.25">
      <c r="A189">
        <v>188</v>
      </c>
      <c r="B189" s="1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t="s">
        <v>11</v>
      </c>
      <c r="K189">
        <f t="shared" si="2"/>
        <v>1</v>
      </c>
    </row>
    <row r="190" spans="1:11" x14ac:dyDescent="0.25">
      <c r="A190">
        <v>189</v>
      </c>
      <c r="B190" s="1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t="s">
        <v>11</v>
      </c>
      <c r="K190">
        <f t="shared" si="2"/>
        <v>1</v>
      </c>
    </row>
    <row r="191" spans="1:11" x14ac:dyDescent="0.25">
      <c r="A191">
        <v>190</v>
      </c>
      <c r="B191" s="1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t="s">
        <v>11</v>
      </c>
      <c r="K191">
        <f t="shared" si="2"/>
        <v>1</v>
      </c>
    </row>
    <row r="192" spans="1:11" x14ac:dyDescent="0.25">
      <c r="A192">
        <v>191</v>
      </c>
      <c r="B192" s="1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t="s">
        <v>13</v>
      </c>
      <c r="K192">
        <f t="shared" si="2"/>
        <v>0</v>
      </c>
    </row>
    <row r="193" spans="1:11" x14ac:dyDescent="0.25">
      <c r="A193">
        <v>192</v>
      </c>
      <c r="B193" s="1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t="s">
        <v>13</v>
      </c>
      <c r="K193">
        <f t="shared" si="2"/>
        <v>0</v>
      </c>
    </row>
    <row r="194" spans="1:11" x14ac:dyDescent="0.25">
      <c r="A194">
        <v>193</v>
      </c>
      <c r="B194" s="1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t="s">
        <v>13</v>
      </c>
      <c r="K194">
        <f t="shared" si="2"/>
        <v>0</v>
      </c>
    </row>
    <row r="195" spans="1:11" x14ac:dyDescent="0.25">
      <c r="A195">
        <v>194</v>
      </c>
      <c r="B195" s="1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t="s">
        <v>11</v>
      </c>
      <c r="K195">
        <f t="shared" ref="K195:K258" si="3">IF(J195="Yes", 1, 0)</f>
        <v>1</v>
      </c>
    </row>
    <row r="196" spans="1:11" x14ac:dyDescent="0.25">
      <c r="A196">
        <v>195</v>
      </c>
      <c r="B196" s="1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t="s">
        <v>11</v>
      </c>
      <c r="K196">
        <f t="shared" si="3"/>
        <v>1</v>
      </c>
    </row>
    <row r="197" spans="1:11" x14ac:dyDescent="0.25">
      <c r="A197">
        <v>196</v>
      </c>
      <c r="B197" s="1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t="s">
        <v>11</v>
      </c>
      <c r="K197">
        <f t="shared" si="3"/>
        <v>1</v>
      </c>
    </row>
    <row r="198" spans="1:11" x14ac:dyDescent="0.25">
      <c r="A198">
        <v>197</v>
      </c>
      <c r="B198" s="1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t="s">
        <v>13</v>
      </c>
      <c r="K198">
        <f t="shared" si="3"/>
        <v>0</v>
      </c>
    </row>
    <row r="199" spans="1:11" x14ac:dyDescent="0.25">
      <c r="A199">
        <v>198</v>
      </c>
      <c r="B199" s="1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t="s">
        <v>11</v>
      </c>
      <c r="K199">
        <f t="shared" si="3"/>
        <v>1</v>
      </c>
    </row>
    <row r="200" spans="1:11" x14ac:dyDescent="0.25">
      <c r="A200">
        <v>199</v>
      </c>
      <c r="B200" s="1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t="s">
        <v>13</v>
      </c>
      <c r="K200">
        <f t="shared" si="3"/>
        <v>0</v>
      </c>
    </row>
    <row r="201" spans="1:11" x14ac:dyDescent="0.25">
      <c r="A201">
        <v>200</v>
      </c>
      <c r="B201" s="1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t="s">
        <v>11</v>
      </c>
      <c r="K201">
        <f t="shared" si="3"/>
        <v>1</v>
      </c>
    </row>
    <row r="202" spans="1:11" x14ac:dyDescent="0.25">
      <c r="A202">
        <v>201</v>
      </c>
      <c r="B202" s="1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t="s">
        <v>11</v>
      </c>
      <c r="K202">
        <f t="shared" si="3"/>
        <v>1</v>
      </c>
    </row>
    <row r="203" spans="1:11" x14ac:dyDescent="0.25">
      <c r="A203">
        <v>202</v>
      </c>
      <c r="B203" s="1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t="s">
        <v>11</v>
      </c>
      <c r="K203">
        <f t="shared" si="3"/>
        <v>1</v>
      </c>
    </row>
    <row r="204" spans="1:11" x14ac:dyDescent="0.25">
      <c r="A204">
        <v>203</v>
      </c>
      <c r="B204" s="1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t="s">
        <v>11</v>
      </c>
      <c r="K204">
        <f t="shared" si="3"/>
        <v>1</v>
      </c>
    </row>
    <row r="205" spans="1:11" x14ac:dyDescent="0.25">
      <c r="A205">
        <v>204</v>
      </c>
      <c r="B205" s="1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t="s">
        <v>13</v>
      </c>
      <c r="K205">
        <f t="shared" si="3"/>
        <v>0</v>
      </c>
    </row>
    <row r="206" spans="1:11" x14ac:dyDescent="0.25">
      <c r="A206">
        <v>205</v>
      </c>
      <c r="B206" s="1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t="s">
        <v>11</v>
      </c>
      <c r="K206">
        <f t="shared" si="3"/>
        <v>1</v>
      </c>
    </row>
    <row r="207" spans="1:11" x14ac:dyDescent="0.25">
      <c r="A207">
        <v>206</v>
      </c>
      <c r="B207" s="1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t="s">
        <v>11</v>
      </c>
      <c r="K207">
        <f t="shared" si="3"/>
        <v>1</v>
      </c>
    </row>
    <row r="208" spans="1:11" x14ac:dyDescent="0.25">
      <c r="A208">
        <v>207</v>
      </c>
      <c r="B208" s="1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t="s">
        <v>13</v>
      </c>
      <c r="K208">
        <f t="shared" si="3"/>
        <v>0</v>
      </c>
    </row>
    <row r="209" spans="1:11" x14ac:dyDescent="0.25">
      <c r="A209">
        <v>208</v>
      </c>
      <c r="B209" s="1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t="s">
        <v>11</v>
      </c>
      <c r="K209">
        <f t="shared" si="3"/>
        <v>1</v>
      </c>
    </row>
    <row r="210" spans="1:11" x14ac:dyDescent="0.25">
      <c r="A210">
        <v>209</v>
      </c>
      <c r="B210" s="1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t="s">
        <v>11</v>
      </c>
      <c r="K210">
        <f t="shared" si="3"/>
        <v>1</v>
      </c>
    </row>
    <row r="211" spans="1:11" x14ac:dyDescent="0.25">
      <c r="A211">
        <v>210</v>
      </c>
      <c r="B211" s="1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t="s">
        <v>13</v>
      </c>
      <c r="K211">
        <f t="shared" si="3"/>
        <v>0</v>
      </c>
    </row>
    <row r="212" spans="1:11" x14ac:dyDescent="0.25">
      <c r="A212">
        <v>211</v>
      </c>
      <c r="B212" s="1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t="s">
        <v>11</v>
      </c>
      <c r="K212">
        <f t="shared" si="3"/>
        <v>1</v>
      </c>
    </row>
    <row r="213" spans="1:11" x14ac:dyDescent="0.25">
      <c r="A213">
        <v>212</v>
      </c>
      <c r="B213" s="1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t="s">
        <v>11</v>
      </c>
      <c r="K213">
        <f t="shared" si="3"/>
        <v>1</v>
      </c>
    </row>
    <row r="214" spans="1:11" x14ac:dyDescent="0.25">
      <c r="A214">
        <v>213</v>
      </c>
      <c r="B214" s="1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t="s">
        <v>13</v>
      </c>
      <c r="K214">
        <f t="shared" si="3"/>
        <v>0</v>
      </c>
    </row>
    <row r="215" spans="1:11" x14ac:dyDescent="0.25">
      <c r="A215">
        <v>214</v>
      </c>
      <c r="B215" s="1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t="s">
        <v>13</v>
      </c>
      <c r="K215">
        <f t="shared" si="3"/>
        <v>0</v>
      </c>
    </row>
    <row r="216" spans="1:11" x14ac:dyDescent="0.25">
      <c r="A216">
        <v>215</v>
      </c>
      <c r="B216" s="1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t="s">
        <v>11</v>
      </c>
      <c r="K216">
        <f t="shared" si="3"/>
        <v>1</v>
      </c>
    </row>
    <row r="217" spans="1:11" x14ac:dyDescent="0.25">
      <c r="A217">
        <v>216</v>
      </c>
      <c r="B217" s="1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t="s">
        <v>11</v>
      </c>
      <c r="K217">
        <f t="shared" si="3"/>
        <v>1</v>
      </c>
    </row>
    <row r="218" spans="1:11" x14ac:dyDescent="0.25">
      <c r="A218">
        <v>217</v>
      </c>
      <c r="B218" s="1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t="s">
        <v>11</v>
      </c>
      <c r="K218">
        <f t="shared" si="3"/>
        <v>1</v>
      </c>
    </row>
    <row r="219" spans="1:11" x14ac:dyDescent="0.25">
      <c r="A219">
        <v>218</v>
      </c>
      <c r="B219" s="1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t="s">
        <v>13</v>
      </c>
      <c r="K219">
        <f t="shared" si="3"/>
        <v>0</v>
      </c>
    </row>
    <row r="220" spans="1:11" x14ac:dyDescent="0.25">
      <c r="A220">
        <v>219</v>
      </c>
      <c r="B220" s="1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t="s">
        <v>11</v>
      </c>
      <c r="K220">
        <f t="shared" si="3"/>
        <v>1</v>
      </c>
    </row>
    <row r="221" spans="1:11" x14ac:dyDescent="0.25">
      <c r="A221">
        <v>220</v>
      </c>
      <c r="B221" s="1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t="s">
        <v>13</v>
      </c>
      <c r="K221">
        <f t="shared" si="3"/>
        <v>0</v>
      </c>
    </row>
    <row r="222" spans="1:11" x14ac:dyDescent="0.25">
      <c r="A222">
        <v>221</v>
      </c>
      <c r="B222" s="1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t="s">
        <v>11</v>
      </c>
      <c r="K222">
        <f t="shared" si="3"/>
        <v>1</v>
      </c>
    </row>
    <row r="223" spans="1:11" x14ac:dyDescent="0.25">
      <c r="A223">
        <v>222</v>
      </c>
      <c r="B223" s="1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t="s">
        <v>11</v>
      </c>
      <c r="K223">
        <f t="shared" si="3"/>
        <v>1</v>
      </c>
    </row>
    <row r="224" spans="1:11" x14ac:dyDescent="0.25">
      <c r="A224">
        <v>223</v>
      </c>
      <c r="B224" s="1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t="s">
        <v>13</v>
      </c>
      <c r="K224">
        <f t="shared" si="3"/>
        <v>0</v>
      </c>
    </row>
    <row r="225" spans="1:11" x14ac:dyDescent="0.25">
      <c r="A225">
        <v>224</v>
      </c>
      <c r="B225" s="1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t="s">
        <v>11</v>
      </c>
      <c r="K225">
        <f t="shared" si="3"/>
        <v>1</v>
      </c>
    </row>
    <row r="226" spans="1:11" x14ac:dyDescent="0.25">
      <c r="A226">
        <v>225</v>
      </c>
      <c r="B226" s="1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t="s">
        <v>11</v>
      </c>
      <c r="K226">
        <f t="shared" si="3"/>
        <v>1</v>
      </c>
    </row>
    <row r="227" spans="1:11" x14ac:dyDescent="0.25">
      <c r="A227">
        <v>226</v>
      </c>
      <c r="B227" s="1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t="s">
        <v>11</v>
      </c>
      <c r="K227">
        <f t="shared" si="3"/>
        <v>1</v>
      </c>
    </row>
    <row r="228" spans="1:11" x14ac:dyDescent="0.25">
      <c r="A228">
        <v>227</v>
      </c>
      <c r="B228" s="1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t="s">
        <v>13</v>
      </c>
      <c r="K228">
        <f t="shared" si="3"/>
        <v>0</v>
      </c>
    </row>
    <row r="229" spans="1:11" x14ac:dyDescent="0.25">
      <c r="A229">
        <v>228</v>
      </c>
      <c r="B229" s="1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t="s">
        <v>13</v>
      </c>
      <c r="K229">
        <f t="shared" si="3"/>
        <v>0</v>
      </c>
    </row>
    <row r="230" spans="1:11" x14ac:dyDescent="0.25">
      <c r="A230">
        <v>229</v>
      </c>
      <c r="B230" s="1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t="s">
        <v>13</v>
      </c>
      <c r="K230">
        <f t="shared" si="3"/>
        <v>0</v>
      </c>
    </row>
    <row r="231" spans="1:11" x14ac:dyDescent="0.25">
      <c r="A231">
        <v>230</v>
      </c>
      <c r="B231" s="1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t="s">
        <v>13</v>
      </c>
      <c r="K231">
        <f t="shared" si="3"/>
        <v>0</v>
      </c>
    </row>
    <row r="232" spans="1:11" x14ac:dyDescent="0.25">
      <c r="A232">
        <v>231</v>
      </c>
      <c r="B232" s="1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t="s">
        <v>11</v>
      </c>
      <c r="K232">
        <f t="shared" si="3"/>
        <v>1</v>
      </c>
    </row>
    <row r="233" spans="1:11" x14ac:dyDescent="0.25">
      <c r="A233">
        <v>232</v>
      </c>
      <c r="B233" s="1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t="s">
        <v>11</v>
      </c>
      <c r="K233">
        <f t="shared" si="3"/>
        <v>1</v>
      </c>
    </row>
    <row r="234" spans="1:11" x14ac:dyDescent="0.25">
      <c r="A234">
        <v>233</v>
      </c>
      <c r="B234" s="1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t="s">
        <v>11</v>
      </c>
      <c r="K234">
        <f t="shared" si="3"/>
        <v>1</v>
      </c>
    </row>
    <row r="235" spans="1:11" x14ac:dyDescent="0.25">
      <c r="A235">
        <v>234</v>
      </c>
      <c r="B235" s="1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t="s">
        <v>13</v>
      </c>
      <c r="K235">
        <f t="shared" si="3"/>
        <v>0</v>
      </c>
    </row>
    <row r="236" spans="1:11" x14ac:dyDescent="0.25">
      <c r="A236">
        <v>235</v>
      </c>
      <c r="B236" s="1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t="s">
        <v>11</v>
      </c>
      <c r="K236">
        <f t="shared" si="3"/>
        <v>1</v>
      </c>
    </row>
    <row r="237" spans="1:11" x14ac:dyDescent="0.25">
      <c r="A237">
        <v>236</v>
      </c>
      <c r="B237" s="1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t="s">
        <v>11</v>
      </c>
      <c r="K237">
        <f t="shared" si="3"/>
        <v>1</v>
      </c>
    </row>
    <row r="238" spans="1:11" x14ac:dyDescent="0.25">
      <c r="A238">
        <v>237</v>
      </c>
      <c r="B238" s="1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t="s">
        <v>13</v>
      </c>
      <c r="K238">
        <f t="shared" si="3"/>
        <v>0</v>
      </c>
    </row>
    <row r="239" spans="1:11" x14ac:dyDescent="0.25">
      <c r="A239">
        <v>238</v>
      </c>
      <c r="B239" s="1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t="s">
        <v>13</v>
      </c>
      <c r="K239">
        <f t="shared" si="3"/>
        <v>0</v>
      </c>
    </row>
    <row r="240" spans="1:11" x14ac:dyDescent="0.25">
      <c r="A240">
        <v>239</v>
      </c>
      <c r="B240" s="1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t="s">
        <v>13</v>
      </c>
      <c r="K240">
        <f t="shared" si="3"/>
        <v>0</v>
      </c>
    </row>
    <row r="241" spans="1:11" x14ac:dyDescent="0.25">
      <c r="A241">
        <v>240</v>
      </c>
      <c r="B241" s="1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t="s">
        <v>13</v>
      </c>
      <c r="K241">
        <f t="shared" si="3"/>
        <v>0</v>
      </c>
    </row>
    <row r="242" spans="1:11" x14ac:dyDescent="0.25">
      <c r="A242">
        <v>241</v>
      </c>
      <c r="B242" s="1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t="s">
        <v>11</v>
      </c>
      <c r="K242">
        <f t="shared" si="3"/>
        <v>1</v>
      </c>
    </row>
    <row r="243" spans="1:11" x14ac:dyDescent="0.25">
      <c r="A243">
        <v>242</v>
      </c>
      <c r="B243" s="1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t="s">
        <v>11</v>
      </c>
      <c r="K243">
        <f t="shared" si="3"/>
        <v>1</v>
      </c>
    </row>
    <row r="244" spans="1:11" x14ac:dyDescent="0.25">
      <c r="A244">
        <v>243</v>
      </c>
      <c r="B244" s="1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t="s">
        <v>13</v>
      </c>
      <c r="K244">
        <f t="shared" si="3"/>
        <v>0</v>
      </c>
    </row>
    <row r="245" spans="1:11" x14ac:dyDescent="0.25">
      <c r="A245">
        <v>244</v>
      </c>
      <c r="B245" s="1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t="s">
        <v>13</v>
      </c>
      <c r="K245">
        <f t="shared" si="3"/>
        <v>0</v>
      </c>
    </row>
    <row r="246" spans="1:11" x14ac:dyDescent="0.25">
      <c r="A246">
        <v>245</v>
      </c>
      <c r="B246" s="1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t="s">
        <v>11</v>
      </c>
      <c r="K246">
        <f t="shared" si="3"/>
        <v>1</v>
      </c>
    </row>
    <row r="247" spans="1:11" x14ac:dyDescent="0.25">
      <c r="A247">
        <v>246</v>
      </c>
      <c r="B247" s="1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t="s">
        <v>13</v>
      </c>
      <c r="K247">
        <f t="shared" si="3"/>
        <v>0</v>
      </c>
    </row>
    <row r="248" spans="1:11" x14ac:dyDescent="0.25">
      <c r="A248">
        <v>247</v>
      </c>
      <c r="B248" s="1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t="s">
        <v>11</v>
      </c>
      <c r="K248">
        <f t="shared" si="3"/>
        <v>1</v>
      </c>
    </row>
    <row r="249" spans="1:11" x14ac:dyDescent="0.25">
      <c r="A249">
        <v>248</v>
      </c>
      <c r="B249" s="1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t="s">
        <v>11</v>
      </c>
      <c r="K249">
        <f t="shared" si="3"/>
        <v>1</v>
      </c>
    </row>
    <row r="250" spans="1:11" x14ac:dyDescent="0.25">
      <c r="A250">
        <v>249</v>
      </c>
      <c r="B250" s="1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t="s">
        <v>11</v>
      </c>
      <c r="K250">
        <f t="shared" si="3"/>
        <v>1</v>
      </c>
    </row>
    <row r="251" spans="1:11" x14ac:dyDescent="0.25">
      <c r="A251">
        <v>250</v>
      </c>
      <c r="B251" s="1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t="s">
        <v>11</v>
      </c>
      <c r="K251">
        <f t="shared" si="3"/>
        <v>1</v>
      </c>
    </row>
    <row r="252" spans="1:11" x14ac:dyDescent="0.25">
      <c r="A252">
        <v>251</v>
      </c>
      <c r="B252" s="1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t="s">
        <v>11</v>
      </c>
      <c r="K252">
        <f t="shared" si="3"/>
        <v>1</v>
      </c>
    </row>
    <row r="253" spans="1:11" x14ac:dyDescent="0.25">
      <c r="A253">
        <v>252</v>
      </c>
      <c r="B253" s="1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t="s">
        <v>13</v>
      </c>
      <c r="K253">
        <f t="shared" si="3"/>
        <v>0</v>
      </c>
    </row>
    <row r="254" spans="1:11" x14ac:dyDescent="0.25">
      <c r="A254">
        <v>253</v>
      </c>
      <c r="B254" s="1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t="s">
        <v>13</v>
      </c>
      <c r="K254">
        <f t="shared" si="3"/>
        <v>0</v>
      </c>
    </row>
    <row r="255" spans="1:11" x14ac:dyDescent="0.25">
      <c r="A255">
        <v>254</v>
      </c>
      <c r="B255" s="1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t="s">
        <v>11</v>
      </c>
      <c r="K255">
        <f t="shared" si="3"/>
        <v>1</v>
      </c>
    </row>
    <row r="256" spans="1:11" x14ac:dyDescent="0.25">
      <c r="A256">
        <v>255</v>
      </c>
      <c r="B256" s="1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t="s">
        <v>11</v>
      </c>
      <c r="K256">
        <f t="shared" si="3"/>
        <v>1</v>
      </c>
    </row>
    <row r="257" spans="1:11" x14ac:dyDescent="0.25">
      <c r="A257">
        <v>256</v>
      </c>
      <c r="B257" s="1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t="s">
        <v>11</v>
      </c>
      <c r="K257">
        <f t="shared" si="3"/>
        <v>1</v>
      </c>
    </row>
    <row r="258" spans="1:11" x14ac:dyDescent="0.25">
      <c r="A258">
        <v>257</v>
      </c>
      <c r="B258" s="1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t="s">
        <v>13</v>
      </c>
      <c r="K258">
        <f t="shared" si="3"/>
        <v>0</v>
      </c>
    </row>
    <row r="259" spans="1:11" x14ac:dyDescent="0.25">
      <c r="A259">
        <v>258</v>
      </c>
      <c r="B259" s="1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t="s">
        <v>13</v>
      </c>
      <c r="K259">
        <f t="shared" ref="K259:K322" si="4">IF(J259="Yes", 1, 0)</f>
        <v>0</v>
      </c>
    </row>
    <row r="260" spans="1:11" x14ac:dyDescent="0.25">
      <c r="A260">
        <v>259</v>
      </c>
      <c r="B260" s="1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t="s">
        <v>13</v>
      </c>
      <c r="K260">
        <f t="shared" si="4"/>
        <v>0</v>
      </c>
    </row>
    <row r="261" spans="1:11" x14ac:dyDescent="0.25">
      <c r="A261">
        <v>260</v>
      </c>
      <c r="B261" s="1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t="s">
        <v>11</v>
      </c>
      <c r="K261">
        <f t="shared" si="4"/>
        <v>1</v>
      </c>
    </row>
    <row r="262" spans="1:11" x14ac:dyDescent="0.25">
      <c r="A262">
        <v>261</v>
      </c>
      <c r="B262" s="1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t="s">
        <v>13</v>
      </c>
      <c r="K262">
        <f t="shared" si="4"/>
        <v>0</v>
      </c>
    </row>
    <row r="263" spans="1:11" x14ac:dyDescent="0.25">
      <c r="A263">
        <v>262</v>
      </c>
      <c r="B263" s="1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t="s">
        <v>11</v>
      </c>
      <c r="K263">
        <f t="shared" si="4"/>
        <v>1</v>
      </c>
    </row>
    <row r="264" spans="1:11" x14ac:dyDescent="0.25">
      <c r="A264">
        <v>263</v>
      </c>
      <c r="B264" s="1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t="s">
        <v>13</v>
      </c>
      <c r="K264">
        <f t="shared" si="4"/>
        <v>0</v>
      </c>
    </row>
    <row r="265" spans="1:11" x14ac:dyDescent="0.25">
      <c r="A265">
        <v>264</v>
      </c>
      <c r="B265" s="1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t="s">
        <v>11</v>
      </c>
      <c r="K265">
        <f t="shared" si="4"/>
        <v>1</v>
      </c>
    </row>
    <row r="266" spans="1:11" x14ac:dyDescent="0.25">
      <c r="A266">
        <v>265</v>
      </c>
      <c r="B266" s="1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t="s">
        <v>11</v>
      </c>
      <c r="K266">
        <f t="shared" si="4"/>
        <v>1</v>
      </c>
    </row>
    <row r="267" spans="1:11" x14ac:dyDescent="0.25">
      <c r="A267">
        <v>266</v>
      </c>
      <c r="B267" s="1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t="s">
        <v>11</v>
      </c>
      <c r="K267">
        <f t="shared" si="4"/>
        <v>1</v>
      </c>
    </row>
    <row r="268" spans="1:11" x14ac:dyDescent="0.25">
      <c r="A268">
        <v>267</v>
      </c>
      <c r="B268" s="1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t="s">
        <v>11</v>
      </c>
      <c r="K268">
        <f t="shared" si="4"/>
        <v>1</v>
      </c>
    </row>
    <row r="269" spans="1:11" x14ac:dyDescent="0.25">
      <c r="A269">
        <v>268</v>
      </c>
      <c r="B269" s="1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t="s">
        <v>13</v>
      </c>
      <c r="K269">
        <f t="shared" si="4"/>
        <v>0</v>
      </c>
    </row>
    <row r="270" spans="1:11" x14ac:dyDescent="0.25">
      <c r="A270">
        <v>269</v>
      </c>
      <c r="B270" s="1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t="s">
        <v>11</v>
      </c>
      <c r="K270">
        <f t="shared" si="4"/>
        <v>1</v>
      </c>
    </row>
    <row r="271" spans="1:11" x14ac:dyDescent="0.25">
      <c r="A271">
        <v>270</v>
      </c>
      <c r="B271" s="1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t="s">
        <v>11</v>
      </c>
      <c r="K271">
        <f t="shared" si="4"/>
        <v>1</v>
      </c>
    </row>
    <row r="272" spans="1:11" x14ac:dyDescent="0.25">
      <c r="A272">
        <v>271</v>
      </c>
      <c r="B272" s="1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t="s">
        <v>13</v>
      </c>
      <c r="K272">
        <f t="shared" si="4"/>
        <v>0</v>
      </c>
    </row>
    <row r="273" spans="1:11" x14ac:dyDescent="0.25">
      <c r="A273">
        <v>272</v>
      </c>
      <c r="B273" s="1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t="s">
        <v>11</v>
      </c>
      <c r="K273">
        <f t="shared" si="4"/>
        <v>1</v>
      </c>
    </row>
    <row r="274" spans="1:11" x14ac:dyDescent="0.25">
      <c r="A274">
        <v>273</v>
      </c>
      <c r="B274" s="1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t="s">
        <v>11</v>
      </c>
      <c r="K274">
        <f t="shared" si="4"/>
        <v>1</v>
      </c>
    </row>
    <row r="275" spans="1:11" x14ac:dyDescent="0.25">
      <c r="A275">
        <v>274</v>
      </c>
      <c r="B275" s="1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t="s">
        <v>13</v>
      </c>
      <c r="K275">
        <f t="shared" si="4"/>
        <v>0</v>
      </c>
    </row>
    <row r="276" spans="1:11" x14ac:dyDescent="0.25">
      <c r="A276">
        <v>275</v>
      </c>
      <c r="B276" s="1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t="s">
        <v>13</v>
      </c>
      <c r="K276">
        <f t="shared" si="4"/>
        <v>0</v>
      </c>
    </row>
    <row r="277" spans="1:11" x14ac:dyDescent="0.25">
      <c r="A277">
        <v>276</v>
      </c>
      <c r="B277" s="1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t="s">
        <v>13</v>
      </c>
      <c r="K277">
        <f t="shared" si="4"/>
        <v>0</v>
      </c>
    </row>
    <row r="278" spans="1:11" x14ac:dyDescent="0.25">
      <c r="A278">
        <v>277</v>
      </c>
      <c r="B278" s="1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t="s">
        <v>13</v>
      </c>
      <c r="K278">
        <f t="shared" si="4"/>
        <v>0</v>
      </c>
    </row>
    <row r="279" spans="1:11" x14ac:dyDescent="0.25">
      <c r="A279">
        <v>278</v>
      </c>
      <c r="B279" s="1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t="s">
        <v>13</v>
      </c>
      <c r="K279">
        <f t="shared" si="4"/>
        <v>0</v>
      </c>
    </row>
    <row r="280" spans="1:11" x14ac:dyDescent="0.25">
      <c r="A280">
        <v>279</v>
      </c>
      <c r="B280" s="1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t="s">
        <v>13</v>
      </c>
      <c r="K280">
        <f t="shared" si="4"/>
        <v>0</v>
      </c>
    </row>
    <row r="281" spans="1:11" x14ac:dyDescent="0.25">
      <c r="A281">
        <v>280</v>
      </c>
      <c r="B281" s="1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t="s">
        <v>11</v>
      </c>
      <c r="K281">
        <f t="shared" si="4"/>
        <v>1</v>
      </c>
    </row>
    <row r="282" spans="1:11" x14ac:dyDescent="0.25">
      <c r="A282">
        <v>281</v>
      </c>
      <c r="B282" s="1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t="s">
        <v>11</v>
      </c>
      <c r="K282">
        <f t="shared" si="4"/>
        <v>1</v>
      </c>
    </row>
    <row r="283" spans="1:11" x14ac:dyDescent="0.25">
      <c r="A283">
        <v>282</v>
      </c>
      <c r="B283" s="1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t="s">
        <v>11</v>
      </c>
      <c r="K283">
        <f t="shared" si="4"/>
        <v>1</v>
      </c>
    </row>
    <row r="284" spans="1:11" x14ac:dyDescent="0.25">
      <c r="A284">
        <v>283</v>
      </c>
      <c r="B284" s="1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t="s">
        <v>13</v>
      </c>
      <c r="K284">
        <f t="shared" si="4"/>
        <v>0</v>
      </c>
    </row>
    <row r="285" spans="1:11" x14ac:dyDescent="0.25">
      <c r="A285">
        <v>284</v>
      </c>
      <c r="B285" s="1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t="s">
        <v>11</v>
      </c>
      <c r="K285">
        <f t="shared" si="4"/>
        <v>1</v>
      </c>
    </row>
    <row r="286" spans="1:11" x14ac:dyDescent="0.25">
      <c r="A286">
        <v>285</v>
      </c>
      <c r="B286" s="1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t="s">
        <v>11</v>
      </c>
      <c r="K286">
        <f t="shared" si="4"/>
        <v>1</v>
      </c>
    </row>
    <row r="287" spans="1:11" x14ac:dyDescent="0.25">
      <c r="A287">
        <v>286</v>
      </c>
      <c r="B287" s="1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t="s">
        <v>13</v>
      </c>
      <c r="K287">
        <f t="shared" si="4"/>
        <v>0</v>
      </c>
    </row>
    <row r="288" spans="1:11" x14ac:dyDescent="0.25">
      <c r="A288">
        <v>287</v>
      </c>
      <c r="B288" s="1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t="s">
        <v>11</v>
      </c>
      <c r="K288">
        <f t="shared" si="4"/>
        <v>1</v>
      </c>
    </row>
    <row r="289" spans="1:11" x14ac:dyDescent="0.25">
      <c r="A289">
        <v>288</v>
      </c>
      <c r="B289" s="1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t="s">
        <v>13</v>
      </c>
      <c r="K289">
        <f t="shared" si="4"/>
        <v>0</v>
      </c>
    </row>
    <row r="290" spans="1:11" x14ac:dyDescent="0.25">
      <c r="A290">
        <v>289</v>
      </c>
      <c r="B290" s="1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t="s">
        <v>13</v>
      </c>
      <c r="K290">
        <f t="shared" si="4"/>
        <v>0</v>
      </c>
    </row>
    <row r="291" spans="1:11" x14ac:dyDescent="0.25">
      <c r="A291">
        <v>290</v>
      </c>
      <c r="B291" s="1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t="s">
        <v>13</v>
      </c>
      <c r="K291">
        <f t="shared" si="4"/>
        <v>0</v>
      </c>
    </row>
    <row r="292" spans="1:11" x14ac:dyDescent="0.25">
      <c r="A292">
        <v>291</v>
      </c>
      <c r="B292" s="1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t="s">
        <v>13</v>
      </c>
      <c r="K292">
        <f t="shared" si="4"/>
        <v>0</v>
      </c>
    </row>
    <row r="293" spans="1:11" x14ac:dyDescent="0.25">
      <c r="A293">
        <v>292</v>
      </c>
      <c r="B293" s="1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t="s">
        <v>13</v>
      </c>
      <c r="K293">
        <f t="shared" si="4"/>
        <v>0</v>
      </c>
    </row>
    <row r="294" spans="1:11" x14ac:dyDescent="0.25">
      <c r="A294">
        <v>293</v>
      </c>
      <c r="B294" s="1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t="s">
        <v>11</v>
      </c>
      <c r="K294">
        <f t="shared" si="4"/>
        <v>1</v>
      </c>
    </row>
    <row r="295" spans="1:11" x14ac:dyDescent="0.25">
      <c r="A295">
        <v>294</v>
      </c>
      <c r="B295" s="1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t="s">
        <v>11</v>
      </c>
      <c r="K295">
        <f t="shared" si="4"/>
        <v>1</v>
      </c>
    </row>
    <row r="296" spans="1:11" x14ac:dyDescent="0.25">
      <c r="A296">
        <v>295</v>
      </c>
      <c r="B296" s="1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t="s">
        <v>11</v>
      </c>
      <c r="K296">
        <f t="shared" si="4"/>
        <v>1</v>
      </c>
    </row>
    <row r="297" spans="1:11" x14ac:dyDescent="0.25">
      <c r="A297">
        <v>296</v>
      </c>
      <c r="B297" s="1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t="s">
        <v>13</v>
      </c>
      <c r="K297">
        <f t="shared" si="4"/>
        <v>0</v>
      </c>
    </row>
    <row r="298" spans="1:11" x14ac:dyDescent="0.25">
      <c r="A298">
        <v>297</v>
      </c>
      <c r="B298" s="1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t="s">
        <v>13</v>
      </c>
      <c r="K298">
        <f t="shared" si="4"/>
        <v>0</v>
      </c>
    </row>
    <row r="299" spans="1:11" x14ac:dyDescent="0.25">
      <c r="A299">
        <v>298</v>
      </c>
      <c r="B299" s="1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t="s">
        <v>11</v>
      </c>
      <c r="K299">
        <f t="shared" si="4"/>
        <v>1</v>
      </c>
    </row>
    <row r="300" spans="1:11" x14ac:dyDescent="0.25">
      <c r="A300">
        <v>299</v>
      </c>
      <c r="B300" s="1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t="s">
        <v>13</v>
      </c>
      <c r="K300">
        <f t="shared" si="4"/>
        <v>0</v>
      </c>
    </row>
    <row r="301" spans="1:11" x14ac:dyDescent="0.25">
      <c r="A301">
        <v>300</v>
      </c>
      <c r="B301" s="1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t="s">
        <v>13</v>
      </c>
      <c r="K301">
        <f t="shared" si="4"/>
        <v>0</v>
      </c>
    </row>
    <row r="302" spans="1:11" x14ac:dyDescent="0.25">
      <c r="A302">
        <v>301</v>
      </c>
      <c r="B302" s="1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t="s">
        <v>11</v>
      </c>
      <c r="K302">
        <f t="shared" si="4"/>
        <v>1</v>
      </c>
    </row>
    <row r="303" spans="1:11" x14ac:dyDescent="0.25">
      <c r="A303">
        <v>302</v>
      </c>
      <c r="B303" s="1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t="s">
        <v>11</v>
      </c>
      <c r="K303">
        <f t="shared" si="4"/>
        <v>1</v>
      </c>
    </row>
    <row r="304" spans="1:11" x14ac:dyDescent="0.25">
      <c r="A304">
        <v>303</v>
      </c>
      <c r="B304" s="1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t="s">
        <v>13</v>
      </c>
      <c r="K304">
        <f t="shared" si="4"/>
        <v>0</v>
      </c>
    </row>
    <row r="305" spans="1:11" x14ac:dyDescent="0.25">
      <c r="A305">
        <v>304</v>
      </c>
      <c r="B305" s="1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t="s">
        <v>11</v>
      </c>
      <c r="K305">
        <f t="shared" si="4"/>
        <v>1</v>
      </c>
    </row>
    <row r="306" spans="1:11" x14ac:dyDescent="0.25">
      <c r="A306">
        <v>305</v>
      </c>
      <c r="B306" s="1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t="s">
        <v>11</v>
      </c>
      <c r="K306">
        <f t="shared" si="4"/>
        <v>1</v>
      </c>
    </row>
    <row r="307" spans="1:11" x14ac:dyDescent="0.25">
      <c r="A307">
        <v>306</v>
      </c>
      <c r="B307" s="1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t="s">
        <v>11</v>
      </c>
      <c r="K307">
        <f t="shared" si="4"/>
        <v>1</v>
      </c>
    </row>
    <row r="308" spans="1:11" x14ac:dyDescent="0.25">
      <c r="A308">
        <v>307</v>
      </c>
      <c r="B308" s="1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t="s">
        <v>11</v>
      </c>
      <c r="K308">
        <f t="shared" si="4"/>
        <v>1</v>
      </c>
    </row>
    <row r="309" spans="1:11" x14ac:dyDescent="0.25">
      <c r="A309">
        <v>308</v>
      </c>
      <c r="B309" s="1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t="s">
        <v>11</v>
      </c>
      <c r="K309">
        <f t="shared" si="4"/>
        <v>1</v>
      </c>
    </row>
    <row r="310" spans="1:11" x14ac:dyDescent="0.25">
      <c r="A310">
        <v>309</v>
      </c>
      <c r="B310" s="1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t="s">
        <v>13</v>
      </c>
      <c r="K310">
        <f t="shared" si="4"/>
        <v>0</v>
      </c>
    </row>
    <row r="311" spans="1:11" x14ac:dyDescent="0.25">
      <c r="A311">
        <v>310</v>
      </c>
      <c r="B311" s="1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t="s">
        <v>13</v>
      </c>
      <c r="K311">
        <f t="shared" si="4"/>
        <v>0</v>
      </c>
    </row>
    <row r="312" spans="1:11" x14ac:dyDescent="0.25">
      <c r="A312">
        <v>311</v>
      </c>
      <c r="B312" s="1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t="s">
        <v>13</v>
      </c>
      <c r="K312">
        <f t="shared" si="4"/>
        <v>0</v>
      </c>
    </row>
    <row r="313" spans="1:11" x14ac:dyDescent="0.25">
      <c r="A313">
        <v>312</v>
      </c>
      <c r="B313" s="1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t="s">
        <v>11</v>
      </c>
      <c r="K313">
        <f t="shared" si="4"/>
        <v>1</v>
      </c>
    </row>
    <row r="314" spans="1:11" x14ac:dyDescent="0.25">
      <c r="A314">
        <v>313</v>
      </c>
      <c r="B314" s="1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t="s">
        <v>13</v>
      </c>
      <c r="K314">
        <f t="shared" si="4"/>
        <v>0</v>
      </c>
    </row>
    <row r="315" spans="1:11" x14ac:dyDescent="0.25">
      <c r="A315">
        <v>314</v>
      </c>
      <c r="B315" s="1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t="s">
        <v>11</v>
      </c>
      <c r="K315">
        <f t="shared" si="4"/>
        <v>1</v>
      </c>
    </row>
    <row r="316" spans="1:11" x14ac:dyDescent="0.25">
      <c r="A316">
        <v>315</v>
      </c>
      <c r="B316" s="1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t="s">
        <v>11</v>
      </c>
      <c r="K316">
        <f t="shared" si="4"/>
        <v>1</v>
      </c>
    </row>
    <row r="317" spans="1:11" x14ac:dyDescent="0.25">
      <c r="A317">
        <v>316</v>
      </c>
      <c r="B317" s="1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t="s">
        <v>13</v>
      </c>
      <c r="K317">
        <f t="shared" si="4"/>
        <v>0</v>
      </c>
    </row>
    <row r="318" spans="1:11" x14ac:dyDescent="0.25">
      <c r="A318">
        <v>317</v>
      </c>
      <c r="B318" s="1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t="s">
        <v>13</v>
      </c>
      <c r="K318">
        <f t="shared" si="4"/>
        <v>0</v>
      </c>
    </row>
    <row r="319" spans="1:11" x14ac:dyDescent="0.25">
      <c r="A319">
        <v>318</v>
      </c>
      <c r="B319" s="1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t="s">
        <v>13</v>
      </c>
      <c r="K319">
        <f t="shared" si="4"/>
        <v>0</v>
      </c>
    </row>
    <row r="320" spans="1:11" x14ac:dyDescent="0.25">
      <c r="A320">
        <v>319</v>
      </c>
      <c r="B320" s="1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t="s">
        <v>13</v>
      </c>
      <c r="K320">
        <f t="shared" si="4"/>
        <v>0</v>
      </c>
    </row>
    <row r="321" spans="1:11" x14ac:dyDescent="0.25">
      <c r="A321">
        <v>320</v>
      </c>
      <c r="B321" s="1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t="s">
        <v>13</v>
      </c>
      <c r="K321">
        <f t="shared" si="4"/>
        <v>0</v>
      </c>
    </row>
    <row r="322" spans="1:11" x14ac:dyDescent="0.25">
      <c r="A322">
        <v>321</v>
      </c>
      <c r="B322" s="1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t="s">
        <v>13</v>
      </c>
      <c r="K322">
        <f t="shared" si="4"/>
        <v>0</v>
      </c>
    </row>
    <row r="323" spans="1:11" x14ac:dyDescent="0.25">
      <c r="A323">
        <v>322</v>
      </c>
      <c r="B323" s="1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t="s">
        <v>11</v>
      </c>
      <c r="K323">
        <f t="shared" ref="K323:K386" si="5">IF(J323="Yes", 1, 0)</f>
        <v>1</v>
      </c>
    </row>
    <row r="324" spans="1:11" x14ac:dyDescent="0.25">
      <c r="A324">
        <v>323</v>
      </c>
      <c r="B324" s="1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t="s">
        <v>13</v>
      </c>
      <c r="K324">
        <f t="shared" si="5"/>
        <v>0</v>
      </c>
    </row>
    <row r="325" spans="1:11" x14ac:dyDescent="0.25">
      <c r="A325">
        <v>324</v>
      </c>
      <c r="B325" s="1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t="s">
        <v>13</v>
      </c>
      <c r="K325">
        <f t="shared" si="5"/>
        <v>0</v>
      </c>
    </row>
    <row r="326" spans="1:11" x14ac:dyDescent="0.25">
      <c r="A326">
        <v>325</v>
      </c>
      <c r="B326" s="1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t="s">
        <v>13</v>
      </c>
      <c r="K326">
        <f t="shared" si="5"/>
        <v>0</v>
      </c>
    </row>
    <row r="327" spans="1:11" x14ac:dyDescent="0.25">
      <c r="A327">
        <v>326</v>
      </c>
      <c r="B327" s="1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t="s">
        <v>11</v>
      </c>
      <c r="K327">
        <f t="shared" si="5"/>
        <v>1</v>
      </c>
    </row>
    <row r="328" spans="1:11" x14ac:dyDescent="0.25">
      <c r="A328">
        <v>327</v>
      </c>
      <c r="B328" s="1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t="s">
        <v>13</v>
      </c>
      <c r="K328">
        <f t="shared" si="5"/>
        <v>0</v>
      </c>
    </row>
    <row r="329" spans="1:11" x14ac:dyDescent="0.25">
      <c r="A329">
        <v>328</v>
      </c>
      <c r="B329" s="1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t="s">
        <v>11</v>
      </c>
      <c r="K329">
        <f t="shared" si="5"/>
        <v>1</v>
      </c>
    </row>
    <row r="330" spans="1:11" x14ac:dyDescent="0.25">
      <c r="A330">
        <v>329</v>
      </c>
      <c r="B330" s="1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t="s">
        <v>11</v>
      </c>
      <c r="K330">
        <f t="shared" si="5"/>
        <v>1</v>
      </c>
    </row>
    <row r="331" spans="1:11" x14ac:dyDescent="0.25">
      <c r="A331">
        <v>330</v>
      </c>
      <c r="B331" s="1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t="s">
        <v>11</v>
      </c>
      <c r="K331">
        <f t="shared" si="5"/>
        <v>1</v>
      </c>
    </row>
    <row r="332" spans="1:11" x14ac:dyDescent="0.25">
      <c r="A332">
        <v>331</v>
      </c>
      <c r="B332" s="1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t="s">
        <v>13</v>
      </c>
      <c r="K332">
        <f t="shared" si="5"/>
        <v>0</v>
      </c>
    </row>
    <row r="333" spans="1:11" x14ac:dyDescent="0.25">
      <c r="A333">
        <v>332</v>
      </c>
      <c r="B333" s="1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t="s">
        <v>13</v>
      </c>
      <c r="K333">
        <f t="shared" si="5"/>
        <v>0</v>
      </c>
    </row>
    <row r="334" spans="1:11" x14ac:dyDescent="0.25">
      <c r="A334">
        <v>333</v>
      </c>
      <c r="B334" s="1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t="s">
        <v>13</v>
      </c>
      <c r="K334">
        <f t="shared" si="5"/>
        <v>0</v>
      </c>
    </row>
    <row r="335" spans="1:11" x14ac:dyDescent="0.25">
      <c r="A335">
        <v>334</v>
      </c>
      <c r="B335" s="1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t="s">
        <v>13</v>
      </c>
      <c r="K335">
        <f t="shared" si="5"/>
        <v>0</v>
      </c>
    </row>
    <row r="336" spans="1:11" x14ac:dyDescent="0.25">
      <c r="A336">
        <v>335</v>
      </c>
      <c r="B336" s="1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t="s">
        <v>13</v>
      </c>
      <c r="K336">
        <f t="shared" si="5"/>
        <v>0</v>
      </c>
    </row>
    <row r="337" spans="1:11" x14ac:dyDescent="0.25">
      <c r="A337">
        <v>336</v>
      </c>
      <c r="B337" s="1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t="s">
        <v>11</v>
      </c>
      <c r="K337">
        <f t="shared" si="5"/>
        <v>1</v>
      </c>
    </row>
    <row r="338" spans="1:11" x14ac:dyDescent="0.25">
      <c r="A338">
        <v>337</v>
      </c>
      <c r="B338" s="1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t="s">
        <v>13</v>
      </c>
      <c r="K338">
        <f t="shared" si="5"/>
        <v>0</v>
      </c>
    </row>
    <row r="339" spans="1:11" x14ac:dyDescent="0.25">
      <c r="A339">
        <v>338</v>
      </c>
      <c r="B339" s="1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t="s">
        <v>13</v>
      </c>
      <c r="K339">
        <f t="shared" si="5"/>
        <v>0</v>
      </c>
    </row>
    <row r="340" spans="1:11" x14ac:dyDescent="0.25">
      <c r="A340">
        <v>339</v>
      </c>
      <c r="B340" s="1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t="s">
        <v>11</v>
      </c>
      <c r="K340">
        <f t="shared" si="5"/>
        <v>1</v>
      </c>
    </row>
    <row r="341" spans="1:11" x14ac:dyDescent="0.25">
      <c r="A341">
        <v>340</v>
      </c>
      <c r="B341" s="1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t="s">
        <v>13</v>
      </c>
      <c r="K341">
        <f t="shared" si="5"/>
        <v>0</v>
      </c>
    </row>
    <row r="342" spans="1:11" x14ac:dyDescent="0.25">
      <c r="A342">
        <v>341</v>
      </c>
      <c r="B342" s="1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t="s">
        <v>11</v>
      </c>
      <c r="K342">
        <f t="shared" si="5"/>
        <v>1</v>
      </c>
    </row>
    <row r="343" spans="1:11" x14ac:dyDescent="0.25">
      <c r="A343">
        <v>342</v>
      </c>
      <c r="B343" s="1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t="s">
        <v>11</v>
      </c>
      <c r="K343">
        <f t="shared" si="5"/>
        <v>1</v>
      </c>
    </row>
    <row r="344" spans="1:11" x14ac:dyDescent="0.25">
      <c r="A344">
        <v>343</v>
      </c>
      <c r="B344" s="1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t="s">
        <v>11</v>
      </c>
      <c r="K344">
        <f t="shared" si="5"/>
        <v>1</v>
      </c>
    </row>
    <row r="345" spans="1:11" x14ac:dyDescent="0.25">
      <c r="A345">
        <v>344</v>
      </c>
      <c r="B345" s="1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t="s">
        <v>13</v>
      </c>
      <c r="K345">
        <f t="shared" si="5"/>
        <v>0</v>
      </c>
    </row>
    <row r="346" spans="1:11" x14ac:dyDescent="0.25">
      <c r="A346">
        <v>345</v>
      </c>
      <c r="B346" s="1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t="s">
        <v>13</v>
      </c>
      <c r="K346">
        <f t="shared" si="5"/>
        <v>0</v>
      </c>
    </row>
    <row r="347" spans="1:11" x14ac:dyDescent="0.25">
      <c r="A347">
        <v>346</v>
      </c>
      <c r="B347" s="1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t="s">
        <v>11</v>
      </c>
      <c r="K347">
        <f t="shared" si="5"/>
        <v>1</v>
      </c>
    </row>
    <row r="348" spans="1:11" x14ac:dyDescent="0.25">
      <c r="A348">
        <v>347</v>
      </c>
      <c r="B348" s="1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t="s">
        <v>13</v>
      </c>
      <c r="K348">
        <f t="shared" si="5"/>
        <v>0</v>
      </c>
    </row>
    <row r="349" spans="1:11" x14ac:dyDescent="0.25">
      <c r="A349">
        <v>348</v>
      </c>
      <c r="B349" s="1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t="s">
        <v>13</v>
      </c>
      <c r="K349">
        <f t="shared" si="5"/>
        <v>0</v>
      </c>
    </row>
    <row r="350" spans="1:11" x14ac:dyDescent="0.25">
      <c r="A350">
        <v>349</v>
      </c>
      <c r="B350" s="1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t="s">
        <v>11</v>
      </c>
      <c r="K350">
        <f t="shared" si="5"/>
        <v>1</v>
      </c>
    </row>
    <row r="351" spans="1:11" x14ac:dyDescent="0.25">
      <c r="A351">
        <v>350</v>
      </c>
      <c r="B351" s="1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t="s">
        <v>13</v>
      </c>
      <c r="K351">
        <f t="shared" si="5"/>
        <v>0</v>
      </c>
    </row>
    <row r="352" spans="1:11" x14ac:dyDescent="0.25">
      <c r="A352">
        <v>351</v>
      </c>
      <c r="B352" s="1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t="s">
        <v>11</v>
      </c>
      <c r="K352">
        <f t="shared" si="5"/>
        <v>1</v>
      </c>
    </row>
    <row r="353" spans="1:11" x14ac:dyDescent="0.25">
      <c r="A353">
        <v>352</v>
      </c>
      <c r="B353" s="1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t="s">
        <v>11</v>
      </c>
      <c r="K353">
        <f t="shared" si="5"/>
        <v>1</v>
      </c>
    </row>
    <row r="354" spans="1:11" x14ac:dyDescent="0.25">
      <c r="A354">
        <v>353</v>
      </c>
      <c r="B354" s="1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t="s">
        <v>11</v>
      </c>
      <c r="K354">
        <f t="shared" si="5"/>
        <v>1</v>
      </c>
    </row>
    <row r="355" spans="1:11" x14ac:dyDescent="0.25">
      <c r="A355">
        <v>354</v>
      </c>
      <c r="B355" s="1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t="s">
        <v>11</v>
      </c>
      <c r="K355">
        <f t="shared" si="5"/>
        <v>1</v>
      </c>
    </row>
    <row r="356" spans="1:11" x14ac:dyDescent="0.25">
      <c r="A356">
        <v>355</v>
      </c>
      <c r="B356" s="1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t="s">
        <v>11</v>
      </c>
      <c r="K356">
        <f t="shared" si="5"/>
        <v>1</v>
      </c>
    </row>
    <row r="357" spans="1:11" x14ac:dyDescent="0.25">
      <c r="A357">
        <v>356</v>
      </c>
      <c r="B357" s="1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t="s">
        <v>11</v>
      </c>
      <c r="K357">
        <f t="shared" si="5"/>
        <v>1</v>
      </c>
    </row>
    <row r="358" spans="1:11" x14ac:dyDescent="0.25">
      <c r="A358">
        <v>357</v>
      </c>
      <c r="B358" s="1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t="s">
        <v>11</v>
      </c>
      <c r="K358">
        <f t="shared" si="5"/>
        <v>1</v>
      </c>
    </row>
    <row r="359" spans="1:11" x14ac:dyDescent="0.25">
      <c r="A359">
        <v>358</v>
      </c>
      <c r="B359" s="1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t="s">
        <v>13</v>
      </c>
      <c r="K359">
        <f t="shared" si="5"/>
        <v>0</v>
      </c>
    </row>
    <row r="360" spans="1:11" x14ac:dyDescent="0.25">
      <c r="A360">
        <v>359</v>
      </c>
      <c r="B360" s="1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t="s">
        <v>13</v>
      </c>
      <c r="K360">
        <f t="shared" si="5"/>
        <v>0</v>
      </c>
    </row>
    <row r="361" spans="1:11" x14ac:dyDescent="0.25">
      <c r="A361">
        <v>360</v>
      </c>
      <c r="B361" s="1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t="s">
        <v>11</v>
      </c>
      <c r="K361">
        <f t="shared" si="5"/>
        <v>1</v>
      </c>
    </row>
    <row r="362" spans="1:11" x14ac:dyDescent="0.25">
      <c r="A362">
        <v>361</v>
      </c>
      <c r="B362" s="1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t="s">
        <v>11</v>
      </c>
      <c r="K362">
        <f t="shared" si="5"/>
        <v>1</v>
      </c>
    </row>
    <row r="363" spans="1:11" x14ac:dyDescent="0.25">
      <c r="A363">
        <v>362</v>
      </c>
      <c r="B363" s="1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t="s">
        <v>11</v>
      </c>
      <c r="K363">
        <f t="shared" si="5"/>
        <v>1</v>
      </c>
    </row>
    <row r="364" spans="1:11" x14ac:dyDescent="0.25">
      <c r="A364">
        <v>363</v>
      </c>
      <c r="B364" s="1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t="s">
        <v>11</v>
      </c>
      <c r="K364">
        <f t="shared" si="5"/>
        <v>1</v>
      </c>
    </row>
    <row r="365" spans="1:11" x14ac:dyDescent="0.25">
      <c r="A365">
        <v>364</v>
      </c>
      <c r="B365" s="1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t="s">
        <v>11</v>
      </c>
      <c r="K365">
        <f t="shared" si="5"/>
        <v>1</v>
      </c>
    </row>
    <row r="366" spans="1:11" x14ac:dyDescent="0.25">
      <c r="A366">
        <v>365</v>
      </c>
      <c r="B366" s="1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t="s">
        <v>11</v>
      </c>
      <c r="K366">
        <f t="shared" si="5"/>
        <v>1</v>
      </c>
    </row>
    <row r="367" spans="1:11" x14ac:dyDescent="0.25">
      <c r="A367">
        <v>366</v>
      </c>
      <c r="B367" s="1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t="s">
        <v>11</v>
      </c>
      <c r="K367">
        <f t="shared" si="5"/>
        <v>1</v>
      </c>
    </row>
    <row r="368" spans="1:11" x14ac:dyDescent="0.25">
      <c r="A368">
        <v>367</v>
      </c>
      <c r="B368" s="1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t="s">
        <v>13</v>
      </c>
      <c r="K368">
        <f t="shared" si="5"/>
        <v>0</v>
      </c>
    </row>
    <row r="369" spans="1:11" x14ac:dyDescent="0.25">
      <c r="A369">
        <v>368</v>
      </c>
      <c r="B369" s="1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t="s">
        <v>11</v>
      </c>
      <c r="K369">
        <f t="shared" si="5"/>
        <v>1</v>
      </c>
    </row>
    <row r="370" spans="1:11" x14ac:dyDescent="0.25">
      <c r="A370">
        <v>369</v>
      </c>
      <c r="B370" s="1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t="s">
        <v>13</v>
      </c>
      <c r="K370">
        <f t="shared" si="5"/>
        <v>0</v>
      </c>
    </row>
    <row r="371" spans="1:11" x14ac:dyDescent="0.25">
      <c r="A371">
        <v>370</v>
      </c>
      <c r="B371" s="1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t="s">
        <v>11</v>
      </c>
      <c r="K371">
        <f t="shared" si="5"/>
        <v>1</v>
      </c>
    </row>
    <row r="372" spans="1:11" x14ac:dyDescent="0.25">
      <c r="A372">
        <v>371</v>
      </c>
      <c r="B372" s="1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t="s">
        <v>11</v>
      </c>
      <c r="K372">
        <f t="shared" si="5"/>
        <v>1</v>
      </c>
    </row>
    <row r="373" spans="1:11" x14ac:dyDescent="0.25">
      <c r="A373">
        <v>372</v>
      </c>
      <c r="B373" s="1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t="s">
        <v>11</v>
      </c>
      <c r="K373">
        <f t="shared" si="5"/>
        <v>1</v>
      </c>
    </row>
    <row r="374" spans="1:11" x14ac:dyDescent="0.25">
      <c r="A374">
        <v>373</v>
      </c>
      <c r="B374" s="1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t="s">
        <v>11</v>
      </c>
      <c r="K374">
        <f t="shared" si="5"/>
        <v>1</v>
      </c>
    </row>
    <row r="375" spans="1:11" x14ac:dyDescent="0.25">
      <c r="A375">
        <v>374</v>
      </c>
      <c r="B375" s="1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t="s">
        <v>11</v>
      </c>
      <c r="K375">
        <f t="shared" si="5"/>
        <v>1</v>
      </c>
    </row>
    <row r="376" spans="1:11" x14ac:dyDescent="0.25">
      <c r="A376">
        <v>375</v>
      </c>
      <c r="B376" s="1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t="s">
        <v>11</v>
      </c>
      <c r="K376">
        <f t="shared" si="5"/>
        <v>1</v>
      </c>
    </row>
    <row r="377" spans="1:11" x14ac:dyDescent="0.25">
      <c r="A377">
        <v>376</v>
      </c>
      <c r="B377" s="1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t="s">
        <v>13</v>
      </c>
      <c r="K377">
        <f t="shared" si="5"/>
        <v>0</v>
      </c>
    </row>
    <row r="378" spans="1:11" x14ac:dyDescent="0.25">
      <c r="A378">
        <v>377</v>
      </c>
      <c r="B378" s="1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t="s">
        <v>13</v>
      </c>
      <c r="K378">
        <f t="shared" si="5"/>
        <v>0</v>
      </c>
    </row>
    <row r="379" spans="1:11" x14ac:dyDescent="0.25">
      <c r="A379">
        <v>378</v>
      </c>
      <c r="B379" s="1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t="s">
        <v>13</v>
      </c>
      <c r="K379">
        <f t="shared" si="5"/>
        <v>0</v>
      </c>
    </row>
    <row r="380" spans="1:11" x14ac:dyDescent="0.25">
      <c r="A380">
        <v>379</v>
      </c>
      <c r="B380" s="1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t="s">
        <v>11</v>
      </c>
      <c r="K380">
        <f t="shared" si="5"/>
        <v>1</v>
      </c>
    </row>
    <row r="381" spans="1:11" x14ac:dyDescent="0.25">
      <c r="A381">
        <v>380</v>
      </c>
      <c r="B381" s="1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t="s">
        <v>11</v>
      </c>
      <c r="K381">
        <f t="shared" si="5"/>
        <v>1</v>
      </c>
    </row>
    <row r="382" spans="1:11" x14ac:dyDescent="0.25">
      <c r="A382">
        <v>381</v>
      </c>
      <c r="B382" s="1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t="s">
        <v>11</v>
      </c>
      <c r="K382">
        <f t="shared" si="5"/>
        <v>1</v>
      </c>
    </row>
    <row r="383" spans="1:11" x14ac:dyDescent="0.25">
      <c r="A383">
        <v>382</v>
      </c>
      <c r="B383" s="1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t="s">
        <v>11</v>
      </c>
      <c r="K383">
        <f t="shared" si="5"/>
        <v>1</v>
      </c>
    </row>
    <row r="384" spans="1:11" x14ac:dyDescent="0.25">
      <c r="A384">
        <v>383</v>
      </c>
      <c r="B384" s="1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t="s">
        <v>11</v>
      </c>
      <c r="K384">
        <f t="shared" si="5"/>
        <v>1</v>
      </c>
    </row>
    <row r="385" spans="1:11" x14ac:dyDescent="0.25">
      <c r="A385">
        <v>384</v>
      </c>
      <c r="B385" s="1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t="s">
        <v>11</v>
      </c>
      <c r="K385">
        <f t="shared" si="5"/>
        <v>1</v>
      </c>
    </row>
    <row r="386" spans="1:11" x14ac:dyDescent="0.25">
      <c r="A386">
        <v>385</v>
      </c>
      <c r="B386" s="1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t="s">
        <v>11</v>
      </c>
      <c r="K386">
        <f t="shared" si="5"/>
        <v>1</v>
      </c>
    </row>
    <row r="387" spans="1:11" x14ac:dyDescent="0.25">
      <c r="A387">
        <v>386</v>
      </c>
      <c r="B387" s="1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t="s">
        <v>11</v>
      </c>
      <c r="K387">
        <f t="shared" ref="K387:K450" si="6">IF(J387="Yes", 1, 0)</f>
        <v>1</v>
      </c>
    </row>
    <row r="388" spans="1:11" x14ac:dyDescent="0.25">
      <c r="A388">
        <v>387</v>
      </c>
      <c r="B388" s="1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t="s">
        <v>11</v>
      </c>
      <c r="K388">
        <f t="shared" si="6"/>
        <v>1</v>
      </c>
    </row>
    <row r="389" spans="1:11" x14ac:dyDescent="0.25">
      <c r="A389">
        <v>388</v>
      </c>
      <c r="B389" s="1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t="s">
        <v>11</v>
      </c>
      <c r="K389">
        <f t="shared" si="6"/>
        <v>1</v>
      </c>
    </row>
    <row r="390" spans="1:11" x14ac:dyDescent="0.25">
      <c r="A390">
        <v>389</v>
      </c>
      <c r="B390" s="1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t="s">
        <v>11</v>
      </c>
      <c r="K390">
        <f t="shared" si="6"/>
        <v>1</v>
      </c>
    </row>
    <row r="391" spans="1:11" x14ac:dyDescent="0.25">
      <c r="A391">
        <v>390</v>
      </c>
      <c r="B391" s="1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t="s">
        <v>11</v>
      </c>
      <c r="K391">
        <f t="shared" si="6"/>
        <v>1</v>
      </c>
    </row>
    <row r="392" spans="1:11" x14ac:dyDescent="0.25">
      <c r="A392">
        <v>391</v>
      </c>
      <c r="B392" s="1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t="s">
        <v>13</v>
      </c>
      <c r="K392">
        <f t="shared" si="6"/>
        <v>0</v>
      </c>
    </row>
    <row r="393" spans="1:11" x14ac:dyDescent="0.25">
      <c r="A393">
        <v>392</v>
      </c>
      <c r="B393" s="1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t="s">
        <v>11</v>
      </c>
      <c r="K393">
        <f t="shared" si="6"/>
        <v>1</v>
      </c>
    </row>
    <row r="394" spans="1:11" x14ac:dyDescent="0.25">
      <c r="A394">
        <v>393</v>
      </c>
      <c r="B394" s="1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t="s">
        <v>13</v>
      </c>
      <c r="K394">
        <f t="shared" si="6"/>
        <v>0</v>
      </c>
    </row>
    <row r="395" spans="1:11" x14ac:dyDescent="0.25">
      <c r="A395">
        <v>394</v>
      </c>
      <c r="B395" s="1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t="s">
        <v>11</v>
      </c>
      <c r="K395">
        <f t="shared" si="6"/>
        <v>1</v>
      </c>
    </row>
    <row r="396" spans="1:11" x14ac:dyDescent="0.25">
      <c r="A396">
        <v>395</v>
      </c>
      <c r="B396" s="1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t="s">
        <v>13</v>
      </c>
      <c r="K396">
        <f t="shared" si="6"/>
        <v>0</v>
      </c>
    </row>
    <row r="397" spans="1:11" x14ac:dyDescent="0.25">
      <c r="A397">
        <v>396</v>
      </c>
      <c r="B397" s="1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t="s">
        <v>11</v>
      </c>
      <c r="K397">
        <f t="shared" si="6"/>
        <v>1</v>
      </c>
    </row>
    <row r="398" spans="1:11" x14ac:dyDescent="0.25">
      <c r="A398">
        <v>397</v>
      </c>
      <c r="B398" s="1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t="s">
        <v>11</v>
      </c>
      <c r="K398">
        <f t="shared" si="6"/>
        <v>1</v>
      </c>
    </row>
    <row r="399" spans="1:11" x14ac:dyDescent="0.25">
      <c r="A399">
        <v>398</v>
      </c>
      <c r="B399" s="1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t="s">
        <v>13</v>
      </c>
      <c r="K399">
        <f t="shared" si="6"/>
        <v>0</v>
      </c>
    </row>
    <row r="400" spans="1:11" x14ac:dyDescent="0.25">
      <c r="A400">
        <v>399</v>
      </c>
      <c r="B400" s="1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t="s">
        <v>13</v>
      </c>
      <c r="K400">
        <f t="shared" si="6"/>
        <v>0</v>
      </c>
    </row>
    <row r="401" spans="1:11" x14ac:dyDescent="0.25">
      <c r="A401">
        <v>400</v>
      </c>
      <c r="B401" s="1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t="s">
        <v>11</v>
      </c>
      <c r="K401">
        <f t="shared" si="6"/>
        <v>1</v>
      </c>
    </row>
    <row r="402" spans="1:11" x14ac:dyDescent="0.25">
      <c r="A402">
        <v>401</v>
      </c>
      <c r="B402" s="1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t="s">
        <v>11</v>
      </c>
      <c r="K402">
        <f t="shared" si="6"/>
        <v>1</v>
      </c>
    </row>
    <row r="403" spans="1:11" x14ac:dyDescent="0.25">
      <c r="A403">
        <v>402</v>
      </c>
      <c r="B403" s="1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t="s">
        <v>11</v>
      </c>
      <c r="K403">
        <f t="shared" si="6"/>
        <v>1</v>
      </c>
    </row>
    <row r="404" spans="1:11" x14ac:dyDescent="0.25">
      <c r="A404">
        <v>403</v>
      </c>
      <c r="B404" s="1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t="s">
        <v>11</v>
      </c>
      <c r="K404">
        <f t="shared" si="6"/>
        <v>1</v>
      </c>
    </row>
    <row r="405" spans="1:11" x14ac:dyDescent="0.25">
      <c r="A405">
        <v>404</v>
      </c>
      <c r="B405" s="1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t="s">
        <v>13</v>
      </c>
      <c r="K405">
        <f t="shared" si="6"/>
        <v>0</v>
      </c>
    </row>
    <row r="406" spans="1:11" x14ac:dyDescent="0.25">
      <c r="A406">
        <v>405</v>
      </c>
      <c r="B406" s="1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t="s">
        <v>13</v>
      </c>
      <c r="K406">
        <f t="shared" si="6"/>
        <v>0</v>
      </c>
    </row>
    <row r="407" spans="1:11" x14ac:dyDescent="0.25">
      <c r="A407">
        <v>406</v>
      </c>
      <c r="B407" s="1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t="s">
        <v>11</v>
      </c>
      <c r="K407">
        <f t="shared" si="6"/>
        <v>1</v>
      </c>
    </row>
    <row r="408" spans="1:11" x14ac:dyDescent="0.25">
      <c r="A408">
        <v>407</v>
      </c>
      <c r="B408" s="1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t="s">
        <v>11</v>
      </c>
      <c r="K408">
        <f t="shared" si="6"/>
        <v>1</v>
      </c>
    </row>
    <row r="409" spans="1:11" x14ac:dyDescent="0.25">
      <c r="A409">
        <v>408</v>
      </c>
      <c r="B409" s="1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t="s">
        <v>11</v>
      </c>
      <c r="K409">
        <f t="shared" si="6"/>
        <v>1</v>
      </c>
    </row>
    <row r="410" spans="1:11" x14ac:dyDescent="0.25">
      <c r="A410">
        <v>409</v>
      </c>
      <c r="B410" s="1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t="s">
        <v>11</v>
      </c>
      <c r="K410">
        <f t="shared" si="6"/>
        <v>1</v>
      </c>
    </row>
    <row r="411" spans="1:11" x14ac:dyDescent="0.25">
      <c r="A411">
        <v>410</v>
      </c>
      <c r="B411" s="1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t="s">
        <v>13</v>
      </c>
      <c r="K411">
        <f t="shared" si="6"/>
        <v>0</v>
      </c>
    </row>
    <row r="412" spans="1:11" x14ac:dyDescent="0.25">
      <c r="A412">
        <v>411</v>
      </c>
      <c r="B412" s="1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t="s">
        <v>13</v>
      </c>
      <c r="K412">
        <f t="shared" si="6"/>
        <v>0</v>
      </c>
    </row>
    <row r="413" spans="1:11" x14ac:dyDescent="0.25">
      <c r="A413">
        <v>412</v>
      </c>
      <c r="B413" s="1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t="s">
        <v>11</v>
      </c>
      <c r="K413">
        <f t="shared" si="6"/>
        <v>1</v>
      </c>
    </row>
    <row r="414" spans="1:11" x14ac:dyDescent="0.25">
      <c r="A414">
        <v>413</v>
      </c>
      <c r="B414" s="1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t="s">
        <v>13</v>
      </c>
      <c r="K414">
        <f t="shared" si="6"/>
        <v>0</v>
      </c>
    </row>
    <row r="415" spans="1:11" x14ac:dyDescent="0.25">
      <c r="A415">
        <v>414</v>
      </c>
      <c r="B415" s="1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t="s">
        <v>11</v>
      </c>
      <c r="K415">
        <f t="shared" si="6"/>
        <v>1</v>
      </c>
    </row>
    <row r="416" spans="1:11" x14ac:dyDescent="0.25">
      <c r="A416">
        <v>415</v>
      </c>
      <c r="B416" s="1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t="s">
        <v>13</v>
      </c>
      <c r="K416">
        <f t="shared" si="6"/>
        <v>0</v>
      </c>
    </row>
    <row r="417" spans="1:11" x14ac:dyDescent="0.25">
      <c r="A417">
        <v>416</v>
      </c>
      <c r="B417" s="1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t="s">
        <v>13</v>
      </c>
      <c r="K417">
        <f t="shared" si="6"/>
        <v>0</v>
      </c>
    </row>
    <row r="418" spans="1:11" x14ac:dyDescent="0.25">
      <c r="A418">
        <v>417</v>
      </c>
      <c r="B418" s="1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t="s">
        <v>13</v>
      </c>
      <c r="K418">
        <f t="shared" si="6"/>
        <v>0</v>
      </c>
    </row>
    <row r="419" spans="1:11" x14ac:dyDescent="0.25">
      <c r="A419">
        <v>418</v>
      </c>
      <c r="B419" s="1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t="s">
        <v>11</v>
      </c>
      <c r="K419">
        <f t="shared" si="6"/>
        <v>1</v>
      </c>
    </row>
    <row r="420" spans="1:11" x14ac:dyDescent="0.25">
      <c r="A420">
        <v>419</v>
      </c>
      <c r="B420" s="1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t="s">
        <v>11</v>
      </c>
      <c r="K420">
        <f t="shared" si="6"/>
        <v>1</v>
      </c>
    </row>
    <row r="421" spans="1:11" x14ac:dyDescent="0.25">
      <c r="A421">
        <v>420</v>
      </c>
      <c r="B421" s="1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t="s">
        <v>13</v>
      </c>
      <c r="K421">
        <f t="shared" si="6"/>
        <v>0</v>
      </c>
    </row>
    <row r="422" spans="1:11" x14ac:dyDescent="0.25">
      <c r="A422">
        <v>421</v>
      </c>
      <c r="B422" s="1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t="s">
        <v>11</v>
      </c>
      <c r="K422">
        <f t="shared" si="6"/>
        <v>1</v>
      </c>
    </row>
    <row r="423" spans="1:11" x14ac:dyDescent="0.25">
      <c r="A423">
        <v>422</v>
      </c>
      <c r="B423" s="1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t="s">
        <v>13</v>
      </c>
      <c r="K423">
        <f t="shared" si="6"/>
        <v>0</v>
      </c>
    </row>
    <row r="424" spans="1:11" x14ac:dyDescent="0.25">
      <c r="A424">
        <v>423</v>
      </c>
      <c r="B424" s="1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t="s">
        <v>11</v>
      </c>
      <c r="K424">
        <f t="shared" si="6"/>
        <v>1</v>
      </c>
    </row>
    <row r="425" spans="1:11" x14ac:dyDescent="0.25">
      <c r="A425">
        <v>424</v>
      </c>
      <c r="B425" s="1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t="s">
        <v>11</v>
      </c>
      <c r="K425">
        <f t="shared" si="6"/>
        <v>1</v>
      </c>
    </row>
    <row r="426" spans="1:11" x14ac:dyDescent="0.25">
      <c r="A426">
        <v>425</v>
      </c>
      <c r="B426" s="1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t="s">
        <v>11</v>
      </c>
      <c r="K426">
        <f t="shared" si="6"/>
        <v>1</v>
      </c>
    </row>
    <row r="427" spans="1:11" x14ac:dyDescent="0.25">
      <c r="A427">
        <v>426</v>
      </c>
      <c r="B427" s="1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t="s">
        <v>11</v>
      </c>
      <c r="K427">
        <f t="shared" si="6"/>
        <v>1</v>
      </c>
    </row>
    <row r="428" spans="1:11" x14ac:dyDescent="0.25">
      <c r="A428">
        <v>427</v>
      </c>
      <c r="B428" s="1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t="s">
        <v>11</v>
      </c>
      <c r="K428">
        <f t="shared" si="6"/>
        <v>1</v>
      </c>
    </row>
    <row r="429" spans="1:11" x14ac:dyDescent="0.25">
      <c r="A429">
        <v>428</v>
      </c>
      <c r="B429" s="1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t="s">
        <v>11</v>
      </c>
      <c r="K429">
        <f t="shared" si="6"/>
        <v>1</v>
      </c>
    </row>
    <row r="430" spans="1:11" x14ac:dyDescent="0.25">
      <c r="A430">
        <v>429</v>
      </c>
      <c r="B430" s="1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t="s">
        <v>13</v>
      </c>
      <c r="K430">
        <f t="shared" si="6"/>
        <v>0</v>
      </c>
    </row>
    <row r="431" spans="1:11" x14ac:dyDescent="0.25">
      <c r="A431">
        <v>430</v>
      </c>
      <c r="B431" s="1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t="s">
        <v>13</v>
      </c>
      <c r="K431">
        <f t="shared" si="6"/>
        <v>0</v>
      </c>
    </row>
    <row r="432" spans="1:11" x14ac:dyDescent="0.25">
      <c r="A432">
        <v>431</v>
      </c>
      <c r="B432" s="1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t="s">
        <v>13</v>
      </c>
      <c r="K432">
        <f t="shared" si="6"/>
        <v>0</v>
      </c>
    </row>
    <row r="433" spans="1:11" x14ac:dyDescent="0.25">
      <c r="A433">
        <v>432</v>
      </c>
      <c r="B433" s="1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t="s">
        <v>11</v>
      </c>
      <c r="K433">
        <f t="shared" si="6"/>
        <v>1</v>
      </c>
    </row>
    <row r="434" spans="1:11" x14ac:dyDescent="0.25">
      <c r="A434">
        <v>433</v>
      </c>
      <c r="B434" s="1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t="s">
        <v>13</v>
      </c>
      <c r="K434">
        <f t="shared" si="6"/>
        <v>0</v>
      </c>
    </row>
    <row r="435" spans="1:11" x14ac:dyDescent="0.25">
      <c r="A435">
        <v>434</v>
      </c>
      <c r="B435" s="1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t="s">
        <v>11</v>
      </c>
      <c r="K435">
        <f t="shared" si="6"/>
        <v>1</v>
      </c>
    </row>
    <row r="436" spans="1:11" x14ac:dyDescent="0.25">
      <c r="A436">
        <v>435</v>
      </c>
      <c r="B436" s="1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t="s">
        <v>11</v>
      </c>
      <c r="K436">
        <f t="shared" si="6"/>
        <v>1</v>
      </c>
    </row>
    <row r="437" spans="1:11" x14ac:dyDescent="0.25">
      <c r="A437">
        <v>436</v>
      </c>
      <c r="B437" s="1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t="s">
        <v>11</v>
      </c>
      <c r="K437">
        <f t="shared" si="6"/>
        <v>1</v>
      </c>
    </row>
    <row r="438" spans="1:11" x14ac:dyDescent="0.25">
      <c r="A438">
        <v>437</v>
      </c>
      <c r="B438" s="1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t="s">
        <v>11</v>
      </c>
      <c r="K438">
        <f t="shared" si="6"/>
        <v>1</v>
      </c>
    </row>
    <row r="439" spans="1:11" x14ac:dyDescent="0.25">
      <c r="A439">
        <v>438</v>
      </c>
      <c r="B439" s="1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t="s">
        <v>11</v>
      </c>
      <c r="K439">
        <f t="shared" si="6"/>
        <v>1</v>
      </c>
    </row>
    <row r="440" spans="1:11" x14ac:dyDescent="0.25">
      <c r="A440">
        <v>439</v>
      </c>
      <c r="B440" s="1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t="s">
        <v>11</v>
      </c>
      <c r="K440">
        <f t="shared" si="6"/>
        <v>1</v>
      </c>
    </row>
    <row r="441" spans="1:11" x14ac:dyDescent="0.25">
      <c r="A441">
        <v>440</v>
      </c>
      <c r="B441" s="1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t="s">
        <v>11</v>
      </c>
      <c r="K441">
        <f t="shared" si="6"/>
        <v>1</v>
      </c>
    </row>
    <row r="442" spans="1:11" x14ac:dyDescent="0.25">
      <c r="A442">
        <v>441</v>
      </c>
      <c r="B442" s="1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t="s">
        <v>13</v>
      </c>
      <c r="K442">
        <f t="shared" si="6"/>
        <v>0</v>
      </c>
    </row>
    <row r="443" spans="1:11" x14ac:dyDescent="0.25">
      <c r="A443">
        <v>442</v>
      </c>
      <c r="B443" s="1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t="s">
        <v>13</v>
      </c>
      <c r="K443">
        <f t="shared" si="6"/>
        <v>0</v>
      </c>
    </row>
    <row r="444" spans="1:11" x14ac:dyDescent="0.25">
      <c r="A444">
        <v>443</v>
      </c>
      <c r="B444" s="1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t="s">
        <v>13</v>
      </c>
      <c r="K444">
        <f t="shared" si="6"/>
        <v>0</v>
      </c>
    </row>
    <row r="445" spans="1:11" x14ac:dyDescent="0.25">
      <c r="A445">
        <v>444</v>
      </c>
      <c r="B445" s="1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t="s">
        <v>11</v>
      </c>
      <c r="K445">
        <f t="shared" si="6"/>
        <v>1</v>
      </c>
    </row>
    <row r="446" spans="1:11" x14ac:dyDescent="0.25">
      <c r="A446">
        <v>445</v>
      </c>
      <c r="B446" s="1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t="s">
        <v>13</v>
      </c>
      <c r="K446">
        <f t="shared" si="6"/>
        <v>0</v>
      </c>
    </row>
    <row r="447" spans="1:11" x14ac:dyDescent="0.25">
      <c r="A447">
        <v>446</v>
      </c>
      <c r="B447" s="1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t="s">
        <v>11</v>
      </c>
      <c r="K447">
        <f t="shared" si="6"/>
        <v>1</v>
      </c>
    </row>
    <row r="448" spans="1:11" x14ac:dyDescent="0.25">
      <c r="A448">
        <v>447</v>
      </c>
      <c r="B448" s="1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t="s">
        <v>11</v>
      </c>
      <c r="K448">
        <f t="shared" si="6"/>
        <v>1</v>
      </c>
    </row>
    <row r="449" spans="1:11" x14ac:dyDescent="0.25">
      <c r="A449">
        <v>448</v>
      </c>
      <c r="B449" s="1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t="s">
        <v>13</v>
      </c>
      <c r="K449">
        <f t="shared" si="6"/>
        <v>0</v>
      </c>
    </row>
    <row r="450" spans="1:11" x14ac:dyDescent="0.25">
      <c r="A450">
        <v>449</v>
      </c>
      <c r="B450" s="1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t="s">
        <v>13</v>
      </c>
      <c r="K450">
        <f t="shared" si="6"/>
        <v>0</v>
      </c>
    </row>
    <row r="451" spans="1:11" x14ac:dyDescent="0.25">
      <c r="A451">
        <v>450</v>
      </c>
      <c r="B451" s="1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t="s">
        <v>13</v>
      </c>
      <c r="K451">
        <f t="shared" ref="K451:K514" si="7">IF(J451="Yes", 1, 0)</f>
        <v>0</v>
      </c>
    </row>
    <row r="452" spans="1:11" x14ac:dyDescent="0.25">
      <c r="A452">
        <v>451</v>
      </c>
      <c r="B452" s="1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t="s">
        <v>13</v>
      </c>
      <c r="K452">
        <f t="shared" si="7"/>
        <v>0</v>
      </c>
    </row>
    <row r="453" spans="1:11" x14ac:dyDescent="0.25">
      <c r="A453">
        <v>452</v>
      </c>
      <c r="B453" s="1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t="s">
        <v>11</v>
      </c>
      <c r="K453">
        <f t="shared" si="7"/>
        <v>1</v>
      </c>
    </row>
    <row r="454" spans="1:11" x14ac:dyDescent="0.25">
      <c r="A454">
        <v>453</v>
      </c>
      <c r="B454" s="1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t="s">
        <v>11</v>
      </c>
      <c r="K454">
        <f t="shared" si="7"/>
        <v>1</v>
      </c>
    </row>
    <row r="455" spans="1:11" x14ac:dyDescent="0.25">
      <c r="A455">
        <v>454</v>
      </c>
      <c r="B455" s="1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t="s">
        <v>11</v>
      </c>
      <c r="K455">
        <f t="shared" si="7"/>
        <v>1</v>
      </c>
    </row>
    <row r="456" spans="1:11" x14ac:dyDescent="0.25">
      <c r="A456">
        <v>455</v>
      </c>
      <c r="B456" s="1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t="s">
        <v>11</v>
      </c>
      <c r="K456">
        <f t="shared" si="7"/>
        <v>1</v>
      </c>
    </row>
    <row r="457" spans="1:11" x14ac:dyDescent="0.25">
      <c r="A457">
        <v>456</v>
      </c>
      <c r="B457" s="1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t="s">
        <v>13</v>
      </c>
      <c r="K457">
        <f t="shared" si="7"/>
        <v>0</v>
      </c>
    </row>
    <row r="458" spans="1:11" x14ac:dyDescent="0.25">
      <c r="A458">
        <v>457</v>
      </c>
      <c r="B458" s="1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t="s">
        <v>11</v>
      </c>
      <c r="K458">
        <f t="shared" si="7"/>
        <v>1</v>
      </c>
    </row>
    <row r="459" spans="1:11" x14ac:dyDescent="0.25">
      <c r="A459">
        <v>458</v>
      </c>
      <c r="B459" s="1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t="s">
        <v>13</v>
      </c>
      <c r="K459">
        <f t="shared" si="7"/>
        <v>0</v>
      </c>
    </row>
    <row r="460" spans="1:11" x14ac:dyDescent="0.25">
      <c r="A460">
        <v>459</v>
      </c>
      <c r="B460" s="1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t="s">
        <v>11</v>
      </c>
      <c r="K460">
        <f t="shared" si="7"/>
        <v>1</v>
      </c>
    </row>
    <row r="461" spans="1:11" x14ac:dyDescent="0.25">
      <c r="A461">
        <v>460</v>
      </c>
      <c r="B461" s="1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t="s">
        <v>13</v>
      </c>
      <c r="K461">
        <f t="shared" si="7"/>
        <v>0</v>
      </c>
    </row>
    <row r="462" spans="1:11" x14ac:dyDescent="0.25">
      <c r="A462">
        <v>461</v>
      </c>
      <c r="B462" s="1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t="s">
        <v>13</v>
      </c>
      <c r="K462">
        <f t="shared" si="7"/>
        <v>0</v>
      </c>
    </row>
    <row r="463" spans="1:11" x14ac:dyDescent="0.25">
      <c r="A463">
        <v>462</v>
      </c>
      <c r="B463" s="1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t="s">
        <v>11</v>
      </c>
      <c r="K463">
        <f t="shared" si="7"/>
        <v>1</v>
      </c>
    </row>
    <row r="464" spans="1:11" x14ac:dyDescent="0.25">
      <c r="A464">
        <v>463</v>
      </c>
      <c r="B464" s="1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t="s">
        <v>11</v>
      </c>
      <c r="K464">
        <f t="shared" si="7"/>
        <v>1</v>
      </c>
    </row>
    <row r="465" spans="1:11" x14ac:dyDescent="0.25">
      <c r="A465">
        <v>464</v>
      </c>
      <c r="B465" s="1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t="s">
        <v>13</v>
      </c>
      <c r="K465">
        <f t="shared" si="7"/>
        <v>0</v>
      </c>
    </row>
    <row r="466" spans="1:11" x14ac:dyDescent="0.25">
      <c r="A466">
        <v>465</v>
      </c>
      <c r="B466" s="1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t="s">
        <v>11</v>
      </c>
      <c r="K466">
        <f t="shared" si="7"/>
        <v>1</v>
      </c>
    </row>
    <row r="467" spans="1:11" x14ac:dyDescent="0.25">
      <c r="A467">
        <v>466</v>
      </c>
      <c r="B467" s="1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t="s">
        <v>13</v>
      </c>
      <c r="K467">
        <f t="shared" si="7"/>
        <v>0</v>
      </c>
    </row>
    <row r="468" spans="1:11" x14ac:dyDescent="0.25">
      <c r="A468">
        <v>467</v>
      </c>
      <c r="B468" s="1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t="s">
        <v>13</v>
      </c>
      <c r="K468">
        <f t="shared" si="7"/>
        <v>0</v>
      </c>
    </row>
    <row r="469" spans="1:11" x14ac:dyDescent="0.25">
      <c r="A469">
        <v>468</v>
      </c>
      <c r="B469" s="1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t="s">
        <v>13</v>
      </c>
      <c r="K469">
        <f t="shared" si="7"/>
        <v>0</v>
      </c>
    </row>
    <row r="470" spans="1:11" x14ac:dyDescent="0.25">
      <c r="A470">
        <v>469</v>
      </c>
      <c r="B470" s="1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t="s">
        <v>13</v>
      </c>
      <c r="K470">
        <f t="shared" si="7"/>
        <v>0</v>
      </c>
    </row>
    <row r="471" spans="1:11" x14ac:dyDescent="0.25">
      <c r="A471">
        <v>470</v>
      </c>
      <c r="B471" s="1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t="s">
        <v>11</v>
      </c>
      <c r="K471">
        <f t="shared" si="7"/>
        <v>1</v>
      </c>
    </row>
    <row r="472" spans="1:11" x14ac:dyDescent="0.25">
      <c r="A472">
        <v>471</v>
      </c>
      <c r="B472" s="1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t="s">
        <v>11</v>
      </c>
      <c r="K472">
        <f t="shared" si="7"/>
        <v>1</v>
      </c>
    </row>
    <row r="473" spans="1:11" x14ac:dyDescent="0.25">
      <c r="A473">
        <v>472</v>
      </c>
      <c r="B473" s="1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t="s">
        <v>13</v>
      </c>
      <c r="K473">
        <f t="shared" si="7"/>
        <v>0</v>
      </c>
    </row>
    <row r="474" spans="1:11" x14ac:dyDescent="0.25">
      <c r="A474">
        <v>473</v>
      </c>
      <c r="B474" s="1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t="s">
        <v>13</v>
      </c>
      <c r="K474">
        <f t="shared" si="7"/>
        <v>0</v>
      </c>
    </row>
    <row r="475" spans="1:11" x14ac:dyDescent="0.25">
      <c r="A475">
        <v>474</v>
      </c>
      <c r="B475" s="1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t="s">
        <v>13</v>
      </c>
      <c r="K475">
        <f t="shared" si="7"/>
        <v>0</v>
      </c>
    </row>
    <row r="476" spans="1:11" x14ac:dyDescent="0.25">
      <c r="A476">
        <v>475</v>
      </c>
      <c r="B476" s="1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t="s">
        <v>11</v>
      </c>
      <c r="K476">
        <f t="shared" si="7"/>
        <v>1</v>
      </c>
    </row>
    <row r="477" spans="1:11" x14ac:dyDescent="0.25">
      <c r="A477">
        <v>476</v>
      </c>
      <c r="B477" s="1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t="s">
        <v>11</v>
      </c>
      <c r="K477">
        <f t="shared" si="7"/>
        <v>1</v>
      </c>
    </row>
    <row r="478" spans="1:11" x14ac:dyDescent="0.25">
      <c r="A478">
        <v>477</v>
      </c>
      <c r="B478" s="1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t="s">
        <v>11</v>
      </c>
      <c r="K478">
        <f t="shared" si="7"/>
        <v>1</v>
      </c>
    </row>
    <row r="479" spans="1:11" x14ac:dyDescent="0.25">
      <c r="A479">
        <v>478</v>
      </c>
      <c r="B479" s="1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t="s">
        <v>13</v>
      </c>
      <c r="K479">
        <f t="shared" si="7"/>
        <v>0</v>
      </c>
    </row>
    <row r="480" spans="1:11" x14ac:dyDescent="0.25">
      <c r="A480">
        <v>479</v>
      </c>
      <c r="B480" s="1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t="s">
        <v>13</v>
      </c>
      <c r="K480">
        <f t="shared" si="7"/>
        <v>0</v>
      </c>
    </row>
    <row r="481" spans="1:11" x14ac:dyDescent="0.25">
      <c r="A481">
        <v>480</v>
      </c>
      <c r="B481" s="1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t="s">
        <v>13</v>
      </c>
      <c r="K481">
        <f t="shared" si="7"/>
        <v>0</v>
      </c>
    </row>
    <row r="482" spans="1:11" x14ac:dyDescent="0.25">
      <c r="A482">
        <v>481</v>
      </c>
      <c r="B482" s="1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t="s">
        <v>13</v>
      </c>
      <c r="K482">
        <f t="shared" si="7"/>
        <v>0</v>
      </c>
    </row>
    <row r="483" spans="1:11" x14ac:dyDescent="0.25">
      <c r="A483">
        <v>482</v>
      </c>
      <c r="B483" s="1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t="s">
        <v>13</v>
      </c>
      <c r="K483">
        <f t="shared" si="7"/>
        <v>0</v>
      </c>
    </row>
    <row r="484" spans="1:11" x14ac:dyDescent="0.25">
      <c r="A484">
        <v>483</v>
      </c>
      <c r="B484" s="1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t="s">
        <v>13</v>
      </c>
      <c r="K484">
        <f t="shared" si="7"/>
        <v>0</v>
      </c>
    </row>
    <row r="485" spans="1:11" x14ac:dyDescent="0.25">
      <c r="A485">
        <v>484</v>
      </c>
      <c r="B485" s="1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t="s">
        <v>11</v>
      </c>
      <c r="K485">
        <f t="shared" si="7"/>
        <v>1</v>
      </c>
    </row>
    <row r="486" spans="1:11" x14ac:dyDescent="0.25">
      <c r="A486">
        <v>485</v>
      </c>
      <c r="B486" s="1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t="s">
        <v>11</v>
      </c>
      <c r="K486">
        <f t="shared" si="7"/>
        <v>1</v>
      </c>
    </row>
    <row r="487" spans="1:11" x14ac:dyDescent="0.25">
      <c r="A487">
        <v>486</v>
      </c>
      <c r="B487" s="1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t="s">
        <v>11</v>
      </c>
      <c r="K487">
        <f t="shared" si="7"/>
        <v>1</v>
      </c>
    </row>
    <row r="488" spans="1:11" x14ac:dyDescent="0.25">
      <c r="A488">
        <v>487</v>
      </c>
      <c r="B488" s="1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t="s">
        <v>11</v>
      </c>
      <c r="K488">
        <f t="shared" si="7"/>
        <v>1</v>
      </c>
    </row>
    <row r="489" spans="1:11" x14ac:dyDescent="0.25">
      <c r="A489">
        <v>488</v>
      </c>
      <c r="B489" s="1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t="s">
        <v>13</v>
      </c>
      <c r="K489">
        <f t="shared" si="7"/>
        <v>0</v>
      </c>
    </row>
    <row r="490" spans="1:11" x14ac:dyDescent="0.25">
      <c r="A490">
        <v>489</v>
      </c>
      <c r="B490" s="1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t="s">
        <v>13</v>
      </c>
      <c r="K490">
        <f t="shared" si="7"/>
        <v>0</v>
      </c>
    </row>
    <row r="491" spans="1:11" x14ac:dyDescent="0.25">
      <c r="A491">
        <v>490</v>
      </c>
      <c r="B491" s="1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t="s">
        <v>11</v>
      </c>
      <c r="K491">
        <f t="shared" si="7"/>
        <v>1</v>
      </c>
    </row>
    <row r="492" spans="1:11" x14ac:dyDescent="0.25">
      <c r="A492">
        <v>491</v>
      </c>
      <c r="B492" s="1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t="s">
        <v>11</v>
      </c>
      <c r="K492">
        <f t="shared" si="7"/>
        <v>1</v>
      </c>
    </row>
    <row r="493" spans="1:11" x14ac:dyDescent="0.25">
      <c r="A493">
        <v>492</v>
      </c>
      <c r="B493" s="1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t="s">
        <v>11</v>
      </c>
      <c r="K493">
        <f t="shared" si="7"/>
        <v>1</v>
      </c>
    </row>
    <row r="494" spans="1:11" x14ac:dyDescent="0.25">
      <c r="A494">
        <v>493</v>
      </c>
      <c r="B494" s="1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t="s">
        <v>11</v>
      </c>
      <c r="K494">
        <f t="shared" si="7"/>
        <v>1</v>
      </c>
    </row>
    <row r="495" spans="1:11" x14ac:dyDescent="0.25">
      <c r="A495">
        <v>494</v>
      </c>
      <c r="B495" s="1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t="s">
        <v>11</v>
      </c>
      <c r="K495">
        <f t="shared" si="7"/>
        <v>1</v>
      </c>
    </row>
    <row r="496" spans="1:11" x14ac:dyDescent="0.25">
      <c r="A496">
        <v>495</v>
      </c>
      <c r="B496" s="1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t="s">
        <v>11</v>
      </c>
      <c r="K496">
        <f t="shared" si="7"/>
        <v>1</v>
      </c>
    </row>
    <row r="497" spans="1:11" x14ac:dyDescent="0.25">
      <c r="A497">
        <v>496</v>
      </c>
      <c r="B497" s="1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t="s">
        <v>13</v>
      </c>
      <c r="K497">
        <f t="shared" si="7"/>
        <v>0</v>
      </c>
    </row>
    <row r="498" spans="1:11" x14ac:dyDescent="0.25">
      <c r="A498">
        <v>497</v>
      </c>
      <c r="B498" s="1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t="s">
        <v>11</v>
      </c>
      <c r="K498">
        <f t="shared" si="7"/>
        <v>1</v>
      </c>
    </row>
    <row r="499" spans="1:11" x14ac:dyDescent="0.25">
      <c r="A499">
        <v>498</v>
      </c>
      <c r="B499" s="1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t="s">
        <v>11</v>
      </c>
      <c r="K499">
        <f t="shared" si="7"/>
        <v>1</v>
      </c>
    </row>
    <row r="500" spans="1:11" x14ac:dyDescent="0.25">
      <c r="A500">
        <v>499</v>
      </c>
      <c r="B500" s="1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t="s">
        <v>13</v>
      </c>
      <c r="K500">
        <f t="shared" si="7"/>
        <v>0</v>
      </c>
    </row>
    <row r="501" spans="1:11" x14ac:dyDescent="0.25">
      <c r="A501">
        <v>500</v>
      </c>
      <c r="B501" s="1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t="s">
        <v>11</v>
      </c>
      <c r="K501">
        <f t="shared" si="7"/>
        <v>1</v>
      </c>
    </row>
    <row r="502" spans="1:11" x14ac:dyDescent="0.25">
      <c r="A502">
        <v>501</v>
      </c>
      <c r="B502" s="1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t="s">
        <v>13</v>
      </c>
      <c r="K502">
        <f t="shared" si="7"/>
        <v>0</v>
      </c>
    </row>
    <row r="503" spans="1:11" x14ac:dyDescent="0.25">
      <c r="A503">
        <v>502</v>
      </c>
      <c r="B503" s="1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t="s">
        <v>13</v>
      </c>
      <c r="K503">
        <f t="shared" si="7"/>
        <v>0</v>
      </c>
    </row>
    <row r="504" spans="1:11" x14ac:dyDescent="0.25">
      <c r="A504">
        <v>503</v>
      </c>
      <c r="B504" s="1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t="s">
        <v>11</v>
      </c>
      <c r="K504">
        <f t="shared" si="7"/>
        <v>1</v>
      </c>
    </row>
    <row r="505" spans="1:11" x14ac:dyDescent="0.25">
      <c r="A505">
        <v>504</v>
      </c>
      <c r="B505" s="1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t="s">
        <v>11</v>
      </c>
      <c r="K505">
        <f t="shared" si="7"/>
        <v>1</v>
      </c>
    </row>
    <row r="506" spans="1:11" x14ac:dyDescent="0.25">
      <c r="A506">
        <v>505</v>
      </c>
      <c r="B506" s="1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t="s">
        <v>11</v>
      </c>
      <c r="K506">
        <f t="shared" si="7"/>
        <v>1</v>
      </c>
    </row>
    <row r="507" spans="1:11" x14ac:dyDescent="0.25">
      <c r="A507">
        <v>506</v>
      </c>
      <c r="B507" s="1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t="s">
        <v>13</v>
      </c>
      <c r="K507">
        <f t="shared" si="7"/>
        <v>0</v>
      </c>
    </row>
    <row r="508" spans="1:11" x14ac:dyDescent="0.25">
      <c r="A508">
        <v>507</v>
      </c>
      <c r="B508" s="1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t="s">
        <v>11</v>
      </c>
      <c r="K508">
        <f t="shared" si="7"/>
        <v>1</v>
      </c>
    </row>
    <row r="509" spans="1:11" x14ac:dyDescent="0.25">
      <c r="A509">
        <v>508</v>
      </c>
      <c r="B509" s="1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t="s">
        <v>11</v>
      </c>
      <c r="K509">
        <f t="shared" si="7"/>
        <v>1</v>
      </c>
    </row>
    <row r="510" spans="1:11" x14ac:dyDescent="0.25">
      <c r="A510">
        <v>509</v>
      </c>
      <c r="B510" s="1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t="s">
        <v>11</v>
      </c>
      <c r="K510">
        <f t="shared" si="7"/>
        <v>1</v>
      </c>
    </row>
    <row r="511" spans="1:11" x14ac:dyDescent="0.25">
      <c r="A511">
        <v>510</v>
      </c>
      <c r="B511" s="1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t="s">
        <v>13</v>
      </c>
      <c r="K511">
        <f t="shared" si="7"/>
        <v>0</v>
      </c>
    </row>
    <row r="512" spans="1:11" x14ac:dyDescent="0.25">
      <c r="A512">
        <v>511</v>
      </c>
      <c r="B512" s="1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t="s">
        <v>11</v>
      </c>
      <c r="K512">
        <f t="shared" si="7"/>
        <v>1</v>
      </c>
    </row>
    <row r="513" spans="1:11" x14ac:dyDescent="0.25">
      <c r="A513">
        <v>512</v>
      </c>
      <c r="B513" s="1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t="s">
        <v>11</v>
      </c>
      <c r="K513">
        <f t="shared" si="7"/>
        <v>1</v>
      </c>
    </row>
    <row r="514" spans="1:11" x14ac:dyDescent="0.25">
      <c r="A514">
        <v>513</v>
      </c>
      <c r="B514" s="1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t="s">
        <v>11</v>
      </c>
      <c r="K514">
        <f t="shared" si="7"/>
        <v>1</v>
      </c>
    </row>
    <row r="515" spans="1:11" x14ac:dyDescent="0.25">
      <c r="A515">
        <v>514</v>
      </c>
      <c r="B515" s="1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t="s">
        <v>13</v>
      </c>
      <c r="K515">
        <f t="shared" ref="K515:K578" si="8">IF(J515="Yes", 1, 0)</f>
        <v>0</v>
      </c>
    </row>
    <row r="516" spans="1:11" x14ac:dyDescent="0.25">
      <c r="A516">
        <v>515</v>
      </c>
      <c r="B516" s="1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t="s">
        <v>13</v>
      </c>
      <c r="K516">
        <f t="shared" si="8"/>
        <v>0</v>
      </c>
    </row>
    <row r="517" spans="1:11" x14ac:dyDescent="0.25">
      <c r="A517">
        <v>516</v>
      </c>
      <c r="B517" s="1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t="s">
        <v>11</v>
      </c>
      <c r="K517">
        <f t="shared" si="8"/>
        <v>1</v>
      </c>
    </row>
    <row r="518" spans="1:11" x14ac:dyDescent="0.25">
      <c r="A518">
        <v>517</v>
      </c>
      <c r="B518" s="1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t="s">
        <v>13</v>
      </c>
      <c r="K518">
        <f t="shared" si="8"/>
        <v>0</v>
      </c>
    </row>
    <row r="519" spans="1:11" x14ac:dyDescent="0.25">
      <c r="A519">
        <v>518</v>
      </c>
      <c r="B519" s="1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t="s">
        <v>13</v>
      </c>
      <c r="K519">
        <f t="shared" si="8"/>
        <v>0</v>
      </c>
    </row>
    <row r="520" spans="1:11" x14ac:dyDescent="0.25">
      <c r="A520">
        <v>519</v>
      </c>
      <c r="B520" s="1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t="s">
        <v>11</v>
      </c>
      <c r="K520">
        <f t="shared" si="8"/>
        <v>1</v>
      </c>
    </row>
    <row r="521" spans="1:11" x14ac:dyDescent="0.25">
      <c r="A521">
        <v>520</v>
      </c>
      <c r="B521" s="1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t="s">
        <v>13</v>
      </c>
      <c r="K521">
        <f t="shared" si="8"/>
        <v>0</v>
      </c>
    </row>
    <row r="522" spans="1:11" x14ac:dyDescent="0.25">
      <c r="A522">
        <v>521</v>
      </c>
      <c r="B522" s="1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t="s">
        <v>13</v>
      </c>
      <c r="K522">
        <f t="shared" si="8"/>
        <v>0</v>
      </c>
    </row>
    <row r="523" spans="1:11" x14ac:dyDescent="0.25">
      <c r="A523">
        <v>522</v>
      </c>
      <c r="B523" s="1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t="s">
        <v>11</v>
      </c>
      <c r="K523">
        <f t="shared" si="8"/>
        <v>1</v>
      </c>
    </row>
    <row r="524" spans="1:11" x14ac:dyDescent="0.25">
      <c r="A524">
        <v>523</v>
      </c>
      <c r="B524" s="1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t="s">
        <v>13</v>
      </c>
      <c r="K524">
        <f t="shared" si="8"/>
        <v>0</v>
      </c>
    </row>
    <row r="525" spans="1:11" x14ac:dyDescent="0.25">
      <c r="A525">
        <v>524</v>
      </c>
      <c r="B525" s="1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t="s">
        <v>13</v>
      </c>
      <c r="K525">
        <f t="shared" si="8"/>
        <v>0</v>
      </c>
    </row>
    <row r="526" spans="1:11" x14ac:dyDescent="0.25">
      <c r="A526">
        <v>525</v>
      </c>
      <c r="B526" s="1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t="s">
        <v>13</v>
      </c>
      <c r="K526">
        <f t="shared" si="8"/>
        <v>0</v>
      </c>
    </row>
    <row r="527" spans="1:11" x14ac:dyDescent="0.25">
      <c r="A527">
        <v>526</v>
      </c>
      <c r="B527" s="1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t="s">
        <v>13</v>
      </c>
      <c r="K527">
        <f t="shared" si="8"/>
        <v>0</v>
      </c>
    </row>
    <row r="528" spans="1:11" x14ac:dyDescent="0.25">
      <c r="A528">
        <v>527</v>
      </c>
      <c r="B528" s="1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t="s">
        <v>11</v>
      </c>
      <c r="K528">
        <f t="shared" si="8"/>
        <v>1</v>
      </c>
    </row>
    <row r="529" spans="1:11" x14ac:dyDescent="0.25">
      <c r="A529">
        <v>528</v>
      </c>
      <c r="B529" s="1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t="s">
        <v>11</v>
      </c>
      <c r="K529">
        <f t="shared" si="8"/>
        <v>1</v>
      </c>
    </row>
    <row r="530" spans="1:11" x14ac:dyDescent="0.25">
      <c r="A530">
        <v>529</v>
      </c>
      <c r="B530" s="1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t="s">
        <v>11</v>
      </c>
      <c r="K530">
        <f t="shared" si="8"/>
        <v>1</v>
      </c>
    </row>
    <row r="531" spans="1:11" x14ac:dyDescent="0.25">
      <c r="A531">
        <v>530</v>
      </c>
      <c r="B531" s="1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t="s">
        <v>11</v>
      </c>
      <c r="K531">
        <f t="shared" si="8"/>
        <v>1</v>
      </c>
    </row>
    <row r="532" spans="1:11" x14ac:dyDescent="0.25">
      <c r="A532">
        <v>531</v>
      </c>
      <c r="B532" s="1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t="s">
        <v>11</v>
      </c>
      <c r="K532">
        <f t="shared" si="8"/>
        <v>1</v>
      </c>
    </row>
    <row r="533" spans="1:11" x14ac:dyDescent="0.25">
      <c r="A533">
        <v>532</v>
      </c>
      <c r="B533" s="1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t="s">
        <v>13</v>
      </c>
      <c r="K533">
        <f t="shared" si="8"/>
        <v>0</v>
      </c>
    </row>
    <row r="534" spans="1:11" x14ac:dyDescent="0.25">
      <c r="A534">
        <v>533</v>
      </c>
      <c r="B534" s="1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t="s">
        <v>11</v>
      </c>
      <c r="K534">
        <f t="shared" si="8"/>
        <v>1</v>
      </c>
    </row>
    <row r="535" spans="1:11" x14ac:dyDescent="0.25">
      <c r="A535">
        <v>534</v>
      </c>
      <c r="B535" s="1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t="s">
        <v>13</v>
      </c>
      <c r="K535">
        <f t="shared" si="8"/>
        <v>0</v>
      </c>
    </row>
    <row r="536" spans="1:11" x14ac:dyDescent="0.25">
      <c r="A536">
        <v>535</v>
      </c>
      <c r="B536" s="1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t="s">
        <v>13</v>
      </c>
      <c r="K536">
        <f t="shared" si="8"/>
        <v>0</v>
      </c>
    </row>
    <row r="537" spans="1:11" x14ac:dyDescent="0.25">
      <c r="A537">
        <v>536</v>
      </c>
      <c r="B537" s="1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t="s">
        <v>13</v>
      </c>
      <c r="K537">
        <f t="shared" si="8"/>
        <v>0</v>
      </c>
    </row>
    <row r="538" spans="1:11" x14ac:dyDescent="0.25">
      <c r="A538">
        <v>537</v>
      </c>
      <c r="B538" s="1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t="s">
        <v>11</v>
      </c>
      <c r="K538">
        <f t="shared" si="8"/>
        <v>1</v>
      </c>
    </row>
    <row r="539" spans="1:11" x14ac:dyDescent="0.25">
      <c r="A539">
        <v>538</v>
      </c>
      <c r="B539" s="1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t="s">
        <v>11</v>
      </c>
      <c r="K539">
        <f t="shared" si="8"/>
        <v>1</v>
      </c>
    </row>
    <row r="540" spans="1:11" x14ac:dyDescent="0.25">
      <c r="A540">
        <v>539</v>
      </c>
      <c r="B540" s="1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t="s">
        <v>13</v>
      </c>
      <c r="K540">
        <f t="shared" si="8"/>
        <v>0</v>
      </c>
    </row>
    <row r="541" spans="1:11" x14ac:dyDescent="0.25">
      <c r="A541">
        <v>540</v>
      </c>
      <c r="B541" s="1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t="s">
        <v>11</v>
      </c>
      <c r="K541">
        <f t="shared" si="8"/>
        <v>1</v>
      </c>
    </row>
    <row r="542" spans="1:11" x14ac:dyDescent="0.25">
      <c r="A542">
        <v>541</v>
      </c>
      <c r="B542" s="1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t="s">
        <v>11</v>
      </c>
      <c r="K542">
        <f t="shared" si="8"/>
        <v>1</v>
      </c>
    </row>
    <row r="543" spans="1:11" x14ac:dyDescent="0.25">
      <c r="A543">
        <v>542</v>
      </c>
      <c r="B543" s="1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t="s">
        <v>13</v>
      </c>
      <c r="K543">
        <f t="shared" si="8"/>
        <v>0</v>
      </c>
    </row>
    <row r="544" spans="1:11" x14ac:dyDescent="0.25">
      <c r="A544">
        <v>543</v>
      </c>
      <c r="B544" s="1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t="s">
        <v>13</v>
      </c>
      <c r="K544">
        <f t="shared" si="8"/>
        <v>0</v>
      </c>
    </row>
    <row r="545" spans="1:11" x14ac:dyDescent="0.25">
      <c r="A545">
        <v>544</v>
      </c>
      <c r="B545" s="1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t="s">
        <v>13</v>
      </c>
      <c r="K545">
        <f t="shared" si="8"/>
        <v>0</v>
      </c>
    </row>
    <row r="546" spans="1:11" x14ac:dyDescent="0.25">
      <c r="A546">
        <v>545</v>
      </c>
      <c r="B546" s="1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t="s">
        <v>13</v>
      </c>
      <c r="K546">
        <f t="shared" si="8"/>
        <v>0</v>
      </c>
    </row>
    <row r="547" spans="1:11" x14ac:dyDescent="0.25">
      <c r="A547">
        <v>546</v>
      </c>
      <c r="B547" s="1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t="s">
        <v>11</v>
      </c>
      <c r="K547">
        <f t="shared" si="8"/>
        <v>1</v>
      </c>
    </row>
    <row r="548" spans="1:11" x14ac:dyDescent="0.25">
      <c r="A548">
        <v>547</v>
      </c>
      <c r="B548" s="1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t="s">
        <v>11</v>
      </c>
      <c r="K548">
        <f t="shared" si="8"/>
        <v>1</v>
      </c>
    </row>
    <row r="549" spans="1:11" x14ac:dyDescent="0.25">
      <c r="A549">
        <v>548</v>
      </c>
      <c r="B549" s="1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t="s">
        <v>13</v>
      </c>
      <c r="K549">
        <f t="shared" si="8"/>
        <v>0</v>
      </c>
    </row>
    <row r="550" spans="1:11" x14ac:dyDescent="0.25">
      <c r="A550">
        <v>549</v>
      </c>
      <c r="B550" s="1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t="s">
        <v>11</v>
      </c>
      <c r="K550">
        <f t="shared" si="8"/>
        <v>1</v>
      </c>
    </row>
    <row r="551" spans="1:11" x14ac:dyDescent="0.25">
      <c r="A551">
        <v>550</v>
      </c>
      <c r="B551" s="1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t="s">
        <v>13</v>
      </c>
      <c r="K551">
        <f t="shared" si="8"/>
        <v>0</v>
      </c>
    </row>
    <row r="552" spans="1:11" x14ac:dyDescent="0.25">
      <c r="A552">
        <v>551</v>
      </c>
      <c r="B552" s="1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t="s">
        <v>11</v>
      </c>
      <c r="K552">
        <f t="shared" si="8"/>
        <v>1</v>
      </c>
    </row>
    <row r="553" spans="1:11" x14ac:dyDescent="0.25">
      <c r="A553">
        <v>552</v>
      </c>
      <c r="B553" s="1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t="s">
        <v>13</v>
      </c>
      <c r="K553">
        <f t="shared" si="8"/>
        <v>0</v>
      </c>
    </row>
    <row r="554" spans="1:11" x14ac:dyDescent="0.25">
      <c r="A554">
        <v>553</v>
      </c>
      <c r="B554" s="1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t="s">
        <v>11</v>
      </c>
      <c r="K554">
        <f t="shared" si="8"/>
        <v>1</v>
      </c>
    </row>
    <row r="555" spans="1:11" x14ac:dyDescent="0.25">
      <c r="A555">
        <v>554</v>
      </c>
      <c r="B555" s="1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t="s">
        <v>11</v>
      </c>
      <c r="K555">
        <f t="shared" si="8"/>
        <v>1</v>
      </c>
    </row>
    <row r="556" spans="1:11" x14ac:dyDescent="0.25">
      <c r="A556">
        <v>555</v>
      </c>
      <c r="B556" s="1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t="s">
        <v>13</v>
      </c>
      <c r="K556">
        <f t="shared" si="8"/>
        <v>0</v>
      </c>
    </row>
    <row r="557" spans="1:11" x14ac:dyDescent="0.25">
      <c r="A557">
        <v>556</v>
      </c>
      <c r="B557" s="1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t="s">
        <v>11</v>
      </c>
      <c r="K557">
        <f t="shared" si="8"/>
        <v>1</v>
      </c>
    </row>
    <row r="558" spans="1:11" x14ac:dyDescent="0.25">
      <c r="A558">
        <v>557</v>
      </c>
      <c r="B558" s="1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t="s">
        <v>13</v>
      </c>
      <c r="K558">
        <f t="shared" si="8"/>
        <v>0</v>
      </c>
    </row>
    <row r="559" spans="1:11" x14ac:dyDescent="0.25">
      <c r="A559">
        <v>558</v>
      </c>
      <c r="B559" s="1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t="s">
        <v>11</v>
      </c>
      <c r="K559">
        <f t="shared" si="8"/>
        <v>1</v>
      </c>
    </row>
    <row r="560" spans="1:11" x14ac:dyDescent="0.25">
      <c r="A560">
        <v>559</v>
      </c>
      <c r="B560" s="1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t="s">
        <v>11</v>
      </c>
      <c r="K560">
        <f t="shared" si="8"/>
        <v>1</v>
      </c>
    </row>
    <row r="561" spans="1:11" x14ac:dyDescent="0.25">
      <c r="A561">
        <v>560</v>
      </c>
      <c r="B561" s="1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t="s">
        <v>13</v>
      </c>
      <c r="K561">
        <f t="shared" si="8"/>
        <v>0</v>
      </c>
    </row>
    <row r="562" spans="1:11" x14ac:dyDescent="0.25">
      <c r="A562">
        <v>561</v>
      </c>
      <c r="B562" s="1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t="s">
        <v>11</v>
      </c>
      <c r="K562">
        <f t="shared" si="8"/>
        <v>1</v>
      </c>
    </row>
    <row r="563" spans="1:11" x14ac:dyDescent="0.25">
      <c r="A563">
        <v>562</v>
      </c>
      <c r="B563" s="1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t="s">
        <v>11</v>
      </c>
      <c r="K563">
        <f t="shared" si="8"/>
        <v>1</v>
      </c>
    </row>
    <row r="564" spans="1:11" x14ac:dyDescent="0.25">
      <c r="A564">
        <v>563</v>
      </c>
      <c r="B564" s="1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t="s">
        <v>11</v>
      </c>
      <c r="K564">
        <f t="shared" si="8"/>
        <v>1</v>
      </c>
    </row>
    <row r="565" spans="1:11" x14ac:dyDescent="0.25">
      <c r="A565">
        <v>564</v>
      </c>
      <c r="B565" s="1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t="s">
        <v>11</v>
      </c>
      <c r="K565">
        <f t="shared" si="8"/>
        <v>1</v>
      </c>
    </row>
    <row r="566" spans="1:11" x14ac:dyDescent="0.25">
      <c r="A566">
        <v>565</v>
      </c>
      <c r="B566" s="1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t="s">
        <v>11</v>
      </c>
      <c r="K566">
        <f t="shared" si="8"/>
        <v>1</v>
      </c>
    </row>
    <row r="567" spans="1:11" x14ac:dyDescent="0.25">
      <c r="A567">
        <v>566</v>
      </c>
      <c r="B567" s="1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t="s">
        <v>13</v>
      </c>
      <c r="K567">
        <f t="shared" si="8"/>
        <v>0</v>
      </c>
    </row>
    <row r="568" spans="1:11" x14ac:dyDescent="0.25">
      <c r="A568">
        <v>567</v>
      </c>
      <c r="B568" s="1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t="s">
        <v>11</v>
      </c>
      <c r="K568">
        <f t="shared" si="8"/>
        <v>1</v>
      </c>
    </row>
    <row r="569" spans="1:11" x14ac:dyDescent="0.25">
      <c r="A569">
        <v>568</v>
      </c>
      <c r="B569" s="1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t="s">
        <v>13</v>
      </c>
      <c r="K569">
        <f t="shared" si="8"/>
        <v>0</v>
      </c>
    </row>
    <row r="570" spans="1:11" x14ac:dyDescent="0.25">
      <c r="A570">
        <v>569</v>
      </c>
      <c r="B570" s="1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t="s">
        <v>13</v>
      </c>
      <c r="K570">
        <f t="shared" si="8"/>
        <v>0</v>
      </c>
    </row>
    <row r="571" spans="1:11" x14ac:dyDescent="0.25">
      <c r="A571">
        <v>570</v>
      </c>
      <c r="B571" s="1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t="s">
        <v>13</v>
      </c>
      <c r="K571">
        <f t="shared" si="8"/>
        <v>0</v>
      </c>
    </row>
    <row r="572" spans="1:11" x14ac:dyDescent="0.25">
      <c r="A572">
        <v>571</v>
      </c>
      <c r="B572" s="1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t="s">
        <v>11</v>
      </c>
      <c r="K572">
        <f t="shared" si="8"/>
        <v>1</v>
      </c>
    </row>
    <row r="573" spans="1:11" x14ac:dyDescent="0.25">
      <c r="A573">
        <v>572</v>
      </c>
      <c r="B573" s="1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t="s">
        <v>13</v>
      </c>
      <c r="K573">
        <f t="shared" si="8"/>
        <v>0</v>
      </c>
    </row>
    <row r="574" spans="1:11" x14ac:dyDescent="0.25">
      <c r="A574">
        <v>573</v>
      </c>
      <c r="B574" s="1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t="s">
        <v>13</v>
      </c>
      <c r="K574">
        <f t="shared" si="8"/>
        <v>0</v>
      </c>
    </row>
    <row r="575" spans="1:11" x14ac:dyDescent="0.25">
      <c r="A575">
        <v>574</v>
      </c>
      <c r="B575" s="1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t="s">
        <v>13</v>
      </c>
      <c r="K575">
        <f t="shared" si="8"/>
        <v>0</v>
      </c>
    </row>
    <row r="576" spans="1:11" x14ac:dyDescent="0.25">
      <c r="A576">
        <v>575</v>
      </c>
      <c r="B576" s="1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t="s">
        <v>11</v>
      </c>
      <c r="K576">
        <f t="shared" si="8"/>
        <v>1</v>
      </c>
    </row>
    <row r="577" spans="1:11" x14ac:dyDescent="0.25">
      <c r="A577">
        <v>576</v>
      </c>
      <c r="B577" s="1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t="s">
        <v>11</v>
      </c>
      <c r="K577">
        <f t="shared" si="8"/>
        <v>1</v>
      </c>
    </row>
    <row r="578" spans="1:11" x14ac:dyDescent="0.25">
      <c r="A578">
        <v>577</v>
      </c>
      <c r="B578" s="1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t="s">
        <v>11</v>
      </c>
      <c r="K578">
        <f t="shared" si="8"/>
        <v>1</v>
      </c>
    </row>
    <row r="579" spans="1:11" x14ac:dyDescent="0.25">
      <c r="A579">
        <v>578</v>
      </c>
      <c r="B579" s="1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t="s">
        <v>11</v>
      </c>
      <c r="K579">
        <f t="shared" ref="K579:K642" si="9">IF(J579="Yes", 1, 0)</f>
        <v>1</v>
      </c>
    </row>
    <row r="580" spans="1:11" x14ac:dyDescent="0.25">
      <c r="A580">
        <v>579</v>
      </c>
      <c r="B580" s="1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t="s">
        <v>11</v>
      </c>
      <c r="K580">
        <f t="shared" si="9"/>
        <v>1</v>
      </c>
    </row>
    <row r="581" spans="1:11" x14ac:dyDescent="0.25">
      <c r="A581">
        <v>580</v>
      </c>
      <c r="B581" s="1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t="s">
        <v>11</v>
      </c>
      <c r="K581">
        <f t="shared" si="9"/>
        <v>1</v>
      </c>
    </row>
    <row r="582" spans="1:11" x14ac:dyDescent="0.25">
      <c r="A582">
        <v>581</v>
      </c>
      <c r="B582" s="1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t="s">
        <v>13</v>
      </c>
      <c r="K582">
        <f t="shared" si="9"/>
        <v>0</v>
      </c>
    </row>
    <row r="583" spans="1:11" x14ac:dyDescent="0.25">
      <c r="A583">
        <v>582</v>
      </c>
      <c r="B583" s="1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t="s">
        <v>13</v>
      </c>
      <c r="K583">
        <f t="shared" si="9"/>
        <v>0</v>
      </c>
    </row>
    <row r="584" spans="1:11" x14ac:dyDescent="0.25">
      <c r="A584">
        <v>583</v>
      </c>
      <c r="B584" s="1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t="s">
        <v>11</v>
      </c>
      <c r="K584">
        <f t="shared" si="9"/>
        <v>1</v>
      </c>
    </row>
    <row r="585" spans="1:11" x14ac:dyDescent="0.25">
      <c r="A585">
        <v>584</v>
      </c>
      <c r="B585" s="1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t="s">
        <v>13</v>
      </c>
      <c r="K585">
        <f t="shared" si="9"/>
        <v>0</v>
      </c>
    </row>
    <row r="586" spans="1:11" x14ac:dyDescent="0.25">
      <c r="A586">
        <v>585</v>
      </c>
      <c r="B586" s="1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t="s">
        <v>13</v>
      </c>
      <c r="K586">
        <f t="shared" si="9"/>
        <v>0</v>
      </c>
    </row>
    <row r="587" spans="1:11" x14ac:dyDescent="0.25">
      <c r="A587">
        <v>586</v>
      </c>
      <c r="B587" s="1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t="s">
        <v>13</v>
      </c>
      <c r="K587">
        <f t="shared" si="9"/>
        <v>0</v>
      </c>
    </row>
    <row r="588" spans="1:11" x14ac:dyDescent="0.25">
      <c r="A588">
        <v>587</v>
      </c>
      <c r="B588" s="1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t="s">
        <v>13</v>
      </c>
      <c r="K588">
        <f t="shared" si="9"/>
        <v>0</v>
      </c>
    </row>
    <row r="589" spans="1:11" x14ac:dyDescent="0.25">
      <c r="A589">
        <v>588</v>
      </c>
      <c r="B589" s="1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t="s">
        <v>11</v>
      </c>
      <c r="K589">
        <f t="shared" si="9"/>
        <v>1</v>
      </c>
    </row>
    <row r="590" spans="1:11" x14ac:dyDescent="0.25">
      <c r="A590">
        <v>589</v>
      </c>
      <c r="B590" s="1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t="s">
        <v>13</v>
      </c>
      <c r="K590">
        <f t="shared" si="9"/>
        <v>0</v>
      </c>
    </row>
    <row r="591" spans="1:11" x14ac:dyDescent="0.25">
      <c r="A591">
        <v>590</v>
      </c>
      <c r="B591" s="1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t="s">
        <v>11</v>
      </c>
      <c r="K591">
        <f t="shared" si="9"/>
        <v>1</v>
      </c>
    </row>
    <row r="592" spans="1:11" x14ac:dyDescent="0.25">
      <c r="A592">
        <v>591</v>
      </c>
      <c r="B592" s="1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t="s">
        <v>13</v>
      </c>
      <c r="K592">
        <f t="shared" si="9"/>
        <v>0</v>
      </c>
    </row>
    <row r="593" spans="1:11" x14ac:dyDescent="0.25">
      <c r="A593">
        <v>592</v>
      </c>
      <c r="B593" s="1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t="s">
        <v>11</v>
      </c>
      <c r="K593">
        <f t="shared" si="9"/>
        <v>1</v>
      </c>
    </row>
    <row r="594" spans="1:11" x14ac:dyDescent="0.25">
      <c r="A594">
        <v>593</v>
      </c>
      <c r="B594" s="1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t="s">
        <v>13</v>
      </c>
      <c r="K594">
        <f t="shared" si="9"/>
        <v>0</v>
      </c>
    </row>
    <row r="595" spans="1:11" x14ac:dyDescent="0.25">
      <c r="A595">
        <v>594</v>
      </c>
      <c r="B595" s="1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t="s">
        <v>11</v>
      </c>
      <c r="K595">
        <f t="shared" si="9"/>
        <v>1</v>
      </c>
    </row>
    <row r="596" spans="1:11" x14ac:dyDescent="0.25">
      <c r="A596">
        <v>595</v>
      </c>
      <c r="B596" s="1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t="s">
        <v>11</v>
      </c>
      <c r="K596">
        <f t="shared" si="9"/>
        <v>1</v>
      </c>
    </row>
    <row r="597" spans="1:11" x14ac:dyDescent="0.25">
      <c r="A597">
        <v>596</v>
      </c>
      <c r="B597" s="1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t="s">
        <v>11</v>
      </c>
      <c r="K597">
        <f t="shared" si="9"/>
        <v>1</v>
      </c>
    </row>
    <row r="598" spans="1:11" x14ac:dyDescent="0.25">
      <c r="A598">
        <v>597</v>
      </c>
      <c r="B598" s="1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t="s">
        <v>13</v>
      </c>
      <c r="K598">
        <f t="shared" si="9"/>
        <v>0</v>
      </c>
    </row>
    <row r="599" spans="1:11" x14ac:dyDescent="0.25">
      <c r="A599">
        <v>598</v>
      </c>
      <c r="B599" s="1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t="s">
        <v>11</v>
      </c>
      <c r="K599">
        <f t="shared" si="9"/>
        <v>1</v>
      </c>
    </row>
    <row r="600" spans="1:11" x14ac:dyDescent="0.25">
      <c r="A600">
        <v>599</v>
      </c>
      <c r="B600" s="1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t="s">
        <v>11</v>
      </c>
      <c r="K600">
        <f t="shared" si="9"/>
        <v>1</v>
      </c>
    </row>
    <row r="601" spans="1:11" x14ac:dyDescent="0.25">
      <c r="A601">
        <v>600</v>
      </c>
      <c r="B601" s="1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t="s">
        <v>11</v>
      </c>
      <c r="K601">
        <f t="shared" si="9"/>
        <v>1</v>
      </c>
    </row>
    <row r="602" spans="1:11" x14ac:dyDescent="0.25">
      <c r="A602">
        <v>601</v>
      </c>
      <c r="B602" s="1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t="s">
        <v>11</v>
      </c>
      <c r="K602">
        <f t="shared" si="9"/>
        <v>1</v>
      </c>
    </row>
    <row r="603" spans="1:11" x14ac:dyDescent="0.25">
      <c r="A603">
        <v>602</v>
      </c>
      <c r="B603" s="1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t="s">
        <v>13</v>
      </c>
      <c r="K603">
        <f t="shared" si="9"/>
        <v>0</v>
      </c>
    </row>
    <row r="604" spans="1:11" x14ac:dyDescent="0.25">
      <c r="A604">
        <v>603</v>
      </c>
      <c r="B604" s="1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t="s">
        <v>11</v>
      </c>
      <c r="K604">
        <f t="shared" si="9"/>
        <v>1</v>
      </c>
    </row>
    <row r="605" spans="1:11" x14ac:dyDescent="0.25">
      <c r="A605">
        <v>604</v>
      </c>
      <c r="B605" s="1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t="s">
        <v>13</v>
      </c>
      <c r="K605">
        <f t="shared" si="9"/>
        <v>0</v>
      </c>
    </row>
    <row r="606" spans="1:11" x14ac:dyDescent="0.25">
      <c r="A606">
        <v>605</v>
      </c>
      <c r="B606" s="1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t="s">
        <v>13</v>
      </c>
      <c r="K606">
        <f t="shared" si="9"/>
        <v>0</v>
      </c>
    </row>
    <row r="607" spans="1:11" x14ac:dyDescent="0.25">
      <c r="A607">
        <v>606</v>
      </c>
      <c r="B607" s="1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t="s">
        <v>11</v>
      </c>
      <c r="K607">
        <f t="shared" si="9"/>
        <v>1</v>
      </c>
    </row>
    <row r="608" spans="1:11" x14ac:dyDescent="0.25">
      <c r="A608">
        <v>607</v>
      </c>
      <c r="B608" s="1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t="s">
        <v>11</v>
      </c>
      <c r="K608">
        <f t="shared" si="9"/>
        <v>1</v>
      </c>
    </row>
    <row r="609" spans="1:11" x14ac:dyDescent="0.25">
      <c r="A609">
        <v>608</v>
      </c>
      <c r="B609" s="1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t="s">
        <v>13</v>
      </c>
      <c r="K609">
        <f t="shared" si="9"/>
        <v>0</v>
      </c>
    </row>
    <row r="610" spans="1:11" x14ac:dyDescent="0.25">
      <c r="A610">
        <v>609</v>
      </c>
      <c r="B610" s="1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t="s">
        <v>13</v>
      </c>
      <c r="K610">
        <f t="shared" si="9"/>
        <v>0</v>
      </c>
    </row>
    <row r="611" spans="1:11" x14ac:dyDescent="0.25">
      <c r="A611">
        <v>610</v>
      </c>
      <c r="B611" s="1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t="s">
        <v>13</v>
      </c>
      <c r="K611">
        <f t="shared" si="9"/>
        <v>0</v>
      </c>
    </row>
    <row r="612" spans="1:11" x14ac:dyDescent="0.25">
      <c r="A612">
        <v>611</v>
      </c>
      <c r="B612" s="1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t="s">
        <v>11</v>
      </c>
      <c r="K612">
        <f t="shared" si="9"/>
        <v>1</v>
      </c>
    </row>
    <row r="613" spans="1:11" x14ac:dyDescent="0.25">
      <c r="A613">
        <v>612</v>
      </c>
      <c r="B613" s="1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t="s">
        <v>11</v>
      </c>
      <c r="K613">
        <f t="shared" si="9"/>
        <v>1</v>
      </c>
    </row>
    <row r="614" spans="1:11" x14ac:dyDescent="0.25">
      <c r="A614">
        <v>613</v>
      </c>
      <c r="B614" s="1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t="s">
        <v>11</v>
      </c>
      <c r="K614">
        <f t="shared" si="9"/>
        <v>1</v>
      </c>
    </row>
    <row r="615" spans="1:11" x14ac:dyDescent="0.25">
      <c r="A615">
        <v>614</v>
      </c>
      <c r="B615" s="1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t="s">
        <v>11</v>
      </c>
      <c r="K615">
        <f t="shared" si="9"/>
        <v>1</v>
      </c>
    </row>
    <row r="616" spans="1:11" x14ac:dyDescent="0.25">
      <c r="A616">
        <v>615</v>
      </c>
      <c r="B616" s="1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t="s">
        <v>11</v>
      </c>
      <c r="K616">
        <f t="shared" si="9"/>
        <v>1</v>
      </c>
    </row>
    <row r="617" spans="1:11" x14ac:dyDescent="0.25">
      <c r="A617">
        <v>616</v>
      </c>
      <c r="B617" s="1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t="s">
        <v>11</v>
      </c>
      <c r="K617">
        <f t="shared" si="9"/>
        <v>1</v>
      </c>
    </row>
    <row r="618" spans="1:11" x14ac:dyDescent="0.25">
      <c r="A618">
        <v>617</v>
      </c>
      <c r="B618" s="1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t="s">
        <v>13</v>
      </c>
      <c r="K618">
        <f t="shared" si="9"/>
        <v>0</v>
      </c>
    </row>
    <row r="619" spans="1:11" x14ac:dyDescent="0.25">
      <c r="A619">
        <v>618</v>
      </c>
      <c r="B619" s="1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t="s">
        <v>11</v>
      </c>
      <c r="K619">
        <f t="shared" si="9"/>
        <v>1</v>
      </c>
    </row>
    <row r="620" spans="1:11" x14ac:dyDescent="0.25">
      <c r="A620">
        <v>619</v>
      </c>
      <c r="B620" s="1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t="s">
        <v>11</v>
      </c>
      <c r="K620">
        <f t="shared" si="9"/>
        <v>1</v>
      </c>
    </row>
    <row r="621" spans="1:11" x14ac:dyDescent="0.25">
      <c r="A621">
        <v>620</v>
      </c>
      <c r="B621" s="1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t="s">
        <v>11</v>
      </c>
      <c r="K621">
        <f t="shared" si="9"/>
        <v>1</v>
      </c>
    </row>
    <row r="622" spans="1:11" x14ac:dyDescent="0.25">
      <c r="A622">
        <v>621</v>
      </c>
      <c r="B622" s="1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t="s">
        <v>11</v>
      </c>
      <c r="K622">
        <f t="shared" si="9"/>
        <v>1</v>
      </c>
    </row>
    <row r="623" spans="1:11" x14ac:dyDescent="0.25">
      <c r="A623">
        <v>622</v>
      </c>
      <c r="B623" s="1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t="s">
        <v>11</v>
      </c>
      <c r="K623">
        <f t="shared" si="9"/>
        <v>1</v>
      </c>
    </row>
    <row r="624" spans="1:11" x14ac:dyDescent="0.25">
      <c r="A624">
        <v>623</v>
      </c>
      <c r="B624" s="1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t="s">
        <v>11</v>
      </c>
      <c r="K624">
        <f t="shared" si="9"/>
        <v>1</v>
      </c>
    </row>
    <row r="625" spans="1:11" x14ac:dyDescent="0.25">
      <c r="A625">
        <v>624</v>
      </c>
      <c r="B625" s="1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t="s">
        <v>13</v>
      </c>
      <c r="K625">
        <f t="shared" si="9"/>
        <v>0</v>
      </c>
    </row>
    <row r="626" spans="1:11" x14ac:dyDescent="0.25">
      <c r="A626">
        <v>625</v>
      </c>
      <c r="B626" s="1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t="s">
        <v>13</v>
      </c>
      <c r="K626">
        <f t="shared" si="9"/>
        <v>0</v>
      </c>
    </row>
    <row r="627" spans="1:11" x14ac:dyDescent="0.25">
      <c r="A627">
        <v>626</v>
      </c>
      <c r="B627" s="1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t="s">
        <v>13</v>
      </c>
      <c r="K627">
        <f t="shared" si="9"/>
        <v>0</v>
      </c>
    </row>
    <row r="628" spans="1:11" x14ac:dyDescent="0.25">
      <c r="A628">
        <v>627</v>
      </c>
      <c r="B628" s="1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t="s">
        <v>11</v>
      </c>
      <c r="K628">
        <f t="shared" si="9"/>
        <v>1</v>
      </c>
    </row>
    <row r="629" spans="1:11" x14ac:dyDescent="0.25">
      <c r="A629">
        <v>628</v>
      </c>
      <c r="B629" s="1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t="s">
        <v>13</v>
      </c>
      <c r="K629">
        <f t="shared" si="9"/>
        <v>0</v>
      </c>
    </row>
    <row r="630" spans="1:11" x14ac:dyDescent="0.25">
      <c r="A630">
        <v>629</v>
      </c>
      <c r="B630" s="1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t="s">
        <v>13</v>
      </c>
      <c r="K630">
        <f t="shared" si="9"/>
        <v>0</v>
      </c>
    </row>
    <row r="631" spans="1:11" x14ac:dyDescent="0.25">
      <c r="A631">
        <v>630</v>
      </c>
      <c r="B631" s="1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t="s">
        <v>13</v>
      </c>
      <c r="K631">
        <f t="shared" si="9"/>
        <v>0</v>
      </c>
    </row>
    <row r="632" spans="1:11" x14ac:dyDescent="0.25">
      <c r="A632">
        <v>631</v>
      </c>
      <c r="B632" s="1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t="s">
        <v>11</v>
      </c>
      <c r="K632">
        <f t="shared" si="9"/>
        <v>1</v>
      </c>
    </row>
    <row r="633" spans="1:11" x14ac:dyDescent="0.25">
      <c r="A633">
        <v>632</v>
      </c>
      <c r="B633" s="1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t="s">
        <v>11</v>
      </c>
      <c r="K633">
        <f t="shared" si="9"/>
        <v>1</v>
      </c>
    </row>
    <row r="634" spans="1:11" x14ac:dyDescent="0.25">
      <c r="A634">
        <v>633</v>
      </c>
      <c r="B634" s="1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t="s">
        <v>11</v>
      </c>
      <c r="K634">
        <f t="shared" si="9"/>
        <v>1</v>
      </c>
    </row>
    <row r="635" spans="1:11" x14ac:dyDescent="0.25">
      <c r="A635">
        <v>634</v>
      </c>
      <c r="B635" s="1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t="s">
        <v>13</v>
      </c>
      <c r="K635">
        <f t="shared" si="9"/>
        <v>0</v>
      </c>
    </row>
    <row r="636" spans="1:11" x14ac:dyDescent="0.25">
      <c r="A636">
        <v>635</v>
      </c>
      <c r="B636" s="1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t="s">
        <v>11</v>
      </c>
      <c r="K636">
        <f t="shared" si="9"/>
        <v>1</v>
      </c>
    </row>
    <row r="637" spans="1:11" x14ac:dyDescent="0.25">
      <c r="A637">
        <v>636</v>
      </c>
      <c r="B637" s="1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t="s">
        <v>11</v>
      </c>
      <c r="K637">
        <f t="shared" si="9"/>
        <v>1</v>
      </c>
    </row>
    <row r="638" spans="1:11" x14ac:dyDescent="0.25">
      <c r="A638">
        <v>637</v>
      </c>
      <c r="B638" s="1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t="s">
        <v>13</v>
      </c>
      <c r="K638">
        <f t="shared" si="9"/>
        <v>0</v>
      </c>
    </row>
    <row r="639" spans="1:11" x14ac:dyDescent="0.25">
      <c r="A639">
        <v>638</v>
      </c>
      <c r="B639" s="1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t="s">
        <v>13</v>
      </c>
      <c r="K639">
        <f t="shared" si="9"/>
        <v>0</v>
      </c>
    </row>
    <row r="640" spans="1:11" x14ac:dyDescent="0.25">
      <c r="A640">
        <v>639</v>
      </c>
      <c r="B640" s="1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t="s">
        <v>13</v>
      </c>
      <c r="K640">
        <f t="shared" si="9"/>
        <v>0</v>
      </c>
    </row>
    <row r="641" spans="1:11" x14ac:dyDescent="0.25">
      <c r="A641">
        <v>640</v>
      </c>
      <c r="B641" s="1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t="s">
        <v>11</v>
      </c>
      <c r="K641">
        <f t="shared" si="9"/>
        <v>1</v>
      </c>
    </row>
    <row r="642" spans="1:11" x14ac:dyDescent="0.25">
      <c r="A642">
        <v>641</v>
      </c>
      <c r="B642" s="1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t="s">
        <v>11</v>
      </c>
      <c r="K642">
        <f t="shared" si="9"/>
        <v>1</v>
      </c>
    </row>
    <row r="643" spans="1:11" x14ac:dyDescent="0.25">
      <c r="A643">
        <v>642</v>
      </c>
      <c r="B643" s="1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t="s">
        <v>13</v>
      </c>
      <c r="K643">
        <f t="shared" ref="K643:K706" si="10">IF(J643="Yes", 1, 0)</f>
        <v>0</v>
      </c>
    </row>
    <row r="644" spans="1:11" x14ac:dyDescent="0.25">
      <c r="A644">
        <v>643</v>
      </c>
      <c r="B644" s="1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t="s">
        <v>13</v>
      </c>
      <c r="K644">
        <f t="shared" si="10"/>
        <v>0</v>
      </c>
    </row>
    <row r="645" spans="1:11" x14ac:dyDescent="0.25">
      <c r="A645">
        <v>644</v>
      </c>
      <c r="B645" s="1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t="s">
        <v>11</v>
      </c>
      <c r="K645">
        <f t="shared" si="10"/>
        <v>1</v>
      </c>
    </row>
    <row r="646" spans="1:11" x14ac:dyDescent="0.25">
      <c r="A646">
        <v>645</v>
      </c>
      <c r="B646" s="1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t="s">
        <v>11</v>
      </c>
      <c r="K646">
        <f t="shared" si="10"/>
        <v>1</v>
      </c>
    </row>
    <row r="647" spans="1:11" x14ac:dyDescent="0.25">
      <c r="A647">
        <v>646</v>
      </c>
      <c r="B647" s="1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t="s">
        <v>11</v>
      </c>
      <c r="K647">
        <f t="shared" si="10"/>
        <v>1</v>
      </c>
    </row>
    <row r="648" spans="1:11" x14ac:dyDescent="0.25">
      <c r="A648">
        <v>647</v>
      </c>
      <c r="B648" s="1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t="s">
        <v>11</v>
      </c>
      <c r="K648">
        <f t="shared" si="10"/>
        <v>1</v>
      </c>
    </row>
    <row r="649" spans="1:11" x14ac:dyDescent="0.25">
      <c r="A649">
        <v>648</v>
      </c>
      <c r="B649" s="1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t="s">
        <v>13</v>
      </c>
      <c r="K649">
        <f t="shared" si="10"/>
        <v>0</v>
      </c>
    </row>
    <row r="650" spans="1:11" x14ac:dyDescent="0.25">
      <c r="A650">
        <v>649</v>
      </c>
      <c r="B650" s="1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t="s">
        <v>13</v>
      </c>
      <c r="K650">
        <f t="shared" si="10"/>
        <v>0</v>
      </c>
    </row>
    <row r="651" spans="1:11" x14ac:dyDescent="0.25">
      <c r="A651">
        <v>650</v>
      </c>
      <c r="B651" s="1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t="s">
        <v>11</v>
      </c>
      <c r="K651">
        <f t="shared" si="10"/>
        <v>1</v>
      </c>
    </row>
    <row r="652" spans="1:11" x14ac:dyDescent="0.25">
      <c r="A652">
        <v>651</v>
      </c>
      <c r="B652" s="1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t="s">
        <v>11</v>
      </c>
      <c r="K652">
        <f t="shared" si="10"/>
        <v>1</v>
      </c>
    </row>
    <row r="653" spans="1:11" x14ac:dyDescent="0.25">
      <c r="A653">
        <v>652</v>
      </c>
      <c r="B653" s="1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t="s">
        <v>11</v>
      </c>
      <c r="K653">
        <f t="shared" si="10"/>
        <v>1</v>
      </c>
    </row>
    <row r="654" spans="1:11" x14ac:dyDescent="0.25">
      <c r="A654">
        <v>653</v>
      </c>
      <c r="B654" s="1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t="s">
        <v>13</v>
      </c>
      <c r="K654">
        <f t="shared" si="10"/>
        <v>0</v>
      </c>
    </row>
    <row r="655" spans="1:11" x14ac:dyDescent="0.25">
      <c r="A655">
        <v>654</v>
      </c>
      <c r="B655" s="1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t="s">
        <v>11</v>
      </c>
      <c r="K655">
        <f t="shared" si="10"/>
        <v>1</v>
      </c>
    </row>
    <row r="656" spans="1:11" x14ac:dyDescent="0.25">
      <c r="A656">
        <v>655</v>
      </c>
      <c r="B656" s="1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t="s">
        <v>11</v>
      </c>
      <c r="K656">
        <f t="shared" si="10"/>
        <v>1</v>
      </c>
    </row>
    <row r="657" spans="1:11" x14ac:dyDescent="0.25">
      <c r="A657">
        <v>656</v>
      </c>
      <c r="B657" s="1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t="s">
        <v>11</v>
      </c>
      <c r="K657">
        <f t="shared" si="10"/>
        <v>1</v>
      </c>
    </row>
    <row r="658" spans="1:11" x14ac:dyDescent="0.25">
      <c r="A658">
        <v>657</v>
      </c>
      <c r="B658" s="1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t="s">
        <v>11</v>
      </c>
      <c r="K658">
        <f t="shared" si="10"/>
        <v>1</v>
      </c>
    </row>
    <row r="659" spans="1:11" x14ac:dyDescent="0.25">
      <c r="A659">
        <v>658</v>
      </c>
      <c r="B659" s="1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t="s">
        <v>13</v>
      </c>
      <c r="K659">
        <f t="shared" si="10"/>
        <v>0</v>
      </c>
    </row>
    <row r="660" spans="1:11" x14ac:dyDescent="0.25">
      <c r="A660">
        <v>659</v>
      </c>
      <c r="B660" s="1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t="s">
        <v>13</v>
      </c>
      <c r="K660">
        <f t="shared" si="10"/>
        <v>0</v>
      </c>
    </row>
    <row r="661" spans="1:11" x14ac:dyDescent="0.25">
      <c r="A661">
        <v>660</v>
      </c>
      <c r="B661" s="1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t="s">
        <v>11</v>
      </c>
      <c r="K661">
        <f t="shared" si="10"/>
        <v>1</v>
      </c>
    </row>
    <row r="662" spans="1:11" x14ac:dyDescent="0.25">
      <c r="A662">
        <v>661</v>
      </c>
      <c r="B662" s="1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t="s">
        <v>11</v>
      </c>
      <c r="K662">
        <f t="shared" si="10"/>
        <v>1</v>
      </c>
    </row>
    <row r="663" spans="1:11" x14ac:dyDescent="0.25">
      <c r="A663">
        <v>662</v>
      </c>
      <c r="B663" s="1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t="s">
        <v>13</v>
      </c>
      <c r="K663">
        <f t="shared" si="10"/>
        <v>0</v>
      </c>
    </row>
    <row r="664" spans="1:11" x14ac:dyDescent="0.25">
      <c r="A664">
        <v>663</v>
      </c>
      <c r="B664" s="1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t="s">
        <v>11</v>
      </c>
      <c r="K664">
        <f t="shared" si="10"/>
        <v>1</v>
      </c>
    </row>
    <row r="665" spans="1:11" x14ac:dyDescent="0.25">
      <c r="A665">
        <v>664</v>
      </c>
      <c r="B665" s="1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t="s">
        <v>13</v>
      </c>
      <c r="K665">
        <f t="shared" si="10"/>
        <v>0</v>
      </c>
    </row>
    <row r="666" spans="1:11" x14ac:dyDescent="0.25">
      <c r="A666">
        <v>665</v>
      </c>
      <c r="B666" s="1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t="s">
        <v>13</v>
      </c>
      <c r="K666">
        <f t="shared" si="10"/>
        <v>0</v>
      </c>
    </row>
    <row r="667" spans="1:11" x14ac:dyDescent="0.25">
      <c r="A667">
        <v>666</v>
      </c>
      <c r="B667" s="1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t="s">
        <v>13</v>
      </c>
      <c r="K667">
        <f t="shared" si="10"/>
        <v>0</v>
      </c>
    </row>
    <row r="668" spans="1:11" x14ac:dyDescent="0.25">
      <c r="A668">
        <v>667</v>
      </c>
      <c r="B668" s="1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t="s">
        <v>13</v>
      </c>
      <c r="K668">
        <f t="shared" si="10"/>
        <v>0</v>
      </c>
    </row>
    <row r="669" spans="1:11" x14ac:dyDescent="0.25">
      <c r="A669">
        <v>668</v>
      </c>
      <c r="B669" s="1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t="s">
        <v>13</v>
      </c>
      <c r="K669">
        <f t="shared" si="10"/>
        <v>0</v>
      </c>
    </row>
    <row r="670" spans="1:11" x14ac:dyDescent="0.25">
      <c r="A670">
        <v>669</v>
      </c>
      <c r="B670" s="1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t="s">
        <v>13</v>
      </c>
      <c r="K670">
        <f t="shared" si="10"/>
        <v>0</v>
      </c>
    </row>
    <row r="671" spans="1:11" x14ac:dyDescent="0.25">
      <c r="A671">
        <v>670</v>
      </c>
      <c r="B671" s="1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t="s">
        <v>13</v>
      </c>
      <c r="K671">
        <f t="shared" si="10"/>
        <v>0</v>
      </c>
    </row>
    <row r="672" spans="1:11" x14ac:dyDescent="0.25">
      <c r="A672">
        <v>671</v>
      </c>
      <c r="B672" s="1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t="s">
        <v>11</v>
      </c>
      <c r="K672">
        <f t="shared" si="10"/>
        <v>1</v>
      </c>
    </row>
    <row r="673" spans="1:11" x14ac:dyDescent="0.25">
      <c r="A673">
        <v>672</v>
      </c>
      <c r="B673" s="1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t="s">
        <v>11</v>
      </c>
      <c r="K673">
        <f t="shared" si="10"/>
        <v>1</v>
      </c>
    </row>
    <row r="674" spans="1:11" x14ac:dyDescent="0.25">
      <c r="A674">
        <v>673</v>
      </c>
      <c r="B674" s="1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t="s">
        <v>11</v>
      </c>
      <c r="K674">
        <f t="shared" si="10"/>
        <v>1</v>
      </c>
    </row>
    <row r="675" spans="1:11" x14ac:dyDescent="0.25">
      <c r="A675">
        <v>674</v>
      </c>
      <c r="B675" s="1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t="s">
        <v>11</v>
      </c>
      <c r="K675">
        <f t="shared" si="10"/>
        <v>1</v>
      </c>
    </row>
    <row r="676" spans="1:11" x14ac:dyDescent="0.25">
      <c r="A676">
        <v>675</v>
      </c>
      <c r="B676" s="1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t="s">
        <v>11</v>
      </c>
      <c r="K676">
        <f t="shared" si="10"/>
        <v>1</v>
      </c>
    </row>
    <row r="677" spans="1:11" x14ac:dyDescent="0.25">
      <c r="A677">
        <v>676</v>
      </c>
      <c r="B677" s="1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t="s">
        <v>11</v>
      </c>
      <c r="K677">
        <f t="shared" si="10"/>
        <v>1</v>
      </c>
    </row>
    <row r="678" spans="1:11" x14ac:dyDescent="0.25">
      <c r="A678">
        <v>677</v>
      </c>
      <c r="B678" s="1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t="s">
        <v>13</v>
      </c>
      <c r="K678">
        <f t="shared" si="10"/>
        <v>0</v>
      </c>
    </row>
    <row r="679" spans="1:11" x14ac:dyDescent="0.25">
      <c r="A679">
        <v>678</v>
      </c>
      <c r="B679" s="1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t="s">
        <v>13</v>
      </c>
      <c r="K679">
        <f t="shared" si="10"/>
        <v>0</v>
      </c>
    </row>
    <row r="680" spans="1:11" x14ac:dyDescent="0.25">
      <c r="A680">
        <v>679</v>
      </c>
      <c r="B680" s="1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t="s">
        <v>13</v>
      </c>
      <c r="K680">
        <f t="shared" si="10"/>
        <v>0</v>
      </c>
    </row>
    <row r="681" spans="1:11" x14ac:dyDescent="0.25">
      <c r="A681">
        <v>680</v>
      </c>
      <c r="B681" s="1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t="s">
        <v>13</v>
      </c>
      <c r="K681">
        <f t="shared" si="10"/>
        <v>0</v>
      </c>
    </row>
    <row r="682" spans="1:11" x14ac:dyDescent="0.25">
      <c r="A682">
        <v>681</v>
      </c>
      <c r="B682" s="1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t="s">
        <v>11</v>
      </c>
      <c r="K682">
        <f t="shared" si="10"/>
        <v>1</v>
      </c>
    </row>
    <row r="683" spans="1:11" x14ac:dyDescent="0.25">
      <c r="A683">
        <v>682</v>
      </c>
      <c r="B683" s="1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t="s">
        <v>13</v>
      </c>
      <c r="K683">
        <f t="shared" si="10"/>
        <v>0</v>
      </c>
    </row>
    <row r="684" spans="1:11" x14ac:dyDescent="0.25">
      <c r="A684">
        <v>683</v>
      </c>
      <c r="B684" s="1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t="s">
        <v>13</v>
      </c>
      <c r="K684">
        <f t="shared" si="10"/>
        <v>0</v>
      </c>
    </row>
    <row r="685" spans="1:11" x14ac:dyDescent="0.25">
      <c r="A685">
        <v>684</v>
      </c>
      <c r="B685" s="1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t="s">
        <v>11</v>
      </c>
      <c r="K685">
        <f t="shared" si="10"/>
        <v>1</v>
      </c>
    </row>
    <row r="686" spans="1:11" x14ac:dyDescent="0.25">
      <c r="A686">
        <v>685</v>
      </c>
      <c r="B686" s="1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t="s">
        <v>11</v>
      </c>
      <c r="K686">
        <f t="shared" si="10"/>
        <v>1</v>
      </c>
    </row>
    <row r="687" spans="1:11" x14ac:dyDescent="0.25">
      <c r="A687">
        <v>686</v>
      </c>
      <c r="B687" s="1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t="s">
        <v>13</v>
      </c>
      <c r="K687">
        <f t="shared" si="10"/>
        <v>0</v>
      </c>
    </row>
    <row r="688" spans="1:11" x14ac:dyDescent="0.25">
      <c r="A688">
        <v>687</v>
      </c>
      <c r="B688" s="1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t="s">
        <v>13</v>
      </c>
      <c r="K688">
        <f t="shared" si="10"/>
        <v>0</v>
      </c>
    </row>
    <row r="689" spans="1:11" x14ac:dyDescent="0.25">
      <c r="A689">
        <v>688</v>
      </c>
      <c r="B689" s="1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t="s">
        <v>11</v>
      </c>
      <c r="K689">
        <f t="shared" si="10"/>
        <v>1</v>
      </c>
    </row>
    <row r="690" spans="1:11" x14ac:dyDescent="0.25">
      <c r="A690">
        <v>689</v>
      </c>
      <c r="B690" s="1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t="s">
        <v>11</v>
      </c>
      <c r="K690">
        <f t="shared" si="10"/>
        <v>1</v>
      </c>
    </row>
    <row r="691" spans="1:11" x14ac:dyDescent="0.25">
      <c r="A691">
        <v>690</v>
      </c>
      <c r="B691" s="1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t="s">
        <v>11</v>
      </c>
      <c r="K691">
        <f t="shared" si="10"/>
        <v>1</v>
      </c>
    </row>
    <row r="692" spans="1:11" x14ac:dyDescent="0.25">
      <c r="A692">
        <v>691</v>
      </c>
      <c r="B692" s="1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t="s">
        <v>13</v>
      </c>
      <c r="K692">
        <f t="shared" si="10"/>
        <v>0</v>
      </c>
    </row>
    <row r="693" spans="1:11" x14ac:dyDescent="0.25">
      <c r="A693">
        <v>692</v>
      </c>
      <c r="B693" s="1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t="s">
        <v>11</v>
      </c>
      <c r="K693">
        <f t="shared" si="10"/>
        <v>1</v>
      </c>
    </row>
    <row r="694" spans="1:11" x14ac:dyDescent="0.25">
      <c r="A694">
        <v>693</v>
      </c>
      <c r="B694" s="1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t="s">
        <v>11</v>
      </c>
      <c r="K694">
        <f t="shared" si="10"/>
        <v>1</v>
      </c>
    </row>
    <row r="695" spans="1:11" x14ac:dyDescent="0.25">
      <c r="A695">
        <v>694</v>
      </c>
      <c r="B695" s="1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t="s">
        <v>11</v>
      </c>
      <c r="K695">
        <f t="shared" si="10"/>
        <v>1</v>
      </c>
    </row>
    <row r="696" spans="1:11" x14ac:dyDescent="0.25">
      <c r="A696">
        <v>695</v>
      </c>
      <c r="B696" s="1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t="s">
        <v>11</v>
      </c>
      <c r="K696">
        <f t="shared" si="10"/>
        <v>1</v>
      </c>
    </row>
    <row r="697" spans="1:11" x14ac:dyDescent="0.25">
      <c r="A697">
        <v>696</v>
      </c>
      <c r="B697" s="1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t="s">
        <v>11</v>
      </c>
      <c r="K697">
        <f t="shared" si="10"/>
        <v>1</v>
      </c>
    </row>
    <row r="698" spans="1:11" x14ac:dyDescent="0.25">
      <c r="A698">
        <v>697</v>
      </c>
      <c r="B698" s="1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t="s">
        <v>13</v>
      </c>
      <c r="K698">
        <f t="shared" si="10"/>
        <v>0</v>
      </c>
    </row>
    <row r="699" spans="1:11" x14ac:dyDescent="0.25">
      <c r="A699">
        <v>698</v>
      </c>
      <c r="B699" s="1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t="s">
        <v>13</v>
      </c>
      <c r="K699">
        <f t="shared" si="10"/>
        <v>0</v>
      </c>
    </row>
    <row r="700" spans="1:11" x14ac:dyDescent="0.25">
      <c r="A700">
        <v>699</v>
      </c>
      <c r="B700" s="1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t="s">
        <v>11</v>
      </c>
      <c r="K700">
        <f t="shared" si="10"/>
        <v>1</v>
      </c>
    </row>
    <row r="701" spans="1:11" x14ac:dyDescent="0.25">
      <c r="A701">
        <v>700</v>
      </c>
      <c r="B701" s="1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t="s">
        <v>13</v>
      </c>
      <c r="K701">
        <f t="shared" si="10"/>
        <v>0</v>
      </c>
    </row>
    <row r="702" spans="1:11" x14ac:dyDescent="0.25">
      <c r="A702">
        <v>701</v>
      </c>
      <c r="B702" s="1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t="s">
        <v>11</v>
      </c>
      <c r="K702">
        <f t="shared" si="10"/>
        <v>1</v>
      </c>
    </row>
    <row r="703" spans="1:11" x14ac:dyDescent="0.25">
      <c r="A703">
        <v>702</v>
      </c>
      <c r="B703" s="1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t="s">
        <v>13</v>
      </c>
      <c r="K703">
        <f t="shared" si="10"/>
        <v>0</v>
      </c>
    </row>
    <row r="704" spans="1:11" x14ac:dyDescent="0.25">
      <c r="A704">
        <v>703</v>
      </c>
      <c r="B704" s="1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t="s">
        <v>13</v>
      </c>
      <c r="K704">
        <f t="shared" si="10"/>
        <v>0</v>
      </c>
    </row>
    <row r="705" spans="1:11" x14ac:dyDescent="0.25">
      <c r="A705">
        <v>704</v>
      </c>
      <c r="B705" s="1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t="s">
        <v>13</v>
      </c>
      <c r="K705">
        <f t="shared" si="10"/>
        <v>0</v>
      </c>
    </row>
    <row r="706" spans="1:11" x14ac:dyDescent="0.25">
      <c r="A706">
        <v>705</v>
      </c>
      <c r="B706" s="1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t="s">
        <v>11</v>
      </c>
      <c r="K706">
        <f t="shared" si="10"/>
        <v>1</v>
      </c>
    </row>
    <row r="707" spans="1:11" x14ac:dyDescent="0.25">
      <c r="A707">
        <v>706</v>
      </c>
      <c r="B707" s="1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t="s">
        <v>11</v>
      </c>
      <c r="K707">
        <f t="shared" ref="K707:K770" si="11">IF(J707="Yes", 1, 0)</f>
        <v>1</v>
      </c>
    </row>
    <row r="708" spans="1:11" x14ac:dyDescent="0.25">
      <c r="A708">
        <v>707</v>
      </c>
      <c r="B708" s="1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t="s">
        <v>11</v>
      </c>
      <c r="K708">
        <f t="shared" si="11"/>
        <v>1</v>
      </c>
    </row>
    <row r="709" spans="1:11" x14ac:dyDescent="0.25">
      <c r="A709">
        <v>708</v>
      </c>
      <c r="B709" s="1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t="s">
        <v>13</v>
      </c>
      <c r="K709">
        <f t="shared" si="11"/>
        <v>0</v>
      </c>
    </row>
    <row r="710" spans="1:11" x14ac:dyDescent="0.25">
      <c r="A710">
        <v>709</v>
      </c>
      <c r="B710" s="1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t="s">
        <v>11</v>
      </c>
      <c r="K710">
        <f t="shared" si="11"/>
        <v>1</v>
      </c>
    </row>
    <row r="711" spans="1:11" x14ac:dyDescent="0.25">
      <c r="A711">
        <v>710</v>
      </c>
      <c r="B711" s="1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t="s">
        <v>11</v>
      </c>
      <c r="K711">
        <f t="shared" si="11"/>
        <v>1</v>
      </c>
    </row>
    <row r="712" spans="1:11" x14ac:dyDescent="0.25">
      <c r="A712">
        <v>711</v>
      </c>
      <c r="B712" s="1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t="s">
        <v>11</v>
      </c>
      <c r="K712">
        <f t="shared" si="11"/>
        <v>1</v>
      </c>
    </row>
    <row r="713" spans="1:11" x14ac:dyDescent="0.25">
      <c r="A713">
        <v>712</v>
      </c>
      <c r="B713" s="1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t="s">
        <v>13</v>
      </c>
      <c r="K713">
        <f t="shared" si="11"/>
        <v>0</v>
      </c>
    </row>
    <row r="714" spans="1:11" x14ac:dyDescent="0.25">
      <c r="A714">
        <v>713</v>
      </c>
      <c r="B714" s="1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t="s">
        <v>11</v>
      </c>
      <c r="K714">
        <f t="shared" si="11"/>
        <v>1</v>
      </c>
    </row>
    <row r="715" spans="1:11" x14ac:dyDescent="0.25">
      <c r="A715">
        <v>714</v>
      </c>
      <c r="B715" s="1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t="s">
        <v>11</v>
      </c>
      <c r="K715">
        <f t="shared" si="11"/>
        <v>1</v>
      </c>
    </row>
    <row r="716" spans="1:11" x14ac:dyDescent="0.25">
      <c r="A716">
        <v>715</v>
      </c>
      <c r="B716" s="1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t="s">
        <v>11</v>
      </c>
      <c r="K716">
        <f t="shared" si="11"/>
        <v>1</v>
      </c>
    </row>
    <row r="717" spans="1:11" x14ac:dyDescent="0.25">
      <c r="A717">
        <v>716</v>
      </c>
      <c r="B717" s="1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t="s">
        <v>13</v>
      </c>
      <c r="K717">
        <f t="shared" si="11"/>
        <v>0</v>
      </c>
    </row>
    <row r="718" spans="1:11" x14ac:dyDescent="0.25">
      <c r="A718">
        <v>717</v>
      </c>
      <c r="B718" s="1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t="s">
        <v>13</v>
      </c>
      <c r="K718">
        <f t="shared" si="11"/>
        <v>0</v>
      </c>
    </row>
    <row r="719" spans="1:11" x14ac:dyDescent="0.25">
      <c r="A719">
        <v>718</v>
      </c>
      <c r="B719" s="1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t="s">
        <v>13</v>
      </c>
      <c r="K719">
        <f t="shared" si="11"/>
        <v>0</v>
      </c>
    </row>
    <row r="720" spans="1:11" x14ac:dyDescent="0.25">
      <c r="A720">
        <v>719</v>
      </c>
      <c r="B720" s="1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t="s">
        <v>13</v>
      </c>
      <c r="K720">
        <f t="shared" si="11"/>
        <v>0</v>
      </c>
    </row>
    <row r="721" spans="1:11" x14ac:dyDescent="0.25">
      <c r="A721">
        <v>720</v>
      </c>
      <c r="B721" s="1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t="s">
        <v>11</v>
      </c>
      <c r="K721">
        <f t="shared" si="11"/>
        <v>1</v>
      </c>
    </row>
    <row r="722" spans="1:11" x14ac:dyDescent="0.25">
      <c r="A722">
        <v>721</v>
      </c>
      <c r="B722" s="1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t="s">
        <v>13</v>
      </c>
      <c r="K722">
        <f t="shared" si="11"/>
        <v>0</v>
      </c>
    </row>
    <row r="723" spans="1:11" x14ac:dyDescent="0.25">
      <c r="A723">
        <v>722</v>
      </c>
      <c r="B723" s="1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t="s">
        <v>11</v>
      </c>
      <c r="K723">
        <f t="shared" si="11"/>
        <v>1</v>
      </c>
    </row>
    <row r="724" spans="1:11" x14ac:dyDescent="0.25">
      <c r="A724">
        <v>723</v>
      </c>
      <c r="B724" s="1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t="s">
        <v>13</v>
      </c>
      <c r="K724">
        <f t="shared" si="11"/>
        <v>0</v>
      </c>
    </row>
    <row r="725" spans="1:11" x14ac:dyDescent="0.25">
      <c r="A725">
        <v>724</v>
      </c>
      <c r="B725" s="1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t="s">
        <v>11</v>
      </c>
      <c r="K725">
        <f t="shared" si="11"/>
        <v>1</v>
      </c>
    </row>
    <row r="726" spans="1:11" x14ac:dyDescent="0.25">
      <c r="A726">
        <v>725</v>
      </c>
      <c r="B726" s="1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t="s">
        <v>11</v>
      </c>
      <c r="K726">
        <f t="shared" si="11"/>
        <v>1</v>
      </c>
    </row>
    <row r="727" spans="1:11" x14ac:dyDescent="0.25">
      <c r="A727">
        <v>726</v>
      </c>
      <c r="B727" s="1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t="s">
        <v>11</v>
      </c>
      <c r="K727">
        <f t="shared" si="11"/>
        <v>1</v>
      </c>
    </row>
    <row r="728" spans="1:11" x14ac:dyDescent="0.25">
      <c r="A728">
        <v>727</v>
      </c>
      <c r="B728" s="1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t="s">
        <v>13</v>
      </c>
      <c r="K728">
        <f t="shared" si="11"/>
        <v>0</v>
      </c>
    </row>
    <row r="729" spans="1:11" x14ac:dyDescent="0.25">
      <c r="A729">
        <v>728</v>
      </c>
      <c r="B729" s="1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t="s">
        <v>13</v>
      </c>
      <c r="K729">
        <f t="shared" si="11"/>
        <v>0</v>
      </c>
    </row>
    <row r="730" spans="1:11" x14ac:dyDescent="0.25">
      <c r="A730">
        <v>729</v>
      </c>
      <c r="B730" s="1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t="s">
        <v>13</v>
      </c>
      <c r="K730">
        <f t="shared" si="11"/>
        <v>0</v>
      </c>
    </row>
    <row r="731" spans="1:11" x14ac:dyDescent="0.25">
      <c r="A731">
        <v>730</v>
      </c>
      <c r="B731" s="1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t="s">
        <v>11</v>
      </c>
      <c r="K731">
        <f t="shared" si="11"/>
        <v>1</v>
      </c>
    </row>
    <row r="732" spans="1:11" x14ac:dyDescent="0.25">
      <c r="A732">
        <v>731</v>
      </c>
      <c r="B732" s="1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t="s">
        <v>13</v>
      </c>
      <c r="K732">
        <f t="shared" si="11"/>
        <v>0</v>
      </c>
    </row>
    <row r="733" spans="1:11" x14ac:dyDescent="0.25">
      <c r="A733">
        <v>732</v>
      </c>
      <c r="B733" s="1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t="s">
        <v>13</v>
      </c>
      <c r="K733">
        <f t="shared" si="11"/>
        <v>0</v>
      </c>
    </row>
    <row r="734" spans="1:11" x14ac:dyDescent="0.25">
      <c r="A734">
        <v>733</v>
      </c>
      <c r="B734" s="1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t="s">
        <v>11</v>
      </c>
      <c r="K734">
        <f t="shared" si="11"/>
        <v>1</v>
      </c>
    </row>
    <row r="735" spans="1:11" x14ac:dyDescent="0.25">
      <c r="A735">
        <v>734</v>
      </c>
      <c r="B735" s="1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t="s">
        <v>11</v>
      </c>
      <c r="K735">
        <f t="shared" si="11"/>
        <v>1</v>
      </c>
    </row>
    <row r="736" spans="1:11" x14ac:dyDescent="0.25">
      <c r="A736">
        <v>735</v>
      </c>
      <c r="B736" s="1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t="s">
        <v>13</v>
      </c>
      <c r="K736">
        <f t="shared" si="11"/>
        <v>0</v>
      </c>
    </row>
    <row r="737" spans="1:11" x14ac:dyDescent="0.25">
      <c r="A737">
        <v>736</v>
      </c>
      <c r="B737" s="1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t="s">
        <v>13</v>
      </c>
      <c r="K737">
        <f t="shared" si="11"/>
        <v>0</v>
      </c>
    </row>
    <row r="738" spans="1:11" x14ac:dyDescent="0.25">
      <c r="A738">
        <v>737</v>
      </c>
      <c r="B738" s="1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t="s">
        <v>13</v>
      </c>
      <c r="K738">
        <f t="shared" si="11"/>
        <v>0</v>
      </c>
    </row>
    <row r="739" spans="1:11" x14ac:dyDescent="0.25">
      <c r="A739">
        <v>738</v>
      </c>
      <c r="B739" s="1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t="s">
        <v>11</v>
      </c>
      <c r="K739">
        <f t="shared" si="11"/>
        <v>1</v>
      </c>
    </row>
    <row r="740" spans="1:11" x14ac:dyDescent="0.25">
      <c r="A740">
        <v>739</v>
      </c>
      <c r="B740" s="1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t="s">
        <v>11</v>
      </c>
      <c r="K740">
        <f t="shared" si="11"/>
        <v>1</v>
      </c>
    </row>
    <row r="741" spans="1:11" x14ac:dyDescent="0.25">
      <c r="A741">
        <v>740</v>
      </c>
      <c r="B741" s="1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t="s">
        <v>13</v>
      </c>
      <c r="K741">
        <f t="shared" si="11"/>
        <v>0</v>
      </c>
    </row>
    <row r="742" spans="1:11" x14ac:dyDescent="0.25">
      <c r="A742">
        <v>741</v>
      </c>
      <c r="B742" s="1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t="s">
        <v>13</v>
      </c>
      <c r="K742">
        <f t="shared" si="11"/>
        <v>0</v>
      </c>
    </row>
    <row r="743" spans="1:11" x14ac:dyDescent="0.25">
      <c r="A743">
        <v>742</v>
      </c>
      <c r="B743" s="1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t="s">
        <v>11</v>
      </c>
      <c r="K743">
        <f t="shared" si="11"/>
        <v>1</v>
      </c>
    </row>
    <row r="744" spans="1:11" x14ac:dyDescent="0.25">
      <c r="A744">
        <v>743</v>
      </c>
      <c r="B744" s="1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t="s">
        <v>13</v>
      </c>
      <c r="K744">
        <f t="shared" si="11"/>
        <v>0</v>
      </c>
    </row>
    <row r="745" spans="1:11" x14ac:dyDescent="0.25">
      <c r="A745">
        <v>744</v>
      </c>
      <c r="B745" s="1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t="s">
        <v>11</v>
      </c>
      <c r="K745">
        <f t="shared" si="11"/>
        <v>1</v>
      </c>
    </row>
    <row r="746" spans="1:11" x14ac:dyDescent="0.25">
      <c r="A746">
        <v>745</v>
      </c>
      <c r="B746" s="1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t="s">
        <v>11</v>
      </c>
      <c r="K746">
        <f t="shared" si="11"/>
        <v>1</v>
      </c>
    </row>
    <row r="747" spans="1:11" x14ac:dyDescent="0.25">
      <c r="A747">
        <v>746</v>
      </c>
      <c r="B747" s="1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t="s">
        <v>13</v>
      </c>
      <c r="K747">
        <f t="shared" si="11"/>
        <v>0</v>
      </c>
    </row>
    <row r="748" spans="1:11" x14ac:dyDescent="0.25">
      <c r="A748">
        <v>747</v>
      </c>
      <c r="B748" s="1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t="s">
        <v>13</v>
      </c>
      <c r="K748">
        <f t="shared" si="11"/>
        <v>0</v>
      </c>
    </row>
    <row r="749" spans="1:11" x14ac:dyDescent="0.25">
      <c r="A749">
        <v>748</v>
      </c>
      <c r="B749" s="1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t="s">
        <v>13</v>
      </c>
      <c r="K749">
        <f t="shared" si="11"/>
        <v>0</v>
      </c>
    </row>
    <row r="750" spans="1:11" x14ac:dyDescent="0.25">
      <c r="A750">
        <v>749</v>
      </c>
      <c r="B750" s="1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t="s">
        <v>11</v>
      </c>
      <c r="K750">
        <f t="shared" si="11"/>
        <v>1</v>
      </c>
    </row>
    <row r="751" spans="1:11" x14ac:dyDescent="0.25">
      <c r="A751">
        <v>750</v>
      </c>
      <c r="B751" s="1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t="s">
        <v>11</v>
      </c>
      <c r="K751">
        <f t="shared" si="11"/>
        <v>1</v>
      </c>
    </row>
    <row r="752" spans="1:11" x14ac:dyDescent="0.25">
      <c r="A752">
        <v>751</v>
      </c>
      <c r="B752" s="1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t="s">
        <v>11</v>
      </c>
      <c r="K752">
        <f t="shared" si="11"/>
        <v>1</v>
      </c>
    </row>
    <row r="753" spans="1:11" x14ac:dyDescent="0.25">
      <c r="A753">
        <v>752</v>
      </c>
      <c r="B753" s="1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t="s">
        <v>11</v>
      </c>
      <c r="K753">
        <f t="shared" si="11"/>
        <v>1</v>
      </c>
    </row>
    <row r="754" spans="1:11" x14ac:dyDescent="0.25">
      <c r="A754">
        <v>753</v>
      </c>
      <c r="B754" s="1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t="s">
        <v>11</v>
      </c>
      <c r="K754">
        <f t="shared" si="11"/>
        <v>1</v>
      </c>
    </row>
    <row r="755" spans="1:11" x14ac:dyDescent="0.25">
      <c r="A755">
        <v>754</v>
      </c>
      <c r="B755" s="1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t="s">
        <v>13</v>
      </c>
      <c r="K755">
        <f t="shared" si="11"/>
        <v>0</v>
      </c>
    </row>
    <row r="756" spans="1:11" x14ac:dyDescent="0.25">
      <c r="A756">
        <v>755</v>
      </c>
      <c r="B756" s="1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t="s">
        <v>11</v>
      </c>
      <c r="K756">
        <f t="shared" si="11"/>
        <v>1</v>
      </c>
    </row>
    <row r="757" spans="1:11" x14ac:dyDescent="0.25">
      <c r="A757">
        <v>756</v>
      </c>
      <c r="B757" s="1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t="s">
        <v>13</v>
      </c>
      <c r="K757">
        <f t="shared" si="11"/>
        <v>0</v>
      </c>
    </row>
    <row r="758" spans="1:11" x14ac:dyDescent="0.25">
      <c r="A758">
        <v>757</v>
      </c>
      <c r="B758" s="1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t="s">
        <v>11</v>
      </c>
      <c r="K758">
        <f t="shared" si="11"/>
        <v>1</v>
      </c>
    </row>
    <row r="759" spans="1:11" x14ac:dyDescent="0.25">
      <c r="A759">
        <v>758</v>
      </c>
      <c r="B759" s="1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t="s">
        <v>11</v>
      </c>
      <c r="K759">
        <f t="shared" si="11"/>
        <v>1</v>
      </c>
    </row>
    <row r="760" spans="1:11" x14ac:dyDescent="0.25">
      <c r="A760">
        <v>759</v>
      </c>
      <c r="B760" s="1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t="s">
        <v>11</v>
      </c>
      <c r="K760">
        <f t="shared" si="11"/>
        <v>1</v>
      </c>
    </row>
    <row r="761" spans="1:11" x14ac:dyDescent="0.25">
      <c r="A761">
        <v>760</v>
      </c>
      <c r="B761" s="1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t="s">
        <v>11</v>
      </c>
      <c r="K761">
        <f t="shared" si="11"/>
        <v>1</v>
      </c>
    </row>
    <row r="762" spans="1:11" x14ac:dyDescent="0.25">
      <c r="A762">
        <v>761</v>
      </c>
      <c r="B762" s="1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t="s">
        <v>13</v>
      </c>
      <c r="K762">
        <f t="shared" si="11"/>
        <v>0</v>
      </c>
    </row>
    <row r="763" spans="1:11" x14ac:dyDescent="0.25">
      <c r="A763">
        <v>762</v>
      </c>
      <c r="B763" s="1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t="s">
        <v>11</v>
      </c>
      <c r="K763">
        <f t="shared" si="11"/>
        <v>1</v>
      </c>
    </row>
    <row r="764" spans="1:11" x14ac:dyDescent="0.25">
      <c r="A764">
        <v>763</v>
      </c>
      <c r="B764" s="1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t="s">
        <v>11</v>
      </c>
      <c r="K764">
        <f t="shared" si="11"/>
        <v>1</v>
      </c>
    </row>
    <row r="765" spans="1:11" x14ac:dyDescent="0.25">
      <c r="A765">
        <v>764</v>
      </c>
      <c r="B765" s="1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t="s">
        <v>11</v>
      </c>
      <c r="K765">
        <f t="shared" si="11"/>
        <v>1</v>
      </c>
    </row>
    <row r="766" spans="1:11" x14ac:dyDescent="0.25">
      <c r="A766">
        <v>765</v>
      </c>
      <c r="B766" s="1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t="s">
        <v>13</v>
      </c>
      <c r="K766">
        <f t="shared" si="11"/>
        <v>0</v>
      </c>
    </row>
    <row r="767" spans="1:11" x14ac:dyDescent="0.25">
      <c r="A767">
        <v>766</v>
      </c>
      <c r="B767" s="1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t="s">
        <v>13</v>
      </c>
      <c r="K767">
        <f t="shared" si="11"/>
        <v>0</v>
      </c>
    </row>
    <row r="768" spans="1:11" x14ac:dyDescent="0.25">
      <c r="A768">
        <v>767</v>
      </c>
      <c r="B768" s="1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t="s">
        <v>11</v>
      </c>
      <c r="K768">
        <f t="shared" si="11"/>
        <v>1</v>
      </c>
    </row>
    <row r="769" spans="1:11" x14ac:dyDescent="0.25">
      <c r="A769">
        <v>768</v>
      </c>
      <c r="B769" s="1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t="s">
        <v>13</v>
      </c>
      <c r="K769">
        <f t="shared" si="11"/>
        <v>0</v>
      </c>
    </row>
    <row r="770" spans="1:11" x14ac:dyDescent="0.25">
      <c r="A770">
        <v>769</v>
      </c>
      <c r="B770" s="1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t="s">
        <v>13</v>
      </c>
      <c r="K770">
        <f t="shared" si="11"/>
        <v>0</v>
      </c>
    </row>
    <row r="771" spans="1:11" x14ac:dyDescent="0.25">
      <c r="A771">
        <v>770</v>
      </c>
      <c r="B771" s="1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t="s">
        <v>13</v>
      </c>
      <c r="K771">
        <f t="shared" ref="K771:K834" si="12">IF(J771="Yes", 1, 0)</f>
        <v>0</v>
      </c>
    </row>
    <row r="772" spans="1:11" x14ac:dyDescent="0.25">
      <c r="A772">
        <v>771</v>
      </c>
      <c r="B772" s="1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t="s">
        <v>11</v>
      </c>
      <c r="K772">
        <f t="shared" si="12"/>
        <v>1</v>
      </c>
    </row>
    <row r="773" spans="1:11" x14ac:dyDescent="0.25">
      <c r="A773">
        <v>772</v>
      </c>
      <c r="B773" s="1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t="s">
        <v>13</v>
      </c>
      <c r="K773">
        <f t="shared" si="12"/>
        <v>0</v>
      </c>
    </row>
    <row r="774" spans="1:11" x14ac:dyDescent="0.25">
      <c r="A774">
        <v>773</v>
      </c>
      <c r="B774" s="1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t="s">
        <v>11</v>
      </c>
      <c r="K774">
        <f t="shared" si="12"/>
        <v>1</v>
      </c>
    </row>
    <row r="775" spans="1:11" x14ac:dyDescent="0.25">
      <c r="A775">
        <v>774</v>
      </c>
      <c r="B775" s="1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t="s">
        <v>11</v>
      </c>
      <c r="K775">
        <f t="shared" si="12"/>
        <v>1</v>
      </c>
    </row>
    <row r="776" spans="1:11" x14ac:dyDescent="0.25">
      <c r="A776">
        <v>775</v>
      </c>
      <c r="B776" s="1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t="s">
        <v>13</v>
      </c>
      <c r="K776">
        <f t="shared" si="12"/>
        <v>0</v>
      </c>
    </row>
    <row r="777" spans="1:11" x14ac:dyDescent="0.25">
      <c r="A777">
        <v>776</v>
      </c>
      <c r="B777" s="1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t="s">
        <v>11</v>
      </c>
      <c r="K777">
        <f t="shared" si="12"/>
        <v>1</v>
      </c>
    </row>
    <row r="778" spans="1:11" x14ac:dyDescent="0.25">
      <c r="A778">
        <v>777</v>
      </c>
      <c r="B778" s="1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t="s">
        <v>11</v>
      </c>
      <c r="K778">
        <f t="shared" si="12"/>
        <v>1</v>
      </c>
    </row>
    <row r="779" spans="1:11" x14ac:dyDescent="0.25">
      <c r="A779">
        <v>778</v>
      </c>
      <c r="B779" s="1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t="s">
        <v>13</v>
      </c>
      <c r="K779">
        <f t="shared" si="12"/>
        <v>0</v>
      </c>
    </row>
    <row r="780" spans="1:11" x14ac:dyDescent="0.25">
      <c r="A780">
        <v>779</v>
      </c>
      <c r="B780" s="1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t="s">
        <v>13</v>
      </c>
      <c r="K780">
        <f t="shared" si="12"/>
        <v>0</v>
      </c>
    </row>
    <row r="781" spans="1:11" x14ac:dyDescent="0.25">
      <c r="A781">
        <v>780</v>
      </c>
      <c r="B781" s="1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t="s">
        <v>13</v>
      </c>
      <c r="K781">
        <f t="shared" si="12"/>
        <v>0</v>
      </c>
    </row>
    <row r="782" spans="1:11" x14ac:dyDescent="0.25">
      <c r="A782">
        <v>781</v>
      </c>
      <c r="B782" s="1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t="s">
        <v>11</v>
      </c>
      <c r="K782">
        <f t="shared" si="12"/>
        <v>1</v>
      </c>
    </row>
    <row r="783" spans="1:11" x14ac:dyDescent="0.25">
      <c r="A783">
        <v>782</v>
      </c>
      <c r="B783" s="1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t="s">
        <v>13</v>
      </c>
      <c r="K783">
        <f t="shared" si="12"/>
        <v>0</v>
      </c>
    </row>
    <row r="784" spans="1:11" x14ac:dyDescent="0.25">
      <c r="A784">
        <v>783</v>
      </c>
      <c r="B784" s="1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t="s">
        <v>11</v>
      </c>
      <c r="K784">
        <f t="shared" si="12"/>
        <v>1</v>
      </c>
    </row>
    <row r="785" spans="1:11" x14ac:dyDescent="0.25">
      <c r="A785">
        <v>784</v>
      </c>
      <c r="B785" s="1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t="s">
        <v>11</v>
      </c>
      <c r="K785">
        <f t="shared" si="12"/>
        <v>1</v>
      </c>
    </row>
    <row r="786" spans="1:11" x14ac:dyDescent="0.25">
      <c r="A786">
        <v>785</v>
      </c>
      <c r="B786" s="1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t="s">
        <v>11</v>
      </c>
      <c r="K786">
        <f t="shared" si="12"/>
        <v>1</v>
      </c>
    </row>
    <row r="787" spans="1:11" x14ac:dyDescent="0.25">
      <c r="A787">
        <v>786</v>
      </c>
      <c r="B787" s="1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t="s">
        <v>11</v>
      </c>
      <c r="K787">
        <f t="shared" si="12"/>
        <v>1</v>
      </c>
    </row>
    <row r="788" spans="1:11" x14ac:dyDescent="0.25">
      <c r="A788">
        <v>787</v>
      </c>
      <c r="B788" s="1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t="s">
        <v>13</v>
      </c>
      <c r="K788">
        <f t="shared" si="12"/>
        <v>0</v>
      </c>
    </row>
    <row r="789" spans="1:11" x14ac:dyDescent="0.25">
      <c r="A789">
        <v>788</v>
      </c>
      <c r="B789" s="1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t="s">
        <v>11</v>
      </c>
      <c r="K789">
        <f t="shared" si="12"/>
        <v>1</v>
      </c>
    </row>
    <row r="790" spans="1:11" x14ac:dyDescent="0.25">
      <c r="A790">
        <v>789</v>
      </c>
      <c r="B790" s="1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t="s">
        <v>11</v>
      </c>
      <c r="K790">
        <f t="shared" si="12"/>
        <v>1</v>
      </c>
    </row>
    <row r="791" spans="1:11" x14ac:dyDescent="0.25">
      <c r="A791">
        <v>790</v>
      </c>
      <c r="B791" s="1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t="s">
        <v>11</v>
      </c>
      <c r="K791">
        <f t="shared" si="12"/>
        <v>1</v>
      </c>
    </row>
    <row r="792" spans="1:11" x14ac:dyDescent="0.25">
      <c r="A792">
        <v>791</v>
      </c>
      <c r="B792" s="1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t="s">
        <v>11</v>
      </c>
      <c r="K792">
        <f t="shared" si="12"/>
        <v>1</v>
      </c>
    </row>
    <row r="793" spans="1:11" x14ac:dyDescent="0.25">
      <c r="A793">
        <v>792</v>
      </c>
      <c r="B793" s="1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t="s">
        <v>13</v>
      </c>
      <c r="K793">
        <f t="shared" si="12"/>
        <v>0</v>
      </c>
    </row>
    <row r="794" spans="1:11" x14ac:dyDescent="0.25">
      <c r="A794">
        <v>793</v>
      </c>
      <c r="B794" s="1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t="s">
        <v>11</v>
      </c>
      <c r="K794">
        <f t="shared" si="12"/>
        <v>1</v>
      </c>
    </row>
    <row r="795" spans="1:11" x14ac:dyDescent="0.25">
      <c r="A795">
        <v>794</v>
      </c>
      <c r="B795" s="1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t="s">
        <v>13</v>
      </c>
      <c r="K795">
        <f t="shared" si="12"/>
        <v>0</v>
      </c>
    </row>
    <row r="796" spans="1:11" x14ac:dyDescent="0.25">
      <c r="A796">
        <v>795</v>
      </c>
      <c r="B796" s="1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t="s">
        <v>13</v>
      </c>
      <c r="K796">
        <f t="shared" si="12"/>
        <v>0</v>
      </c>
    </row>
    <row r="797" spans="1:11" x14ac:dyDescent="0.25">
      <c r="A797">
        <v>796</v>
      </c>
      <c r="B797" s="1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t="s">
        <v>13</v>
      </c>
      <c r="K797">
        <f t="shared" si="12"/>
        <v>0</v>
      </c>
    </row>
    <row r="798" spans="1:11" x14ac:dyDescent="0.25">
      <c r="A798">
        <v>797</v>
      </c>
      <c r="B798" s="1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t="s">
        <v>13</v>
      </c>
      <c r="K798">
        <f t="shared" si="12"/>
        <v>0</v>
      </c>
    </row>
    <row r="799" spans="1:11" x14ac:dyDescent="0.25">
      <c r="A799">
        <v>798</v>
      </c>
      <c r="B799" s="1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t="s">
        <v>13</v>
      </c>
      <c r="K799">
        <f t="shared" si="12"/>
        <v>0</v>
      </c>
    </row>
    <row r="800" spans="1:11" x14ac:dyDescent="0.25">
      <c r="A800">
        <v>799</v>
      </c>
      <c r="B800" s="1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t="s">
        <v>11</v>
      </c>
      <c r="K800">
        <f t="shared" si="12"/>
        <v>1</v>
      </c>
    </row>
    <row r="801" spans="1:11" x14ac:dyDescent="0.25">
      <c r="A801">
        <v>800</v>
      </c>
      <c r="B801" s="1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t="s">
        <v>11</v>
      </c>
      <c r="K801">
        <f t="shared" si="12"/>
        <v>1</v>
      </c>
    </row>
    <row r="802" spans="1:11" x14ac:dyDescent="0.25">
      <c r="A802">
        <v>801</v>
      </c>
      <c r="B802" s="1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t="s">
        <v>11</v>
      </c>
      <c r="K802">
        <f t="shared" si="12"/>
        <v>1</v>
      </c>
    </row>
    <row r="803" spans="1:11" x14ac:dyDescent="0.25">
      <c r="A803">
        <v>802</v>
      </c>
      <c r="B803" s="1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t="s">
        <v>13</v>
      </c>
      <c r="K803">
        <f t="shared" si="12"/>
        <v>0</v>
      </c>
    </row>
    <row r="804" spans="1:11" x14ac:dyDescent="0.25">
      <c r="A804">
        <v>803</v>
      </c>
      <c r="B804" s="1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t="s">
        <v>13</v>
      </c>
      <c r="K804">
        <f t="shared" si="12"/>
        <v>0</v>
      </c>
    </row>
    <row r="805" spans="1:11" x14ac:dyDescent="0.25">
      <c r="A805">
        <v>804</v>
      </c>
      <c r="B805" s="1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t="s">
        <v>11</v>
      </c>
      <c r="K805">
        <f t="shared" si="12"/>
        <v>1</v>
      </c>
    </row>
    <row r="806" spans="1:11" x14ac:dyDescent="0.25">
      <c r="A806">
        <v>805</v>
      </c>
      <c r="B806" s="1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t="s">
        <v>13</v>
      </c>
      <c r="K806">
        <f t="shared" si="12"/>
        <v>0</v>
      </c>
    </row>
    <row r="807" spans="1:11" x14ac:dyDescent="0.25">
      <c r="A807">
        <v>806</v>
      </c>
      <c r="B807" s="1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t="s">
        <v>11</v>
      </c>
      <c r="K807">
        <f t="shared" si="12"/>
        <v>1</v>
      </c>
    </row>
    <row r="808" spans="1:11" x14ac:dyDescent="0.25">
      <c r="A808">
        <v>807</v>
      </c>
      <c r="B808" s="1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t="s">
        <v>11</v>
      </c>
      <c r="K808">
        <f t="shared" si="12"/>
        <v>1</v>
      </c>
    </row>
    <row r="809" spans="1:11" x14ac:dyDescent="0.25">
      <c r="A809">
        <v>808</v>
      </c>
      <c r="B809" s="1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t="s">
        <v>11</v>
      </c>
      <c r="K809">
        <f t="shared" si="12"/>
        <v>1</v>
      </c>
    </row>
    <row r="810" spans="1:11" x14ac:dyDescent="0.25">
      <c r="A810">
        <v>809</v>
      </c>
      <c r="B810" s="1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t="s">
        <v>13</v>
      </c>
      <c r="K810">
        <f t="shared" si="12"/>
        <v>0</v>
      </c>
    </row>
    <row r="811" spans="1:11" x14ac:dyDescent="0.25">
      <c r="A811">
        <v>810</v>
      </c>
      <c r="B811" s="1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t="s">
        <v>11</v>
      </c>
      <c r="K811">
        <f t="shared" si="12"/>
        <v>1</v>
      </c>
    </row>
    <row r="812" spans="1:11" x14ac:dyDescent="0.25">
      <c r="A812">
        <v>811</v>
      </c>
      <c r="B812" s="1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t="s">
        <v>11</v>
      </c>
      <c r="K812">
        <f t="shared" si="12"/>
        <v>1</v>
      </c>
    </row>
    <row r="813" spans="1:11" x14ac:dyDescent="0.25">
      <c r="A813">
        <v>812</v>
      </c>
      <c r="B813" s="1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t="s">
        <v>11</v>
      </c>
      <c r="K813">
        <f t="shared" si="12"/>
        <v>1</v>
      </c>
    </row>
    <row r="814" spans="1:11" x14ac:dyDescent="0.25">
      <c r="A814">
        <v>813</v>
      </c>
      <c r="B814" s="1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t="s">
        <v>11</v>
      </c>
      <c r="K814">
        <f t="shared" si="12"/>
        <v>1</v>
      </c>
    </row>
    <row r="815" spans="1:11" x14ac:dyDescent="0.25">
      <c r="A815">
        <v>814</v>
      </c>
      <c r="B815" s="1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t="s">
        <v>13</v>
      </c>
      <c r="K815">
        <f t="shared" si="12"/>
        <v>0</v>
      </c>
    </row>
    <row r="816" spans="1:11" x14ac:dyDescent="0.25">
      <c r="A816">
        <v>815</v>
      </c>
      <c r="B816" s="1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t="s">
        <v>13</v>
      </c>
      <c r="K816">
        <f t="shared" si="12"/>
        <v>0</v>
      </c>
    </row>
    <row r="817" spans="1:11" x14ac:dyDescent="0.25">
      <c r="A817">
        <v>816</v>
      </c>
      <c r="B817" s="1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t="s">
        <v>13</v>
      </c>
      <c r="K817">
        <f t="shared" si="12"/>
        <v>0</v>
      </c>
    </row>
    <row r="818" spans="1:11" x14ac:dyDescent="0.25">
      <c r="A818">
        <v>817</v>
      </c>
      <c r="B818" s="1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t="s">
        <v>13</v>
      </c>
      <c r="K818">
        <f t="shared" si="12"/>
        <v>0</v>
      </c>
    </row>
    <row r="819" spans="1:11" x14ac:dyDescent="0.25">
      <c r="A819">
        <v>818</v>
      </c>
      <c r="B819" s="1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t="s">
        <v>11</v>
      </c>
      <c r="K819">
        <f t="shared" si="12"/>
        <v>1</v>
      </c>
    </row>
    <row r="820" spans="1:11" x14ac:dyDescent="0.25">
      <c r="A820">
        <v>819</v>
      </c>
      <c r="B820" s="1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t="s">
        <v>11</v>
      </c>
      <c r="K820">
        <f t="shared" si="12"/>
        <v>1</v>
      </c>
    </row>
    <row r="821" spans="1:11" x14ac:dyDescent="0.25">
      <c r="A821">
        <v>820</v>
      </c>
      <c r="B821" s="1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t="s">
        <v>11</v>
      </c>
      <c r="K821">
        <f t="shared" si="12"/>
        <v>1</v>
      </c>
    </row>
    <row r="822" spans="1:11" x14ac:dyDescent="0.25">
      <c r="A822">
        <v>821</v>
      </c>
      <c r="B822" s="1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t="s">
        <v>13</v>
      </c>
      <c r="K822">
        <f t="shared" si="12"/>
        <v>0</v>
      </c>
    </row>
    <row r="823" spans="1:11" x14ac:dyDescent="0.25">
      <c r="A823">
        <v>822</v>
      </c>
      <c r="B823" s="1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t="s">
        <v>11</v>
      </c>
      <c r="K823">
        <f t="shared" si="12"/>
        <v>1</v>
      </c>
    </row>
    <row r="824" spans="1:11" x14ac:dyDescent="0.25">
      <c r="A824">
        <v>823</v>
      </c>
      <c r="B824" s="1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t="s">
        <v>11</v>
      </c>
      <c r="K824">
        <f t="shared" si="12"/>
        <v>1</v>
      </c>
    </row>
    <row r="825" spans="1:11" x14ac:dyDescent="0.25">
      <c r="A825">
        <v>824</v>
      </c>
      <c r="B825" s="1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t="s">
        <v>11</v>
      </c>
      <c r="K825">
        <f t="shared" si="12"/>
        <v>1</v>
      </c>
    </row>
    <row r="826" spans="1:11" x14ac:dyDescent="0.25">
      <c r="A826">
        <v>825</v>
      </c>
      <c r="B826" s="1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t="s">
        <v>13</v>
      </c>
      <c r="K826">
        <f t="shared" si="12"/>
        <v>0</v>
      </c>
    </row>
    <row r="827" spans="1:11" x14ac:dyDescent="0.25">
      <c r="A827">
        <v>826</v>
      </c>
      <c r="B827" s="1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t="s">
        <v>11</v>
      </c>
      <c r="K827">
        <f t="shared" si="12"/>
        <v>1</v>
      </c>
    </row>
    <row r="828" spans="1:11" x14ac:dyDescent="0.25">
      <c r="A828">
        <v>827</v>
      </c>
      <c r="B828" s="1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t="s">
        <v>11</v>
      </c>
      <c r="K828">
        <f t="shared" si="12"/>
        <v>1</v>
      </c>
    </row>
    <row r="829" spans="1:11" x14ac:dyDescent="0.25">
      <c r="A829">
        <v>828</v>
      </c>
      <c r="B829" s="1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t="s">
        <v>13</v>
      </c>
      <c r="K829">
        <f t="shared" si="12"/>
        <v>0</v>
      </c>
    </row>
    <row r="830" spans="1:11" x14ac:dyDescent="0.25">
      <c r="A830">
        <v>829</v>
      </c>
      <c r="B830" s="1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t="s">
        <v>11</v>
      </c>
      <c r="K830">
        <f t="shared" si="12"/>
        <v>1</v>
      </c>
    </row>
    <row r="831" spans="1:11" x14ac:dyDescent="0.25">
      <c r="A831">
        <v>830</v>
      </c>
      <c r="B831" s="1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t="s">
        <v>13</v>
      </c>
      <c r="K831">
        <f t="shared" si="12"/>
        <v>0</v>
      </c>
    </row>
    <row r="832" spans="1:11" x14ac:dyDescent="0.25">
      <c r="A832">
        <v>831</v>
      </c>
      <c r="B832" s="1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t="s">
        <v>11</v>
      </c>
      <c r="K832">
        <f t="shared" si="12"/>
        <v>1</v>
      </c>
    </row>
    <row r="833" spans="1:11" x14ac:dyDescent="0.25">
      <c r="A833">
        <v>832</v>
      </c>
      <c r="B833" s="1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t="s">
        <v>13</v>
      </c>
      <c r="K833">
        <f t="shared" si="12"/>
        <v>0</v>
      </c>
    </row>
    <row r="834" spans="1:11" x14ac:dyDescent="0.25">
      <c r="A834">
        <v>833</v>
      </c>
      <c r="B834" s="1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t="s">
        <v>11</v>
      </c>
      <c r="K834">
        <f t="shared" si="12"/>
        <v>1</v>
      </c>
    </row>
    <row r="835" spans="1:11" x14ac:dyDescent="0.25">
      <c r="A835">
        <v>834</v>
      </c>
      <c r="B835" s="1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t="s">
        <v>11</v>
      </c>
      <c r="K835">
        <f t="shared" ref="K835:K898" si="13">IF(J835="Yes", 1, 0)</f>
        <v>1</v>
      </c>
    </row>
    <row r="836" spans="1:11" x14ac:dyDescent="0.25">
      <c r="A836">
        <v>835</v>
      </c>
      <c r="B836" s="1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t="s">
        <v>13</v>
      </c>
      <c r="K836">
        <f t="shared" si="13"/>
        <v>0</v>
      </c>
    </row>
    <row r="837" spans="1:11" x14ac:dyDescent="0.25">
      <c r="A837">
        <v>836</v>
      </c>
      <c r="B837" s="1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t="s">
        <v>11</v>
      </c>
      <c r="K837">
        <f t="shared" si="13"/>
        <v>1</v>
      </c>
    </row>
    <row r="838" spans="1:11" x14ac:dyDescent="0.25">
      <c r="A838">
        <v>837</v>
      </c>
      <c r="B838" s="1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t="s">
        <v>13</v>
      </c>
      <c r="K838">
        <f t="shared" si="13"/>
        <v>0</v>
      </c>
    </row>
    <row r="839" spans="1:11" x14ac:dyDescent="0.25">
      <c r="A839">
        <v>838</v>
      </c>
      <c r="B839" s="1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t="s">
        <v>11</v>
      </c>
      <c r="K839">
        <f t="shared" si="13"/>
        <v>1</v>
      </c>
    </row>
    <row r="840" spans="1:11" x14ac:dyDescent="0.25">
      <c r="A840">
        <v>839</v>
      </c>
      <c r="B840" s="1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t="s">
        <v>11</v>
      </c>
      <c r="K840">
        <f t="shared" si="13"/>
        <v>1</v>
      </c>
    </row>
    <row r="841" spans="1:11" x14ac:dyDescent="0.25">
      <c r="A841">
        <v>840</v>
      </c>
      <c r="B841" s="1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t="s">
        <v>11</v>
      </c>
      <c r="K841">
        <f t="shared" si="13"/>
        <v>1</v>
      </c>
    </row>
    <row r="842" spans="1:11" x14ac:dyDescent="0.25">
      <c r="A842">
        <v>841</v>
      </c>
      <c r="B842" s="1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t="s">
        <v>11</v>
      </c>
      <c r="K842">
        <f t="shared" si="13"/>
        <v>1</v>
      </c>
    </row>
    <row r="843" spans="1:11" x14ac:dyDescent="0.25">
      <c r="A843">
        <v>842</v>
      </c>
      <c r="B843" s="1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t="s">
        <v>11</v>
      </c>
      <c r="K843">
        <f t="shared" si="13"/>
        <v>1</v>
      </c>
    </row>
    <row r="844" spans="1:11" x14ac:dyDescent="0.25">
      <c r="A844">
        <v>843</v>
      </c>
      <c r="B844" s="1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t="s">
        <v>11</v>
      </c>
      <c r="K844">
        <f t="shared" si="13"/>
        <v>1</v>
      </c>
    </row>
    <row r="845" spans="1:11" x14ac:dyDescent="0.25">
      <c r="A845">
        <v>844</v>
      </c>
      <c r="B845" s="1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t="s">
        <v>13</v>
      </c>
      <c r="K845">
        <f t="shared" si="13"/>
        <v>0</v>
      </c>
    </row>
    <row r="846" spans="1:11" x14ac:dyDescent="0.25">
      <c r="A846">
        <v>845</v>
      </c>
      <c r="B846" s="1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t="s">
        <v>11</v>
      </c>
      <c r="K846">
        <f t="shared" si="13"/>
        <v>1</v>
      </c>
    </row>
    <row r="847" spans="1:11" x14ac:dyDescent="0.25">
      <c r="A847">
        <v>846</v>
      </c>
      <c r="B847" s="1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t="s">
        <v>13</v>
      </c>
      <c r="K847">
        <f t="shared" si="13"/>
        <v>0</v>
      </c>
    </row>
    <row r="848" spans="1:11" x14ac:dyDescent="0.25">
      <c r="A848">
        <v>847</v>
      </c>
      <c r="B848" s="1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t="s">
        <v>13</v>
      </c>
      <c r="K848">
        <f t="shared" si="13"/>
        <v>0</v>
      </c>
    </row>
    <row r="849" spans="1:11" x14ac:dyDescent="0.25">
      <c r="A849">
        <v>848</v>
      </c>
      <c r="B849" s="1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t="s">
        <v>13</v>
      </c>
      <c r="K849">
        <f t="shared" si="13"/>
        <v>0</v>
      </c>
    </row>
    <row r="850" spans="1:11" x14ac:dyDescent="0.25">
      <c r="A850">
        <v>849</v>
      </c>
      <c r="B850" s="1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t="s">
        <v>13</v>
      </c>
      <c r="K850">
        <f t="shared" si="13"/>
        <v>0</v>
      </c>
    </row>
    <row r="851" spans="1:11" x14ac:dyDescent="0.25">
      <c r="A851">
        <v>850</v>
      </c>
      <c r="B851" s="1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t="s">
        <v>13</v>
      </c>
      <c r="K851">
        <f t="shared" si="13"/>
        <v>0</v>
      </c>
    </row>
    <row r="852" spans="1:11" x14ac:dyDescent="0.25">
      <c r="A852">
        <v>851</v>
      </c>
      <c r="B852" s="1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t="s">
        <v>13</v>
      </c>
      <c r="K852">
        <f t="shared" si="13"/>
        <v>0</v>
      </c>
    </row>
    <row r="853" spans="1:11" x14ac:dyDescent="0.25">
      <c r="A853">
        <v>852</v>
      </c>
      <c r="B853" s="1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t="s">
        <v>13</v>
      </c>
      <c r="K853">
        <f t="shared" si="13"/>
        <v>0</v>
      </c>
    </row>
    <row r="854" spans="1:11" x14ac:dyDescent="0.25">
      <c r="A854">
        <v>853</v>
      </c>
      <c r="B854" s="1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t="s">
        <v>13</v>
      </c>
      <c r="K854">
        <f t="shared" si="13"/>
        <v>0</v>
      </c>
    </row>
    <row r="855" spans="1:11" x14ac:dyDescent="0.25">
      <c r="A855">
        <v>854</v>
      </c>
      <c r="B855" s="1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t="s">
        <v>13</v>
      </c>
      <c r="K855">
        <f t="shared" si="13"/>
        <v>0</v>
      </c>
    </row>
    <row r="856" spans="1:11" x14ac:dyDescent="0.25">
      <c r="A856">
        <v>855</v>
      </c>
      <c r="B856" s="1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t="s">
        <v>13</v>
      </c>
      <c r="K856">
        <f t="shared" si="13"/>
        <v>0</v>
      </c>
    </row>
    <row r="857" spans="1:11" x14ac:dyDescent="0.25">
      <c r="A857">
        <v>856</v>
      </c>
      <c r="B857" s="1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t="s">
        <v>11</v>
      </c>
      <c r="K857">
        <f t="shared" si="13"/>
        <v>1</v>
      </c>
    </row>
    <row r="858" spans="1:11" x14ac:dyDescent="0.25">
      <c r="A858">
        <v>857</v>
      </c>
      <c r="B858" s="1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t="s">
        <v>11</v>
      </c>
      <c r="K858">
        <f t="shared" si="13"/>
        <v>1</v>
      </c>
    </row>
    <row r="859" spans="1:11" x14ac:dyDescent="0.25">
      <c r="A859">
        <v>858</v>
      </c>
      <c r="B859" s="1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t="s">
        <v>11</v>
      </c>
      <c r="K859">
        <f t="shared" si="13"/>
        <v>1</v>
      </c>
    </row>
    <row r="860" spans="1:11" x14ac:dyDescent="0.25">
      <c r="A860">
        <v>859</v>
      </c>
      <c r="B860" s="1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t="s">
        <v>13</v>
      </c>
      <c r="K860">
        <f t="shared" si="13"/>
        <v>0</v>
      </c>
    </row>
    <row r="861" spans="1:11" x14ac:dyDescent="0.25">
      <c r="A861">
        <v>860</v>
      </c>
      <c r="B861" s="1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t="s">
        <v>11</v>
      </c>
      <c r="K861">
        <f t="shared" si="13"/>
        <v>1</v>
      </c>
    </row>
    <row r="862" spans="1:11" x14ac:dyDescent="0.25">
      <c r="A862">
        <v>861</v>
      </c>
      <c r="B862" s="1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t="s">
        <v>11</v>
      </c>
      <c r="K862">
        <f t="shared" si="13"/>
        <v>1</v>
      </c>
    </row>
    <row r="863" spans="1:11" x14ac:dyDescent="0.25">
      <c r="A863">
        <v>862</v>
      </c>
      <c r="B863" s="1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t="s">
        <v>11</v>
      </c>
      <c r="K863">
        <f t="shared" si="13"/>
        <v>1</v>
      </c>
    </row>
    <row r="864" spans="1:11" x14ac:dyDescent="0.25">
      <c r="A864">
        <v>863</v>
      </c>
      <c r="B864" s="1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t="s">
        <v>13</v>
      </c>
      <c r="K864">
        <f t="shared" si="13"/>
        <v>0</v>
      </c>
    </row>
    <row r="865" spans="1:11" x14ac:dyDescent="0.25">
      <c r="A865">
        <v>864</v>
      </c>
      <c r="B865" s="1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t="s">
        <v>11</v>
      </c>
      <c r="K865">
        <f t="shared" si="13"/>
        <v>1</v>
      </c>
    </row>
    <row r="866" spans="1:11" x14ac:dyDescent="0.25">
      <c r="A866">
        <v>865</v>
      </c>
      <c r="B866" s="1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t="s">
        <v>13</v>
      </c>
      <c r="K866">
        <f t="shared" si="13"/>
        <v>0</v>
      </c>
    </row>
    <row r="867" spans="1:11" x14ac:dyDescent="0.25">
      <c r="A867">
        <v>866</v>
      </c>
      <c r="B867" s="1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t="s">
        <v>11</v>
      </c>
      <c r="K867">
        <f t="shared" si="13"/>
        <v>1</v>
      </c>
    </row>
    <row r="868" spans="1:11" x14ac:dyDescent="0.25">
      <c r="A868">
        <v>867</v>
      </c>
      <c r="B868" s="1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t="s">
        <v>11</v>
      </c>
      <c r="K868">
        <f t="shared" si="13"/>
        <v>1</v>
      </c>
    </row>
    <row r="869" spans="1:11" x14ac:dyDescent="0.25">
      <c r="A869">
        <v>868</v>
      </c>
      <c r="B869" s="1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t="s">
        <v>11</v>
      </c>
      <c r="K869">
        <f t="shared" si="13"/>
        <v>1</v>
      </c>
    </row>
    <row r="870" spans="1:11" x14ac:dyDescent="0.25">
      <c r="A870">
        <v>869</v>
      </c>
      <c r="B870" s="1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t="s">
        <v>11</v>
      </c>
      <c r="K870">
        <f t="shared" si="13"/>
        <v>1</v>
      </c>
    </row>
    <row r="871" spans="1:11" x14ac:dyDescent="0.25">
      <c r="A871">
        <v>870</v>
      </c>
      <c r="B871" s="1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t="s">
        <v>13</v>
      </c>
      <c r="K871">
        <f t="shared" si="13"/>
        <v>0</v>
      </c>
    </row>
    <row r="872" spans="1:11" x14ac:dyDescent="0.25">
      <c r="A872">
        <v>871</v>
      </c>
      <c r="B872" s="1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t="s">
        <v>13</v>
      </c>
      <c r="K872">
        <f t="shared" si="13"/>
        <v>0</v>
      </c>
    </row>
    <row r="873" spans="1:11" x14ac:dyDescent="0.25">
      <c r="A873">
        <v>872</v>
      </c>
      <c r="B873" s="1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t="s">
        <v>11</v>
      </c>
      <c r="K873">
        <f t="shared" si="13"/>
        <v>1</v>
      </c>
    </row>
    <row r="874" spans="1:11" x14ac:dyDescent="0.25">
      <c r="A874">
        <v>873</v>
      </c>
      <c r="B874" s="1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t="s">
        <v>11</v>
      </c>
      <c r="K874">
        <f t="shared" si="13"/>
        <v>1</v>
      </c>
    </row>
    <row r="875" spans="1:11" x14ac:dyDescent="0.25">
      <c r="A875">
        <v>874</v>
      </c>
      <c r="B875" s="1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t="s">
        <v>13</v>
      </c>
      <c r="K875">
        <f t="shared" si="13"/>
        <v>0</v>
      </c>
    </row>
    <row r="876" spans="1:11" x14ac:dyDescent="0.25">
      <c r="A876">
        <v>875</v>
      </c>
      <c r="B876" s="1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t="s">
        <v>13</v>
      </c>
      <c r="K876">
        <f t="shared" si="13"/>
        <v>0</v>
      </c>
    </row>
    <row r="877" spans="1:11" x14ac:dyDescent="0.25">
      <c r="A877">
        <v>876</v>
      </c>
      <c r="B877" s="1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t="s">
        <v>11</v>
      </c>
      <c r="K877">
        <f t="shared" si="13"/>
        <v>1</v>
      </c>
    </row>
    <row r="878" spans="1:11" x14ac:dyDescent="0.25">
      <c r="A878">
        <v>877</v>
      </c>
      <c r="B878" s="1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t="s">
        <v>13</v>
      </c>
      <c r="K878">
        <f t="shared" si="13"/>
        <v>0</v>
      </c>
    </row>
    <row r="879" spans="1:11" x14ac:dyDescent="0.25">
      <c r="A879">
        <v>878</v>
      </c>
      <c r="B879" s="1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t="s">
        <v>13</v>
      </c>
      <c r="K879">
        <f t="shared" si="13"/>
        <v>0</v>
      </c>
    </row>
    <row r="880" spans="1:11" x14ac:dyDescent="0.25">
      <c r="A880">
        <v>879</v>
      </c>
      <c r="B880" s="1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t="s">
        <v>13</v>
      </c>
      <c r="K880">
        <f t="shared" si="13"/>
        <v>0</v>
      </c>
    </row>
    <row r="881" spans="1:11" x14ac:dyDescent="0.25">
      <c r="A881">
        <v>880</v>
      </c>
      <c r="B881" s="1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t="s">
        <v>13</v>
      </c>
      <c r="K881">
        <f t="shared" si="13"/>
        <v>0</v>
      </c>
    </row>
    <row r="882" spans="1:11" x14ac:dyDescent="0.25">
      <c r="A882">
        <v>881</v>
      </c>
      <c r="B882" s="1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t="s">
        <v>13</v>
      </c>
      <c r="K882">
        <f t="shared" si="13"/>
        <v>0</v>
      </c>
    </row>
    <row r="883" spans="1:11" x14ac:dyDescent="0.25">
      <c r="A883">
        <v>882</v>
      </c>
      <c r="B883" s="1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t="s">
        <v>11</v>
      </c>
      <c r="K883">
        <f t="shared" si="13"/>
        <v>1</v>
      </c>
    </row>
    <row r="884" spans="1:11" x14ac:dyDescent="0.25">
      <c r="A884">
        <v>883</v>
      </c>
      <c r="B884" s="1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t="s">
        <v>11</v>
      </c>
      <c r="K884">
        <f t="shared" si="13"/>
        <v>1</v>
      </c>
    </row>
    <row r="885" spans="1:11" x14ac:dyDescent="0.25">
      <c r="A885">
        <v>884</v>
      </c>
      <c r="B885" s="1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t="s">
        <v>13</v>
      </c>
      <c r="K885">
        <f t="shared" si="13"/>
        <v>0</v>
      </c>
    </row>
    <row r="886" spans="1:11" x14ac:dyDescent="0.25">
      <c r="A886">
        <v>885</v>
      </c>
      <c r="B886" s="1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t="s">
        <v>13</v>
      </c>
      <c r="K886">
        <f t="shared" si="13"/>
        <v>0</v>
      </c>
    </row>
    <row r="887" spans="1:11" x14ac:dyDescent="0.25">
      <c r="A887">
        <v>886</v>
      </c>
      <c r="B887" s="1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t="s">
        <v>13</v>
      </c>
      <c r="K887">
        <f t="shared" si="13"/>
        <v>0</v>
      </c>
    </row>
    <row r="888" spans="1:11" x14ac:dyDescent="0.25">
      <c r="A888">
        <v>887</v>
      </c>
      <c r="B888" s="1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t="s">
        <v>11</v>
      </c>
      <c r="K888">
        <f t="shared" si="13"/>
        <v>1</v>
      </c>
    </row>
    <row r="889" spans="1:11" x14ac:dyDescent="0.25">
      <c r="A889">
        <v>888</v>
      </c>
      <c r="B889" s="1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t="s">
        <v>11</v>
      </c>
      <c r="K889">
        <f t="shared" si="13"/>
        <v>1</v>
      </c>
    </row>
    <row r="890" spans="1:11" x14ac:dyDescent="0.25">
      <c r="A890">
        <v>889</v>
      </c>
      <c r="B890" s="1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t="s">
        <v>11</v>
      </c>
      <c r="K890">
        <f t="shared" si="13"/>
        <v>1</v>
      </c>
    </row>
    <row r="891" spans="1:11" x14ac:dyDescent="0.25">
      <c r="A891">
        <v>890</v>
      </c>
      <c r="B891" s="1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t="s">
        <v>13</v>
      </c>
      <c r="K891">
        <f t="shared" si="13"/>
        <v>0</v>
      </c>
    </row>
    <row r="892" spans="1:11" x14ac:dyDescent="0.25">
      <c r="A892">
        <v>891</v>
      </c>
      <c r="B892" s="1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t="s">
        <v>11</v>
      </c>
      <c r="K892">
        <f t="shared" si="13"/>
        <v>1</v>
      </c>
    </row>
    <row r="893" spans="1:11" x14ac:dyDescent="0.25">
      <c r="A893">
        <v>892</v>
      </c>
      <c r="B893" s="1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t="s">
        <v>11</v>
      </c>
      <c r="K893">
        <f t="shared" si="13"/>
        <v>1</v>
      </c>
    </row>
    <row r="894" spans="1:11" x14ac:dyDescent="0.25">
      <c r="A894">
        <v>893</v>
      </c>
      <c r="B894" s="1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t="s">
        <v>11</v>
      </c>
      <c r="K894">
        <f t="shared" si="13"/>
        <v>1</v>
      </c>
    </row>
    <row r="895" spans="1:11" x14ac:dyDescent="0.25">
      <c r="A895">
        <v>894</v>
      </c>
      <c r="B895" s="1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t="s">
        <v>13</v>
      </c>
      <c r="K895">
        <f t="shared" si="13"/>
        <v>0</v>
      </c>
    </row>
    <row r="896" spans="1:11" x14ac:dyDescent="0.25">
      <c r="A896">
        <v>895</v>
      </c>
      <c r="B896" s="1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t="s">
        <v>13</v>
      </c>
      <c r="K896">
        <f t="shared" si="13"/>
        <v>0</v>
      </c>
    </row>
    <row r="897" spans="1:11" x14ac:dyDescent="0.25">
      <c r="A897">
        <v>896</v>
      </c>
      <c r="B897" s="1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t="s">
        <v>11</v>
      </c>
      <c r="K897">
        <f t="shared" si="13"/>
        <v>1</v>
      </c>
    </row>
    <row r="898" spans="1:11" x14ac:dyDescent="0.25">
      <c r="A898">
        <v>897</v>
      </c>
      <c r="B898" s="1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t="s">
        <v>11</v>
      </c>
      <c r="K898">
        <f t="shared" si="13"/>
        <v>1</v>
      </c>
    </row>
    <row r="899" spans="1:11" x14ac:dyDescent="0.25">
      <c r="A899">
        <v>898</v>
      </c>
      <c r="B899" s="1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t="s">
        <v>13</v>
      </c>
      <c r="K899">
        <f t="shared" ref="K899:K962" si="14">IF(J899="Yes", 1, 0)</f>
        <v>0</v>
      </c>
    </row>
    <row r="900" spans="1:11" x14ac:dyDescent="0.25">
      <c r="A900">
        <v>899</v>
      </c>
      <c r="B900" s="1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t="s">
        <v>13</v>
      </c>
      <c r="K900">
        <f t="shared" si="14"/>
        <v>0</v>
      </c>
    </row>
    <row r="901" spans="1:11" x14ac:dyDescent="0.25">
      <c r="A901">
        <v>900</v>
      </c>
      <c r="B901" s="1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t="s">
        <v>11</v>
      </c>
      <c r="K901">
        <f t="shared" si="14"/>
        <v>1</v>
      </c>
    </row>
    <row r="902" spans="1:11" x14ac:dyDescent="0.25">
      <c r="A902">
        <v>901</v>
      </c>
      <c r="B902" s="1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t="s">
        <v>13</v>
      </c>
      <c r="K902">
        <f t="shared" si="14"/>
        <v>0</v>
      </c>
    </row>
    <row r="903" spans="1:11" x14ac:dyDescent="0.25">
      <c r="A903">
        <v>902</v>
      </c>
      <c r="B903" s="1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t="s">
        <v>11</v>
      </c>
      <c r="K903">
        <f t="shared" si="14"/>
        <v>1</v>
      </c>
    </row>
    <row r="904" spans="1:11" x14ac:dyDescent="0.25">
      <c r="A904">
        <v>903</v>
      </c>
      <c r="B904" s="1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t="s">
        <v>11</v>
      </c>
      <c r="K904">
        <f t="shared" si="14"/>
        <v>1</v>
      </c>
    </row>
    <row r="905" spans="1:11" x14ac:dyDescent="0.25">
      <c r="A905">
        <v>904</v>
      </c>
      <c r="B905" s="1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t="s">
        <v>13</v>
      </c>
      <c r="K905">
        <f t="shared" si="14"/>
        <v>0</v>
      </c>
    </row>
    <row r="906" spans="1:11" x14ac:dyDescent="0.25">
      <c r="A906">
        <v>905</v>
      </c>
      <c r="B906" s="1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t="s">
        <v>11</v>
      </c>
      <c r="K906">
        <f t="shared" si="14"/>
        <v>1</v>
      </c>
    </row>
    <row r="907" spans="1:11" x14ac:dyDescent="0.25">
      <c r="A907">
        <v>906</v>
      </c>
      <c r="B907" s="1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t="s">
        <v>13</v>
      </c>
      <c r="K907">
        <f t="shared" si="14"/>
        <v>0</v>
      </c>
    </row>
    <row r="908" spans="1:11" x14ac:dyDescent="0.25">
      <c r="A908">
        <v>907</v>
      </c>
      <c r="B908" s="1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t="s">
        <v>11</v>
      </c>
      <c r="K908">
        <f t="shared" si="14"/>
        <v>1</v>
      </c>
    </row>
    <row r="909" spans="1:11" x14ac:dyDescent="0.25">
      <c r="A909">
        <v>908</v>
      </c>
      <c r="B909" s="1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t="s">
        <v>11</v>
      </c>
      <c r="K909">
        <f t="shared" si="14"/>
        <v>1</v>
      </c>
    </row>
    <row r="910" spans="1:11" x14ac:dyDescent="0.25">
      <c r="A910">
        <v>909</v>
      </c>
      <c r="B910" s="1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t="s">
        <v>11</v>
      </c>
      <c r="K910">
        <f t="shared" si="14"/>
        <v>1</v>
      </c>
    </row>
    <row r="911" spans="1:11" x14ac:dyDescent="0.25">
      <c r="A911">
        <v>910</v>
      </c>
      <c r="B911" s="1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t="s">
        <v>11</v>
      </c>
      <c r="K911">
        <f t="shared" si="14"/>
        <v>1</v>
      </c>
    </row>
    <row r="912" spans="1:11" x14ac:dyDescent="0.25">
      <c r="A912">
        <v>911</v>
      </c>
      <c r="B912" s="1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t="s">
        <v>13</v>
      </c>
      <c r="K912">
        <f t="shared" si="14"/>
        <v>0</v>
      </c>
    </row>
    <row r="913" spans="1:11" x14ac:dyDescent="0.25">
      <c r="A913">
        <v>912</v>
      </c>
      <c r="B913" s="1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t="s">
        <v>13</v>
      </c>
      <c r="K913">
        <f t="shared" si="14"/>
        <v>0</v>
      </c>
    </row>
    <row r="914" spans="1:11" x14ac:dyDescent="0.25">
      <c r="A914">
        <v>913</v>
      </c>
      <c r="B914" s="1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t="s">
        <v>11</v>
      </c>
      <c r="K914">
        <f t="shared" si="14"/>
        <v>1</v>
      </c>
    </row>
    <row r="915" spans="1:11" x14ac:dyDescent="0.25">
      <c r="A915">
        <v>914</v>
      </c>
      <c r="B915" s="1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t="s">
        <v>11</v>
      </c>
      <c r="K915">
        <f t="shared" si="14"/>
        <v>1</v>
      </c>
    </row>
    <row r="916" spans="1:11" x14ac:dyDescent="0.25">
      <c r="A916">
        <v>915</v>
      </c>
      <c r="B916" s="1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t="s">
        <v>13</v>
      </c>
      <c r="K916">
        <f t="shared" si="14"/>
        <v>0</v>
      </c>
    </row>
    <row r="917" spans="1:11" x14ac:dyDescent="0.25">
      <c r="A917">
        <v>916</v>
      </c>
      <c r="B917" s="1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t="s">
        <v>11</v>
      </c>
      <c r="K917">
        <f t="shared" si="14"/>
        <v>1</v>
      </c>
    </row>
    <row r="918" spans="1:11" x14ac:dyDescent="0.25">
      <c r="A918">
        <v>917</v>
      </c>
      <c r="B918" s="1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t="s">
        <v>13</v>
      </c>
      <c r="K918">
        <f t="shared" si="14"/>
        <v>0</v>
      </c>
    </row>
    <row r="919" spans="1:11" x14ac:dyDescent="0.25">
      <c r="A919">
        <v>918</v>
      </c>
      <c r="B919" s="1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t="s">
        <v>11</v>
      </c>
      <c r="K919">
        <f t="shared" si="14"/>
        <v>1</v>
      </c>
    </row>
    <row r="920" spans="1:11" x14ac:dyDescent="0.25">
      <c r="A920">
        <v>919</v>
      </c>
      <c r="B920" s="1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t="s">
        <v>13</v>
      </c>
      <c r="K920">
        <f t="shared" si="14"/>
        <v>0</v>
      </c>
    </row>
    <row r="921" spans="1:11" x14ac:dyDescent="0.25">
      <c r="A921">
        <v>920</v>
      </c>
      <c r="B921" s="1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t="s">
        <v>11</v>
      </c>
      <c r="K921">
        <f t="shared" si="14"/>
        <v>1</v>
      </c>
    </row>
    <row r="922" spans="1:11" x14ac:dyDescent="0.25">
      <c r="A922">
        <v>921</v>
      </c>
      <c r="B922" s="1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t="s">
        <v>13</v>
      </c>
      <c r="K922">
        <f t="shared" si="14"/>
        <v>0</v>
      </c>
    </row>
    <row r="923" spans="1:11" x14ac:dyDescent="0.25">
      <c r="A923">
        <v>922</v>
      </c>
      <c r="B923" s="1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t="s">
        <v>11</v>
      </c>
      <c r="K923">
        <f t="shared" si="14"/>
        <v>1</v>
      </c>
    </row>
    <row r="924" spans="1:11" x14ac:dyDescent="0.25">
      <c r="A924">
        <v>923</v>
      </c>
      <c r="B924" s="1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t="s">
        <v>13</v>
      </c>
      <c r="K924">
        <f t="shared" si="14"/>
        <v>0</v>
      </c>
    </row>
    <row r="925" spans="1:11" x14ac:dyDescent="0.25">
      <c r="A925">
        <v>924</v>
      </c>
      <c r="B925" s="1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t="s">
        <v>13</v>
      </c>
      <c r="K925">
        <f t="shared" si="14"/>
        <v>0</v>
      </c>
    </row>
    <row r="926" spans="1:11" x14ac:dyDescent="0.25">
      <c r="A926">
        <v>925</v>
      </c>
      <c r="B926" s="1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t="s">
        <v>13</v>
      </c>
      <c r="K926">
        <f t="shared" si="14"/>
        <v>0</v>
      </c>
    </row>
    <row r="927" spans="1:11" x14ac:dyDescent="0.25">
      <c r="A927">
        <v>926</v>
      </c>
      <c r="B927" s="1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t="s">
        <v>11</v>
      </c>
      <c r="K927">
        <f t="shared" si="14"/>
        <v>1</v>
      </c>
    </row>
    <row r="928" spans="1:11" x14ac:dyDescent="0.25">
      <c r="A928">
        <v>927</v>
      </c>
      <c r="B928" s="1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t="s">
        <v>11</v>
      </c>
      <c r="K928">
        <f t="shared" si="14"/>
        <v>1</v>
      </c>
    </row>
    <row r="929" spans="1:11" x14ac:dyDescent="0.25">
      <c r="A929">
        <v>928</v>
      </c>
      <c r="B929" s="1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t="s">
        <v>11</v>
      </c>
      <c r="K929">
        <f t="shared" si="14"/>
        <v>1</v>
      </c>
    </row>
    <row r="930" spans="1:11" x14ac:dyDescent="0.25">
      <c r="A930">
        <v>929</v>
      </c>
      <c r="B930" s="1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t="s">
        <v>11</v>
      </c>
      <c r="K930">
        <f t="shared" si="14"/>
        <v>1</v>
      </c>
    </row>
    <row r="931" spans="1:11" x14ac:dyDescent="0.25">
      <c r="A931">
        <v>930</v>
      </c>
      <c r="B931" s="1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t="s">
        <v>13</v>
      </c>
      <c r="K931">
        <f t="shared" si="14"/>
        <v>0</v>
      </c>
    </row>
    <row r="932" spans="1:11" x14ac:dyDescent="0.25">
      <c r="A932">
        <v>931</v>
      </c>
      <c r="B932" s="1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t="s">
        <v>11</v>
      </c>
      <c r="K932">
        <f t="shared" si="14"/>
        <v>1</v>
      </c>
    </row>
    <row r="933" spans="1:11" x14ac:dyDescent="0.25">
      <c r="A933">
        <v>932</v>
      </c>
      <c r="B933" s="1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t="s">
        <v>11</v>
      </c>
      <c r="K933">
        <f t="shared" si="14"/>
        <v>1</v>
      </c>
    </row>
    <row r="934" spans="1:11" x14ac:dyDescent="0.25">
      <c r="A934">
        <v>933</v>
      </c>
      <c r="B934" s="1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t="s">
        <v>11</v>
      </c>
      <c r="K934">
        <f t="shared" si="14"/>
        <v>1</v>
      </c>
    </row>
    <row r="935" spans="1:11" x14ac:dyDescent="0.25">
      <c r="A935">
        <v>934</v>
      </c>
      <c r="B935" s="1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t="s">
        <v>11</v>
      </c>
      <c r="K935">
        <f t="shared" si="14"/>
        <v>1</v>
      </c>
    </row>
    <row r="936" spans="1:11" x14ac:dyDescent="0.25">
      <c r="A936">
        <v>935</v>
      </c>
      <c r="B936" s="1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t="s">
        <v>11</v>
      </c>
      <c r="K936">
        <f t="shared" si="14"/>
        <v>1</v>
      </c>
    </row>
    <row r="937" spans="1:11" x14ac:dyDescent="0.25">
      <c r="A937">
        <v>936</v>
      </c>
      <c r="B937" s="1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t="s">
        <v>13</v>
      </c>
      <c r="K937">
        <f t="shared" si="14"/>
        <v>0</v>
      </c>
    </row>
    <row r="938" spans="1:11" x14ac:dyDescent="0.25">
      <c r="A938">
        <v>937</v>
      </c>
      <c r="B938" s="1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t="s">
        <v>11</v>
      </c>
      <c r="K938">
        <f t="shared" si="14"/>
        <v>1</v>
      </c>
    </row>
    <row r="939" spans="1:11" x14ac:dyDescent="0.25">
      <c r="A939">
        <v>938</v>
      </c>
      <c r="B939" s="1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t="s">
        <v>13</v>
      </c>
      <c r="K939">
        <f t="shared" si="14"/>
        <v>0</v>
      </c>
    </row>
    <row r="940" spans="1:11" x14ac:dyDescent="0.25">
      <c r="A940">
        <v>939</v>
      </c>
      <c r="B940" s="1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t="s">
        <v>13</v>
      </c>
      <c r="K940">
        <f t="shared" si="14"/>
        <v>0</v>
      </c>
    </row>
    <row r="941" spans="1:11" x14ac:dyDescent="0.25">
      <c r="A941">
        <v>940</v>
      </c>
      <c r="B941" s="1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t="s">
        <v>11</v>
      </c>
      <c r="K941">
        <f t="shared" si="14"/>
        <v>1</v>
      </c>
    </row>
    <row r="942" spans="1:11" x14ac:dyDescent="0.25">
      <c r="A942">
        <v>941</v>
      </c>
      <c r="B942" s="1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t="s">
        <v>13</v>
      </c>
      <c r="K942">
        <f t="shared" si="14"/>
        <v>0</v>
      </c>
    </row>
    <row r="943" spans="1:11" x14ac:dyDescent="0.25">
      <c r="A943">
        <v>942</v>
      </c>
      <c r="B943" s="1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t="s">
        <v>11</v>
      </c>
      <c r="K943">
        <f t="shared" si="14"/>
        <v>1</v>
      </c>
    </row>
    <row r="944" spans="1:11" x14ac:dyDescent="0.25">
      <c r="A944">
        <v>943</v>
      </c>
      <c r="B944" s="1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t="s">
        <v>11</v>
      </c>
      <c r="K944">
        <f t="shared" si="14"/>
        <v>1</v>
      </c>
    </row>
    <row r="945" spans="1:11" x14ac:dyDescent="0.25">
      <c r="A945">
        <v>944</v>
      </c>
      <c r="B945" s="1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t="s">
        <v>11</v>
      </c>
      <c r="K945">
        <f t="shared" si="14"/>
        <v>1</v>
      </c>
    </row>
    <row r="946" spans="1:11" x14ac:dyDescent="0.25">
      <c r="A946">
        <v>945</v>
      </c>
      <c r="B946" s="1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t="s">
        <v>13</v>
      </c>
      <c r="K946">
        <f t="shared" si="14"/>
        <v>0</v>
      </c>
    </row>
    <row r="947" spans="1:11" x14ac:dyDescent="0.25">
      <c r="A947">
        <v>946</v>
      </c>
      <c r="B947" s="1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t="s">
        <v>11</v>
      </c>
      <c r="K947">
        <f t="shared" si="14"/>
        <v>1</v>
      </c>
    </row>
    <row r="948" spans="1:11" x14ac:dyDescent="0.25">
      <c r="A948">
        <v>947</v>
      </c>
      <c r="B948" s="1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t="s">
        <v>11</v>
      </c>
      <c r="K948">
        <f t="shared" si="14"/>
        <v>1</v>
      </c>
    </row>
    <row r="949" spans="1:11" x14ac:dyDescent="0.25">
      <c r="A949">
        <v>948</v>
      </c>
      <c r="B949" s="1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t="s">
        <v>13</v>
      </c>
      <c r="K949">
        <f t="shared" si="14"/>
        <v>0</v>
      </c>
    </row>
    <row r="950" spans="1:11" x14ac:dyDescent="0.25">
      <c r="A950">
        <v>949</v>
      </c>
      <c r="B950" s="1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t="s">
        <v>13</v>
      </c>
      <c r="K950">
        <f t="shared" si="14"/>
        <v>0</v>
      </c>
    </row>
    <row r="951" spans="1:11" x14ac:dyDescent="0.25">
      <c r="A951">
        <v>950</v>
      </c>
      <c r="B951" s="1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t="s">
        <v>11</v>
      </c>
      <c r="K951">
        <f t="shared" si="14"/>
        <v>1</v>
      </c>
    </row>
    <row r="952" spans="1:11" x14ac:dyDescent="0.25">
      <c r="A952">
        <v>951</v>
      </c>
      <c r="B952" s="1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t="s">
        <v>13</v>
      </c>
      <c r="K952">
        <f t="shared" si="14"/>
        <v>0</v>
      </c>
    </row>
    <row r="953" spans="1:11" x14ac:dyDescent="0.25">
      <c r="A953">
        <v>952</v>
      </c>
      <c r="B953" s="1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t="s">
        <v>13</v>
      </c>
      <c r="K953">
        <f t="shared" si="14"/>
        <v>0</v>
      </c>
    </row>
    <row r="954" spans="1:11" x14ac:dyDescent="0.25">
      <c r="A954">
        <v>953</v>
      </c>
      <c r="B954" s="1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t="s">
        <v>11</v>
      </c>
      <c r="K954">
        <f t="shared" si="14"/>
        <v>1</v>
      </c>
    </row>
    <row r="955" spans="1:11" x14ac:dyDescent="0.25">
      <c r="A955">
        <v>954</v>
      </c>
      <c r="B955" s="1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t="s">
        <v>13</v>
      </c>
      <c r="K955">
        <f t="shared" si="14"/>
        <v>0</v>
      </c>
    </row>
    <row r="956" spans="1:11" x14ac:dyDescent="0.25">
      <c r="A956">
        <v>955</v>
      </c>
      <c r="B956" s="1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t="s">
        <v>11</v>
      </c>
      <c r="K956">
        <f t="shared" si="14"/>
        <v>1</v>
      </c>
    </row>
    <row r="957" spans="1:11" x14ac:dyDescent="0.25">
      <c r="A957">
        <v>956</v>
      </c>
      <c r="B957" s="1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t="s">
        <v>13</v>
      </c>
      <c r="K957">
        <f t="shared" si="14"/>
        <v>0</v>
      </c>
    </row>
    <row r="958" spans="1:11" x14ac:dyDescent="0.25">
      <c r="A958">
        <v>957</v>
      </c>
      <c r="B958" s="1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t="s">
        <v>11</v>
      </c>
      <c r="K958">
        <f t="shared" si="14"/>
        <v>1</v>
      </c>
    </row>
    <row r="959" spans="1:11" x14ac:dyDescent="0.25">
      <c r="A959">
        <v>958</v>
      </c>
      <c r="B959" s="1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t="s">
        <v>11</v>
      </c>
      <c r="K959">
        <f t="shared" si="14"/>
        <v>1</v>
      </c>
    </row>
    <row r="960" spans="1:11" x14ac:dyDescent="0.25">
      <c r="A960">
        <v>959</v>
      </c>
      <c r="B960" s="1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t="s">
        <v>11</v>
      </c>
      <c r="K960">
        <f t="shared" si="14"/>
        <v>1</v>
      </c>
    </row>
    <row r="961" spans="1:11" x14ac:dyDescent="0.25">
      <c r="A961">
        <v>960</v>
      </c>
      <c r="B961" s="1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t="s">
        <v>11</v>
      </c>
      <c r="K961">
        <f t="shared" si="14"/>
        <v>1</v>
      </c>
    </row>
    <row r="962" spans="1:11" x14ac:dyDescent="0.25">
      <c r="A962">
        <v>961</v>
      </c>
      <c r="B962" s="1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t="s">
        <v>13</v>
      </c>
      <c r="K962">
        <f t="shared" si="14"/>
        <v>0</v>
      </c>
    </row>
    <row r="963" spans="1:11" x14ac:dyDescent="0.25">
      <c r="A963">
        <v>962</v>
      </c>
      <c r="B963" s="1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t="s">
        <v>11</v>
      </c>
      <c r="K963">
        <f t="shared" ref="K963:K1026" si="15">IF(J963="Yes", 1, 0)</f>
        <v>1</v>
      </c>
    </row>
    <row r="964" spans="1:11" x14ac:dyDescent="0.25">
      <c r="A964">
        <v>963</v>
      </c>
      <c r="B964" s="1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t="s">
        <v>13</v>
      </c>
      <c r="K964">
        <f t="shared" si="15"/>
        <v>0</v>
      </c>
    </row>
    <row r="965" spans="1:11" x14ac:dyDescent="0.25">
      <c r="A965">
        <v>964</v>
      </c>
      <c r="B965" s="1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t="s">
        <v>11</v>
      </c>
      <c r="K965">
        <f t="shared" si="15"/>
        <v>1</v>
      </c>
    </row>
    <row r="966" spans="1:11" x14ac:dyDescent="0.25">
      <c r="A966">
        <v>965</v>
      </c>
      <c r="B966" s="1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t="s">
        <v>11</v>
      </c>
      <c r="K966">
        <f t="shared" si="15"/>
        <v>1</v>
      </c>
    </row>
    <row r="967" spans="1:11" x14ac:dyDescent="0.25">
      <c r="A967">
        <v>966</v>
      </c>
      <c r="B967" s="1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t="s">
        <v>11</v>
      </c>
      <c r="K967">
        <f t="shared" si="15"/>
        <v>1</v>
      </c>
    </row>
    <row r="968" spans="1:11" x14ac:dyDescent="0.25">
      <c r="A968">
        <v>967</v>
      </c>
      <c r="B968" s="1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t="s">
        <v>11</v>
      </c>
      <c r="K968">
        <f t="shared" si="15"/>
        <v>1</v>
      </c>
    </row>
    <row r="969" spans="1:11" x14ac:dyDescent="0.25">
      <c r="A969">
        <v>968</v>
      </c>
      <c r="B969" s="1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t="s">
        <v>11</v>
      </c>
      <c r="K969">
        <f t="shared" si="15"/>
        <v>1</v>
      </c>
    </row>
    <row r="970" spans="1:11" x14ac:dyDescent="0.25">
      <c r="A970">
        <v>969</v>
      </c>
      <c r="B970" s="1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t="s">
        <v>11</v>
      </c>
      <c r="K970">
        <f t="shared" si="15"/>
        <v>1</v>
      </c>
    </row>
    <row r="971" spans="1:11" x14ac:dyDescent="0.25">
      <c r="A971">
        <v>970</v>
      </c>
      <c r="B971" s="1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t="s">
        <v>13</v>
      </c>
      <c r="K971">
        <f t="shared" si="15"/>
        <v>0</v>
      </c>
    </row>
    <row r="972" spans="1:11" x14ac:dyDescent="0.25">
      <c r="A972">
        <v>971</v>
      </c>
      <c r="B972" s="1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t="s">
        <v>13</v>
      </c>
      <c r="K972">
        <f t="shared" si="15"/>
        <v>0</v>
      </c>
    </row>
    <row r="973" spans="1:11" x14ac:dyDescent="0.25">
      <c r="A973">
        <v>972</v>
      </c>
      <c r="B973" s="1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t="s">
        <v>11</v>
      </c>
      <c r="K973">
        <f t="shared" si="15"/>
        <v>1</v>
      </c>
    </row>
    <row r="974" spans="1:11" x14ac:dyDescent="0.25">
      <c r="A974">
        <v>973</v>
      </c>
      <c r="B974" s="1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t="s">
        <v>11</v>
      </c>
      <c r="K974">
        <f t="shared" si="15"/>
        <v>1</v>
      </c>
    </row>
    <row r="975" spans="1:11" x14ac:dyDescent="0.25">
      <c r="A975">
        <v>974</v>
      </c>
      <c r="B975" s="1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t="s">
        <v>13</v>
      </c>
      <c r="K975">
        <f t="shared" si="15"/>
        <v>0</v>
      </c>
    </row>
    <row r="976" spans="1:11" x14ac:dyDescent="0.25">
      <c r="A976">
        <v>975</v>
      </c>
      <c r="B976" s="1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t="s">
        <v>13</v>
      </c>
      <c r="K976">
        <f t="shared" si="15"/>
        <v>0</v>
      </c>
    </row>
    <row r="977" spans="1:11" x14ac:dyDescent="0.25">
      <c r="A977">
        <v>976</v>
      </c>
      <c r="B977" s="1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t="s">
        <v>13</v>
      </c>
      <c r="K977">
        <f t="shared" si="15"/>
        <v>0</v>
      </c>
    </row>
    <row r="978" spans="1:11" x14ac:dyDescent="0.25">
      <c r="A978">
        <v>977</v>
      </c>
      <c r="B978" s="1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t="s">
        <v>11</v>
      </c>
      <c r="K978">
        <f t="shared" si="15"/>
        <v>1</v>
      </c>
    </row>
    <row r="979" spans="1:11" x14ac:dyDescent="0.25">
      <c r="A979">
        <v>978</v>
      </c>
      <c r="B979" s="1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t="s">
        <v>13</v>
      </c>
      <c r="K979">
        <f t="shared" si="15"/>
        <v>0</v>
      </c>
    </row>
    <row r="980" spans="1:11" x14ac:dyDescent="0.25">
      <c r="A980">
        <v>979</v>
      </c>
      <c r="B980" s="1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t="s">
        <v>11</v>
      </c>
      <c r="K980">
        <f t="shared" si="15"/>
        <v>1</v>
      </c>
    </row>
    <row r="981" spans="1:11" x14ac:dyDescent="0.25">
      <c r="A981">
        <v>980</v>
      </c>
      <c r="B981" s="1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t="s">
        <v>11</v>
      </c>
      <c r="K981">
        <f t="shared" si="15"/>
        <v>1</v>
      </c>
    </row>
    <row r="982" spans="1:11" x14ac:dyDescent="0.25">
      <c r="A982">
        <v>981</v>
      </c>
      <c r="B982" s="1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t="s">
        <v>11</v>
      </c>
      <c r="K982">
        <f t="shared" si="15"/>
        <v>1</v>
      </c>
    </row>
    <row r="983" spans="1:11" x14ac:dyDescent="0.25">
      <c r="A983">
        <v>982</v>
      </c>
      <c r="B983" s="1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t="s">
        <v>13</v>
      </c>
      <c r="K983">
        <f t="shared" si="15"/>
        <v>0</v>
      </c>
    </row>
    <row r="984" spans="1:11" x14ac:dyDescent="0.25">
      <c r="A984">
        <v>983</v>
      </c>
      <c r="B984" s="1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t="s">
        <v>11</v>
      </c>
      <c r="K984">
        <f t="shared" si="15"/>
        <v>1</v>
      </c>
    </row>
    <row r="985" spans="1:11" x14ac:dyDescent="0.25">
      <c r="A985">
        <v>984</v>
      </c>
      <c r="B985" s="1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t="s">
        <v>11</v>
      </c>
      <c r="K985">
        <f t="shared" si="15"/>
        <v>1</v>
      </c>
    </row>
    <row r="986" spans="1:11" x14ac:dyDescent="0.25">
      <c r="A986">
        <v>985</v>
      </c>
      <c r="B986" s="1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t="s">
        <v>11</v>
      </c>
      <c r="K986">
        <f t="shared" si="15"/>
        <v>1</v>
      </c>
    </row>
    <row r="987" spans="1:11" x14ac:dyDescent="0.25">
      <c r="A987">
        <v>986</v>
      </c>
      <c r="B987" s="1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t="s">
        <v>13</v>
      </c>
      <c r="K987">
        <f t="shared" si="15"/>
        <v>0</v>
      </c>
    </row>
    <row r="988" spans="1:11" x14ac:dyDescent="0.25">
      <c r="A988">
        <v>987</v>
      </c>
      <c r="B988" s="1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t="s">
        <v>11</v>
      </c>
      <c r="K988">
        <f t="shared" si="15"/>
        <v>1</v>
      </c>
    </row>
    <row r="989" spans="1:11" x14ac:dyDescent="0.25">
      <c r="A989">
        <v>988</v>
      </c>
      <c r="B989" s="1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t="s">
        <v>11</v>
      </c>
      <c r="K989">
        <f t="shared" si="15"/>
        <v>1</v>
      </c>
    </row>
    <row r="990" spans="1:11" x14ac:dyDescent="0.25">
      <c r="A990">
        <v>989</v>
      </c>
      <c r="B990" s="1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t="s">
        <v>13</v>
      </c>
      <c r="K990">
        <f t="shared" si="15"/>
        <v>0</v>
      </c>
    </row>
    <row r="991" spans="1:11" x14ac:dyDescent="0.25">
      <c r="A991">
        <v>990</v>
      </c>
      <c r="B991" s="1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t="s">
        <v>11</v>
      </c>
      <c r="K991">
        <f t="shared" si="15"/>
        <v>1</v>
      </c>
    </row>
    <row r="992" spans="1:11" x14ac:dyDescent="0.25">
      <c r="A992">
        <v>991</v>
      </c>
      <c r="B992" s="1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t="s">
        <v>11</v>
      </c>
      <c r="K992">
        <f t="shared" si="15"/>
        <v>1</v>
      </c>
    </row>
    <row r="993" spans="1:11" x14ac:dyDescent="0.25">
      <c r="A993">
        <v>992</v>
      </c>
      <c r="B993" s="1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t="s">
        <v>11</v>
      </c>
      <c r="K993">
        <f t="shared" si="15"/>
        <v>1</v>
      </c>
    </row>
    <row r="994" spans="1:11" x14ac:dyDescent="0.25">
      <c r="A994">
        <v>993</v>
      </c>
      <c r="B994" s="1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t="s">
        <v>11</v>
      </c>
      <c r="K994">
        <f t="shared" si="15"/>
        <v>1</v>
      </c>
    </row>
    <row r="995" spans="1:11" x14ac:dyDescent="0.25">
      <c r="A995">
        <v>994</v>
      </c>
      <c r="B995" s="1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t="s">
        <v>11</v>
      </c>
      <c r="K995">
        <f t="shared" si="15"/>
        <v>1</v>
      </c>
    </row>
    <row r="996" spans="1:11" x14ac:dyDescent="0.25">
      <c r="A996">
        <v>995</v>
      </c>
      <c r="B996" s="1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t="s">
        <v>13</v>
      </c>
      <c r="K996">
        <f t="shared" si="15"/>
        <v>0</v>
      </c>
    </row>
    <row r="997" spans="1:11" x14ac:dyDescent="0.25">
      <c r="A997">
        <v>996</v>
      </c>
      <c r="B997" s="1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t="s">
        <v>13</v>
      </c>
      <c r="K997">
        <f t="shared" si="15"/>
        <v>0</v>
      </c>
    </row>
    <row r="998" spans="1:11" x14ac:dyDescent="0.25">
      <c r="A998">
        <v>997</v>
      </c>
      <c r="B998" s="1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t="s">
        <v>11</v>
      </c>
      <c r="K998">
        <f t="shared" si="15"/>
        <v>1</v>
      </c>
    </row>
    <row r="999" spans="1:11" x14ac:dyDescent="0.25">
      <c r="A999">
        <v>998</v>
      </c>
      <c r="B999" s="1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t="s">
        <v>13</v>
      </c>
      <c r="K999">
        <f t="shared" si="15"/>
        <v>0</v>
      </c>
    </row>
    <row r="1000" spans="1:11" x14ac:dyDescent="0.25">
      <c r="A1000">
        <v>999</v>
      </c>
      <c r="B1000" s="1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t="s">
        <v>13</v>
      </c>
      <c r="K1000">
        <f t="shared" si="15"/>
        <v>0</v>
      </c>
    </row>
    <row r="1001" spans="1:11" x14ac:dyDescent="0.25">
      <c r="A1001">
        <v>1000</v>
      </c>
      <c r="B1001" s="1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t="s">
        <v>11</v>
      </c>
      <c r="K1001">
        <f t="shared" si="15"/>
        <v>1</v>
      </c>
    </row>
    <row r="1002" spans="1:11" x14ac:dyDescent="0.25">
      <c r="A1002">
        <v>1001</v>
      </c>
      <c r="B1002" s="1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t="s">
        <v>11</v>
      </c>
      <c r="K1002">
        <f t="shared" si="15"/>
        <v>1</v>
      </c>
    </row>
    <row r="1003" spans="1:11" x14ac:dyDescent="0.25">
      <c r="A1003">
        <v>1002</v>
      </c>
      <c r="B1003" s="1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t="s">
        <v>13</v>
      </c>
      <c r="K1003">
        <f t="shared" si="15"/>
        <v>0</v>
      </c>
    </row>
    <row r="1004" spans="1:11" x14ac:dyDescent="0.25">
      <c r="A1004">
        <v>1003</v>
      </c>
      <c r="B1004" s="1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t="s">
        <v>11</v>
      </c>
      <c r="K1004">
        <f t="shared" si="15"/>
        <v>1</v>
      </c>
    </row>
    <row r="1005" spans="1:11" x14ac:dyDescent="0.25">
      <c r="A1005">
        <v>1004</v>
      </c>
      <c r="B1005" s="1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t="s">
        <v>11</v>
      </c>
      <c r="K1005">
        <f t="shared" si="15"/>
        <v>1</v>
      </c>
    </row>
    <row r="1006" spans="1:11" x14ac:dyDescent="0.25">
      <c r="A1006">
        <v>1005</v>
      </c>
      <c r="B1006" s="1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t="s">
        <v>13</v>
      </c>
      <c r="K1006">
        <f t="shared" si="15"/>
        <v>0</v>
      </c>
    </row>
    <row r="1007" spans="1:11" x14ac:dyDescent="0.25">
      <c r="A1007">
        <v>1006</v>
      </c>
      <c r="B1007" s="1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t="s">
        <v>13</v>
      </c>
      <c r="K1007">
        <f t="shared" si="15"/>
        <v>0</v>
      </c>
    </row>
    <row r="1008" spans="1:11" x14ac:dyDescent="0.25">
      <c r="A1008">
        <v>1007</v>
      </c>
      <c r="B1008" s="1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t="s">
        <v>11</v>
      </c>
      <c r="K1008">
        <f t="shared" si="15"/>
        <v>1</v>
      </c>
    </row>
    <row r="1009" spans="1:11" x14ac:dyDescent="0.25">
      <c r="A1009">
        <v>1008</v>
      </c>
      <c r="B1009" s="1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t="s">
        <v>13</v>
      </c>
      <c r="K1009">
        <f t="shared" si="15"/>
        <v>0</v>
      </c>
    </row>
    <row r="1010" spans="1:11" x14ac:dyDescent="0.25">
      <c r="A1010">
        <v>1009</v>
      </c>
      <c r="B1010" s="1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t="s">
        <v>11</v>
      </c>
      <c r="K1010">
        <f t="shared" si="15"/>
        <v>1</v>
      </c>
    </row>
    <row r="1011" spans="1:11" x14ac:dyDescent="0.25">
      <c r="A1011">
        <v>1010</v>
      </c>
      <c r="B1011" s="1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t="s">
        <v>13</v>
      </c>
      <c r="K1011">
        <f t="shared" si="15"/>
        <v>0</v>
      </c>
    </row>
    <row r="1012" spans="1:11" x14ac:dyDescent="0.25">
      <c r="A1012">
        <v>1011</v>
      </c>
      <c r="B1012" s="1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t="s">
        <v>13</v>
      </c>
      <c r="K1012">
        <f t="shared" si="15"/>
        <v>0</v>
      </c>
    </row>
    <row r="1013" spans="1:11" x14ac:dyDescent="0.25">
      <c r="A1013">
        <v>1012</v>
      </c>
      <c r="B1013" s="1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t="s">
        <v>11</v>
      </c>
      <c r="K1013">
        <f t="shared" si="15"/>
        <v>1</v>
      </c>
    </row>
    <row r="1014" spans="1:11" x14ac:dyDescent="0.25">
      <c r="A1014">
        <v>1013</v>
      </c>
      <c r="B1014" s="1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t="s">
        <v>11</v>
      </c>
      <c r="K1014">
        <f t="shared" si="15"/>
        <v>1</v>
      </c>
    </row>
    <row r="1015" spans="1:11" x14ac:dyDescent="0.25">
      <c r="A1015">
        <v>1014</v>
      </c>
      <c r="B1015" s="1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t="s">
        <v>11</v>
      </c>
      <c r="K1015">
        <f t="shared" si="15"/>
        <v>1</v>
      </c>
    </row>
    <row r="1016" spans="1:11" x14ac:dyDescent="0.25">
      <c r="A1016">
        <v>1015</v>
      </c>
      <c r="B1016" s="1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t="s">
        <v>11</v>
      </c>
      <c r="K1016">
        <f t="shared" si="15"/>
        <v>1</v>
      </c>
    </row>
    <row r="1017" spans="1:11" x14ac:dyDescent="0.25">
      <c r="A1017">
        <v>1016</v>
      </c>
      <c r="B1017" s="1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t="s">
        <v>13</v>
      </c>
      <c r="K1017">
        <f t="shared" si="15"/>
        <v>0</v>
      </c>
    </row>
    <row r="1018" spans="1:11" x14ac:dyDescent="0.25">
      <c r="A1018">
        <v>1017</v>
      </c>
      <c r="B1018" s="1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t="s">
        <v>11</v>
      </c>
      <c r="K1018">
        <f t="shared" si="15"/>
        <v>1</v>
      </c>
    </row>
    <row r="1019" spans="1:11" x14ac:dyDescent="0.25">
      <c r="A1019">
        <v>1018</v>
      </c>
      <c r="B1019" s="1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t="s">
        <v>11</v>
      </c>
      <c r="K1019">
        <f t="shared" si="15"/>
        <v>1</v>
      </c>
    </row>
    <row r="1020" spans="1:11" x14ac:dyDescent="0.25">
      <c r="A1020">
        <v>1019</v>
      </c>
      <c r="B1020" s="1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t="s">
        <v>11</v>
      </c>
      <c r="K1020">
        <f t="shared" si="15"/>
        <v>1</v>
      </c>
    </row>
    <row r="1021" spans="1:11" x14ac:dyDescent="0.25">
      <c r="A1021">
        <v>1020</v>
      </c>
      <c r="B1021" s="1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t="s">
        <v>13</v>
      </c>
      <c r="K1021">
        <f t="shared" si="15"/>
        <v>0</v>
      </c>
    </row>
    <row r="1022" spans="1:11" x14ac:dyDescent="0.25">
      <c r="A1022">
        <v>1021</v>
      </c>
      <c r="B1022" s="1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t="s">
        <v>13</v>
      </c>
      <c r="K1022">
        <f t="shared" si="15"/>
        <v>0</v>
      </c>
    </row>
    <row r="1023" spans="1:11" x14ac:dyDescent="0.25">
      <c r="A1023">
        <v>1022</v>
      </c>
      <c r="B1023" s="1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t="s">
        <v>11</v>
      </c>
      <c r="K1023">
        <f t="shared" si="15"/>
        <v>1</v>
      </c>
    </row>
    <row r="1024" spans="1:11" x14ac:dyDescent="0.25">
      <c r="A1024">
        <v>1023</v>
      </c>
      <c r="B1024" s="1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t="s">
        <v>11</v>
      </c>
      <c r="K1024">
        <f t="shared" si="15"/>
        <v>1</v>
      </c>
    </row>
    <row r="1025" spans="1:11" x14ac:dyDescent="0.25">
      <c r="A1025">
        <v>1024</v>
      </c>
      <c r="B1025" s="1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t="s">
        <v>13</v>
      </c>
      <c r="K1025">
        <f t="shared" si="15"/>
        <v>0</v>
      </c>
    </row>
    <row r="1026" spans="1:11" x14ac:dyDescent="0.25">
      <c r="A1026">
        <v>1025</v>
      </c>
      <c r="B1026" s="1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t="s">
        <v>13</v>
      </c>
      <c r="K1026">
        <f t="shared" si="15"/>
        <v>0</v>
      </c>
    </row>
    <row r="1027" spans="1:11" x14ac:dyDescent="0.25">
      <c r="A1027">
        <v>1026</v>
      </c>
      <c r="B1027" s="1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t="s">
        <v>11</v>
      </c>
      <c r="K1027">
        <f t="shared" ref="K1027:K1090" si="16">IF(J1027="Yes", 1, 0)</f>
        <v>1</v>
      </c>
    </row>
    <row r="1028" spans="1:11" x14ac:dyDescent="0.25">
      <c r="A1028">
        <v>1027</v>
      </c>
      <c r="B1028" s="1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t="s">
        <v>13</v>
      </c>
      <c r="K1028">
        <f t="shared" si="16"/>
        <v>0</v>
      </c>
    </row>
    <row r="1029" spans="1:11" x14ac:dyDescent="0.25">
      <c r="A1029">
        <v>1028</v>
      </c>
      <c r="B1029" s="1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t="s">
        <v>11</v>
      </c>
      <c r="K1029">
        <f t="shared" si="16"/>
        <v>1</v>
      </c>
    </row>
    <row r="1030" spans="1:11" x14ac:dyDescent="0.25">
      <c r="A1030">
        <v>1029</v>
      </c>
      <c r="B1030" s="1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t="s">
        <v>13</v>
      </c>
      <c r="K1030">
        <f t="shared" si="16"/>
        <v>0</v>
      </c>
    </row>
    <row r="1031" spans="1:11" x14ac:dyDescent="0.25">
      <c r="A1031">
        <v>1030</v>
      </c>
      <c r="B1031" s="1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t="s">
        <v>11</v>
      </c>
      <c r="K1031">
        <f t="shared" si="16"/>
        <v>1</v>
      </c>
    </row>
    <row r="1032" spans="1:11" x14ac:dyDescent="0.25">
      <c r="A1032">
        <v>1031</v>
      </c>
      <c r="B1032" s="1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t="s">
        <v>11</v>
      </c>
      <c r="K1032">
        <f t="shared" si="16"/>
        <v>1</v>
      </c>
    </row>
    <row r="1033" spans="1:11" x14ac:dyDescent="0.25">
      <c r="A1033">
        <v>1032</v>
      </c>
      <c r="B1033" s="1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t="s">
        <v>13</v>
      </c>
      <c r="K1033">
        <f t="shared" si="16"/>
        <v>0</v>
      </c>
    </row>
    <row r="1034" spans="1:11" x14ac:dyDescent="0.25">
      <c r="A1034">
        <v>1033</v>
      </c>
      <c r="B1034" s="1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t="s">
        <v>11</v>
      </c>
      <c r="K1034">
        <f t="shared" si="16"/>
        <v>1</v>
      </c>
    </row>
    <row r="1035" spans="1:11" x14ac:dyDescent="0.25">
      <c r="A1035">
        <v>1034</v>
      </c>
      <c r="B1035" s="1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t="s">
        <v>11</v>
      </c>
      <c r="K1035">
        <f t="shared" si="16"/>
        <v>1</v>
      </c>
    </row>
    <row r="1036" spans="1:11" x14ac:dyDescent="0.25">
      <c r="A1036">
        <v>1035</v>
      </c>
      <c r="B1036" s="1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t="s">
        <v>11</v>
      </c>
      <c r="K1036">
        <f t="shared" si="16"/>
        <v>1</v>
      </c>
    </row>
    <row r="1037" spans="1:11" x14ac:dyDescent="0.25">
      <c r="A1037">
        <v>1036</v>
      </c>
      <c r="B1037" s="1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t="s">
        <v>13</v>
      </c>
      <c r="K1037">
        <f t="shared" si="16"/>
        <v>0</v>
      </c>
    </row>
    <row r="1038" spans="1:11" x14ac:dyDescent="0.25">
      <c r="A1038">
        <v>1037</v>
      </c>
      <c r="B1038" s="1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t="s">
        <v>13</v>
      </c>
      <c r="K1038">
        <f t="shared" si="16"/>
        <v>0</v>
      </c>
    </row>
    <row r="1039" spans="1:11" x14ac:dyDescent="0.25">
      <c r="A1039">
        <v>1038</v>
      </c>
      <c r="B1039" s="1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t="s">
        <v>13</v>
      </c>
      <c r="K1039">
        <f t="shared" si="16"/>
        <v>0</v>
      </c>
    </row>
    <row r="1040" spans="1:11" x14ac:dyDescent="0.25">
      <c r="A1040">
        <v>1039</v>
      </c>
      <c r="B1040" s="1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t="s">
        <v>13</v>
      </c>
      <c r="K1040">
        <f t="shared" si="16"/>
        <v>0</v>
      </c>
    </row>
    <row r="1041" spans="1:11" x14ac:dyDescent="0.25">
      <c r="A1041">
        <v>1040</v>
      </c>
      <c r="B1041" s="1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t="s">
        <v>11</v>
      </c>
      <c r="K1041">
        <f t="shared" si="16"/>
        <v>1</v>
      </c>
    </row>
    <row r="1042" spans="1:11" x14ac:dyDescent="0.25">
      <c r="A1042">
        <v>1041</v>
      </c>
      <c r="B1042" s="1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t="s">
        <v>13</v>
      </c>
      <c r="K1042">
        <f t="shared" si="16"/>
        <v>0</v>
      </c>
    </row>
    <row r="1043" spans="1:11" x14ac:dyDescent="0.25">
      <c r="A1043">
        <v>1042</v>
      </c>
      <c r="B1043" s="1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t="s">
        <v>11</v>
      </c>
      <c r="K1043">
        <f t="shared" si="16"/>
        <v>1</v>
      </c>
    </row>
    <row r="1044" spans="1:11" x14ac:dyDescent="0.25">
      <c r="A1044">
        <v>1043</v>
      </c>
      <c r="B1044" s="1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t="s">
        <v>11</v>
      </c>
      <c r="K1044">
        <f t="shared" si="16"/>
        <v>1</v>
      </c>
    </row>
    <row r="1045" spans="1:11" x14ac:dyDescent="0.25">
      <c r="A1045">
        <v>1044</v>
      </c>
      <c r="B1045" s="1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t="s">
        <v>11</v>
      </c>
      <c r="K1045">
        <f t="shared" si="16"/>
        <v>1</v>
      </c>
    </row>
    <row r="1046" spans="1:11" x14ac:dyDescent="0.25">
      <c r="A1046">
        <v>1045</v>
      </c>
      <c r="B1046" s="1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t="s">
        <v>11</v>
      </c>
      <c r="K1046">
        <f t="shared" si="16"/>
        <v>1</v>
      </c>
    </row>
    <row r="1047" spans="1:11" x14ac:dyDescent="0.25">
      <c r="A1047">
        <v>1046</v>
      </c>
      <c r="B1047" s="1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t="s">
        <v>11</v>
      </c>
      <c r="K1047">
        <f t="shared" si="16"/>
        <v>1</v>
      </c>
    </row>
    <row r="1048" spans="1:11" x14ac:dyDescent="0.25">
      <c r="A1048">
        <v>1047</v>
      </c>
      <c r="B1048" s="1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t="s">
        <v>11</v>
      </c>
      <c r="K1048">
        <f t="shared" si="16"/>
        <v>1</v>
      </c>
    </row>
    <row r="1049" spans="1:11" x14ac:dyDescent="0.25">
      <c r="A1049">
        <v>1048</v>
      </c>
      <c r="B1049" s="1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t="s">
        <v>11</v>
      </c>
      <c r="K1049">
        <f t="shared" si="16"/>
        <v>1</v>
      </c>
    </row>
    <row r="1050" spans="1:11" x14ac:dyDescent="0.25">
      <c r="A1050">
        <v>1049</v>
      </c>
      <c r="B1050" s="1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t="s">
        <v>13</v>
      </c>
      <c r="K1050">
        <f t="shared" si="16"/>
        <v>0</v>
      </c>
    </row>
    <row r="1051" spans="1:11" x14ac:dyDescent="0.25">
      <c r="A1051">
        <v>1050</v>
      </c>
      <c r="B1051" s="1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t="s">
        <v>13</v>
      </c>
      <c r="K1051">
        <f t="shared" si="16"/>
        <v>0</v>
      </c>
    </row>
    <row r="1052" spans="1:11" x14ac:dyDescent="0.25">
      <c r="A1052">
        <v>1051</v>
      </c>
      <c r="B1052" s="1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t="s">
        <v>13</v>
      </c>
      <c r="K1052">
        <f t="shared" si="16"/>
        <v>0</v>
      </c>
    </row>
    <row r="1053" spans="1:11" x14ac:dyDescent="0.25">
      <c r="A1053">
        <v>1052</v>
      </c>
      <c r="B1053" s="1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t="s">
        <v>11</v>
      </c>
      <c r="K1053">
        <f t="shared" si="16"/>
        <v>1</v>
      </c>
    </row>
    <row r="1054" spans="1:11" x14ac:dyDescent="0.25">
      <c r="A1054">
        <v>1053</v>
      </c>
      <c r="B1054" s="1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t="s">
        <v>13</v>
      </c>
      <c r="K1054">
        <f t="shared" si="16"/>
        <v>0</v>
      </c>
    </row>
    <row r="1055" spans="1:11" x14ac:dyDescent="0.25">
      <c r="A1055">
        <v>1054</v>
      </c>
      <c r="B1055" s="1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t="s">
        <v>11</v>
      </c>
      <c r="K1055">
        <f t="shared" si="16"/>
        <v>1</v>
      </c>
    </row>
    <row r="1056" spans="1:11" x14ac:dyDescent="0.25">
      <c r="A1056">
        <v>1055</v>
      </c>
      <c r="B1056" s="1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t="s">
        <v>13</v>
      </c>
      <c r="K1056">
        <f t="shared" si="16"/>
        <v>0</v>
      </c>
    </row>
    <row r="1057" spans="1:11" x14ac:dyDescent="0.25">
      <c r="A1057">
        <v>1056</v>
      </c>
      <c r="B1057" s="1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t="s">
        <v>13</v>
      </c>
      <c r="K1057">
        <f t="shared" si="16"/>
        <v>0</v>
      </c>
    </row>
    <row r="1058" spans="1:11" x14ac:dyDescent="0.25">
      <c r="A1058">
        <v>1057</v>
      </c>
      <c r="B1058" s="1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t="s">
        <v>11</v>
      </c>
      <c r="K1058">
        <f t="shared" si="16"/>
        <v>1</v>
      </c>
    </row>
    <row r="1059" spans="1:11" x14ac:dyDescent="0.25">
      <c r="A1059">
        <v>1058</v>
      </c>
      <c r="B1059" s="1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t="s">
        <v>11</v>
      </c>
      <c r="K1059">
        <f t="shared" si="16"/>
        <v>1</v>
      </c>
    </row>
    <row r="1060" spans="1:11" x14ac:dyDescent="0.25">
      <c r="A1060">
        <v>1059</v>
      </c>
      <c r="B1060" s="1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t="s">
        <v>13</v>
      </c>
      <c r="K1060">
        <f t="shared" si="16"/>
        <v>0</v>
      </c>
    </row>
    <row r="1061" spans="1:11" x14ac:dyDescent="0.25">
      <c r="A1061">
        <v>1060</v>
      </c>
      <c r="B1061" s="1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t="s">
        <v>11</v>
      </c>
      <c r="K1061">
        <f t="shared" si="16"/>
        <v>1</v>
      </c>
    </row>
    <row r="1062" spans="1:11" x14ac:dyDescent="0.25">
      <c r="A1062">
        <v>1061</v>
      </c>
      <c r="B1062" s="1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t="s">
        <v>11</v>
      </c>
      <c r="K1062">
        <f t="shared" si="16"/>
        <v>1</v>
      </c>
    </row>
    <row r="1063" spans="1:11" x14ac:dyDescent="0.25">
      <c r="A1063">
        <v>1062</v>
      </c>
      <c r="B1063" s="1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t="s">
        <v>11</v>
      </c>
      <c r="K1063">
        <f t="shared" si="16"/>
        <v>1</v>
      </c>
    </row>
    <row r="1064" spans="1:11" x14ac:dyDescent="0.25">
      <c r="A1064">
        <v>1063</v>
      </c>
      <c r="B1064" s="1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t="s">
        <v>11</v>
      </c>
      <c r="K1064">
        <f t="shared" si="16"/>
        <v>1</v>
      </c>
    </row>
    <row r="1065" spans="1:11" x14ac:dyDescent="0.25">
      <c r="A1065">
        <v>1064</v>
      </c>
      <c r="B1065" s="1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t="s">
        <v>11</v>
      </c>
      <c r="K1065">
        <f t="shared" si="16"/>
        <v>1</v>
      </c>
    </row>
    <row r="1066" spans="1:11" x14ac:dyDescent="0.25">
      <c r="A1066">
        <v>1065</v>
      </c>
      <c r="B1066" s="1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t="s">
        <v>11</v>
      </c>
      <c r="K1066">
        <f t="shared" si="16"/>
        <v>1</v>
      </c>
    </row>
    <row r="1067" spans="1:11" x14ac:dyDescent="0.25">
      <c r="A1067">
        <v>1066</v>
      </c>
      <c r="B1067" s="1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t="s">
        <v>13</v>
      </c>
      <c r="K1067">
        <f t="shared" si="16"/>
        <v>0</v>
      </c>
    </row>
    <row r="1068" spans="1:11" x14ac:dyDescent="0.25">
      <c r="A1068">
        <v>1067</v>
      </c>
      <c r="B1068" s="1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t="s">
        <v>13</v>
      </c>
      <c r="K1068">
        <f t="shared" si="16"/>
        <v>0</v>
      </c>
    </row>
    <row r="1069" spans="1:11" x14ac:dyDescent="0.25">
      <c r="A1069">
        <v>1068</v>
      </c>
      <c r="B1069" s="1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t="s">
        <v>11</v>
      </c>
      <c r="K1069">
        <f t="shared" si="16"/>
        <v>1</v>
      </c>
    </row>
    <row r="1070" spans="1:11" x14ac:dyDescent="0.25">
      <c r="A1070">
        <v>1069</v>
      </c>
      <c r="B1070" s="1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t="s">
        <v>11</v>
      </c>
      <c r="K1070">
        <f t="shared" si="16"/>
        <v>1</v>
      </c>
    </row>
    <row r="1071" spans="1:11" x14ac:dyDescent="0.25">
      <c r="A1071">
        <v>1070</v>
      </c>
      <c r="B1071" s="1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t="s">
        <v>13</v>
      </c>
      <c r="K1071">
        <f t="shared" si="16"/>
        <v>0</v>
      </c>
    </row>
    <row r="1072" spans="1:11" x14ac:dyDescent="0.25">
      <c r="A1072">
        <v>1071</v>
      </c>
      <c r="B1072" s="1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t="s">
        <v>11</v>
      </c>
      <c r="K1072">
        <f t="shared" si="16"/>
        <v>1</v>
      </c>
    </row>
    <row r="1073" spans="1:11" x14ac:dyDescent="0.25">
      <c r="A1073">
        <v>1072</v>
      </c>
      <c r="B1073" s="1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t="s">
        <v>13</v>
      </c>
      <c r="K1073">
        <f t="shared" si="16"/>
        <v>0</v>
      </c>
    </row>
    <row r="1074" spans="1:11" x14ac:dyDescent="0.25">
      <c r="A1074">
        <v>1073</v>
      </c>
      <c r="B1074" s="1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t="s">
        <v>11</v>
      </c>
      <c r="K1074">
        <f t="shared" si="16"/>
        <v>1</v>
      </c>
    </row>
    <row r="1075" spans="1:11" x14ac:dyDescent="0.25">
      <c r="A1075">
        <v>1074</v>
      </c>
      <c r="B1075" s="1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t="s">
        <v>13</v>
      </c>
      <c r="K1075">
        <f t="shared" si="16"/>
        <v>0</v>
      </c>
    </row>
    <row r="1076" spans="1:11" x14ac:dyDescent="0.25">
      <c r="A1076">
        <v>1075</v>
      </c>
      <c r="B1076" s="1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t="s">
        <v>13</v>
      </c>
      <c r="K1076">
        <f t="shared" si="16"/>
        <v>0</v>
      </c>
    </row>
    <row r="1077" spans="1:11" x14ac:dyDescent="0.25">
      <c r="A1077">
        <v>1076</v>
      </c>
      <c r="B1077" s="1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t="s">
        <v>11</v>
      </c>
      <c r="K1077">
        <f t="shared" si="16"/>
        <v>1</v>
      </c>
    </row>
    <row r="1078" spans="1:11" x14ac:dyDescent="0.25">
      <c r="A1078">
        <v>1077</v>
      </c>
      <c r="B1078" s="1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t="s">
        <v>11</v>
      </c>
      <c r="K1078">
        <f t="shared" si="16"/>
        <v>1</v>
      </c>
    </row>
    <row r="1079" spans="1:11" x14ac:dyDescent="0.25">
      <c r="A1079">
        <v>1078</v>
      </c>
      <c r="B1079" s="1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t="s">
        <v>11</v>
      </c>
      <c r="K1079">
        <f t="shared" si="16"/>
        <v>1</v>
      </c>
    </row>
    <row r="1080" spans="1:11" x14ac:dyDescent="0.25">
      <c r="A1080">
        <v>1079</v>
      </c>
      <c r="B1080" s="1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t="s">
        <v>13</v>
      </c>
      <c r="K1080">
        <f t="shared" si="16"/>
        <v>0</v>
      </c>
    </row>
    <row r="1081" spans="1:11" x14ac:dyDescent="0.25">
      <c r="A1081">
        <v>1080</v>
      </c>
      <c r="B1081" s="1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t="s">
        <v>11</v>
      </c>
      <c r="K1081">
        <f t="shared" si="16"/>
        <v>1</v>
      </c>
    </row>
    <row r="1082" spans="1:11" x14ac:dyDescent="0.25">
      <c r="A1082">
        <v>1081</v>
      </c>
      <c r="B1082" s="1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t="s">
        <v>13</v>
      </c>
      <c r="K1082">
        <f t="shared" si="16"/>
        <v>0</v>
      </c>
    </row>
    <row r="1083" spans="1:11" x14ac:dyDescent="0.25">
      <c r="A1083">
        <v>1082</v>
      </c>
      <c r="B1083" s="1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t="s">
        <v>11</v>
      </c>
      <c r="K1083">
        <f t="shared" si="16"/>
        <v>1</v>
      </c>
    </row>
    <row r="1084" spans="1:11" x14ac:dyDescent="0.25">
      <c r="A1084">
        <v>1083</v>
      </c>
      <c r="B1084" s="1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t="s">
        <v>13</v>
      </c>
      <c r="K1084">
        <f t="shared" si="16"/>
        <v>0</v>
      </c>
    </row>
    <row r="1085" spans="1:11" x14ac:dyDescent="0.25">
      <c r="A1085">
        <v>1084</v>
      </c>
      <c r="B1085" s="1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t="s">
        <v>11</v>
      </c>
      <c r="K1085">
        <f t="shared" si="16"/>
        <v>1</v>
      </c>
    </row>
    <row r="1086" spans="1:11" x14ac:dyDescent="0.25">
      <c r="A1086">
        <v>1085</v>
      </c>
      <c r="B1086" s="1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t="s">
        <v>11</v>
      </c>
      <c r="K1086">
        <f t="shared" si="16"/>
        <v>1</v>
      </c>
    </row>
    <row r="1087" spans="1:11" x14ac:dyDescent="0.25">
      <c r="A1087">
        <v>1086</v>
      </c>
      <c r="B1087" s="1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t="s">
        <v>11</v>
      </c>
      <c r="K1087">
        <f t="shared" si="16"/>
        <v>1</v>
      </c>
    </row>
    <row r="1088" spans="1:11" x14ac:dyDescent="0.25">
      <c r="A1088">
        <v>1087</v>
      </c>
      <c r="B1088" s="1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t="s">
        <v>13</v>
      </c>
      <c r="K1088">
        <f t="shared" si="16"/>
        <v>0</v>
      </c>
    </row>
    <row r="1089" spans="1:11" x14ac:dyDescent="0.25">
      <c r="A1089">
        <v>1088</v>
      </c>
      <c r="B1089" s="1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t="s">
        <v>11</v>
      </c>
      <c r="K1089">
        <f t="shared" si="16"/>
        <v>1</v>
      </c>
    </row>
    <row r="1090" spans="1:11" x14ac:dyDescent="0.25">
      <c r="A1090">
        <v>1089</v>
      </c>
      <c r="B1090" s="1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t="s">
        <v>11</v>
      </c>
      <c r="K1090">
        <f t="shared" si="16"/>
        <v>1</v>
      </c>
    </row>
    <row r="1091" spans="1:11" x14ac:dyDescent="0.25">
      <c r="A1091">
        <v>1090</v>
      </c>
      <c r="B1091" s="1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t="s">
        <v>13</v>
      </c>
      <c r="K1091">
        <f t="shared" ref="K1091:K1154" si="17">IF(J1091="Yes", 1, 0)</f>
        <v>0</v>
      </c>
    </row>
    <row r="1092" spans="1:11" x14ac:dyDescent="0.25">
      <c r="A1092">
        <v>1091</v>
      </c>
      <c r="B1092" s="1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t="s">
        <v>13</v>
      </c>
      <c r="K1092">
        <f t="shared" si="17"/>
        <v>0</v>
      </c>
    </row>
    <row r="1093" spans="1:11" x14ac:dyDescent="0.25">
      <c r="A1093">
        <v>1092</v>
      </c>
      <c r="B1093" s="1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t="s">
        <v>11</v>
      </c>
      <c r="K1093">
        <f t="shared" si="17"/>
        <v>1</v>
      </c>
    </row>
    <row r="1094" spans="1:11" x14ac:dyDescent="0.25">
      <c r="A1094">
        <v>1093</v>
      </c>
      <c r="B1094" s="1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t="s">
        <v>11</v>
      </c>
      <c r="K1094">
        <f t="shared" si="17"/>
        <v>1</v>
      </c>
    </row>
    <row r="1095" spans="1:11" x14ac:dyDescent="0.25">
      <c r="A1095">
        <v>1094</v>
      </c>
      <c r="B1095" s="1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t="s">
        <v>11</v>
      </c>
      <c r="K1095">
        <f t="shared" si="17"/>
        <v>1</v>
      </c>
    </row>
    <row r="1096" spans="1:11" x14ac:dyDescent="0.25">
      <c r="A1096">
        <v>1095</v>
      </c>
      <c r="B1096" s="1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t="s">
        <v>13</v>
      </c>
      <c r="K1096">
        <f t="shared" si="17"/>
        <v>0</v>
      </c>
    </row>
    <row r="1097" spans="1:11" x14ac:dyDescent="0.25">
      <c r="A1097">
        <v>1096</v>
      </c>
      <c r="B1097" s="1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t="s">
        <v>11</v>
      </c>
      <c r="K1097">
        <f t="shared" si="17"/>
        <v>1</v>
      </c>
    </row>
    <row r="1098" spans="1:11" x14ac:dyDescent="0.25">
      <c r="A1098">
        <v>1097</v>
      </c>
      <c r="B1098" s="1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t="s">
        <v>11</v>
      </c>
      <c r="K1098">
        <f t="shared" si="17"/>
        <v>1</v>
      </c>
    </row>
    <row r="1099" spans="1:11" x14ac:dyDescent="0.25">
      <c r="A1099">
        <v>1098</v>
      </c>
      <c r="B1099" s="1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t="s">
        <v>11</v>
      </c>
      <c r="K1099">
        <f t="shared" si="17"/>
        <v>1</v>
      </c>
    </row>
    <row r="1100" spans="1:11" x14ac:dyDescent="0.25">
      <c r="A1100">
        <v>1099</v>
      </c>
      <c r="B1100" s="1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t="s">
        <v>13</v>
      </c>
      <c r="K1100">
        <f t="shared" si="17"/>
        <v>0</v>
      </c>
    </row>
    <row r="1101" spans="1:11" x14ac:dyDescent="0.25">
      <c r="A1101">
        <v>1100</v>
      </c>
      <c r="B1101" s="1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t="s">
        <v>11</v>
      </c>
      <c r="K1101">
        <f t="shared" si="17"/>
        <v>1</v>
      </c>
    </row>
    <row r="1102" spans="1:11" x14ac:dyDescent="0.25">
      <c r="A1102">
        <v>1101</v>
      </c>
      <c r="B1102" s="1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t="s">
        <v>13</v>
      </c>
      <c r="K1102">
        <f t="shared" si="17"/>
        <v>0</v>
      </c>
    </row>
    <row r="1103" spans="1:11" x14ac:dyDescent="0.25">
      <c r="A1103">
        <v>1102</v>
      </c>
      <c r="B1103" s="1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t="s">
        <v>11</v>
      </c>
      <c r="K1103">
        <f t="shared" si="17"/>
        <v>1</v>
      </c>
    </row>
    <row r="1104" spans="1:11" x14ac:dyDescent="0.25">
      <c r="A1104">
        <v>1103</v>
      </c>
      <c r="B1104" s="1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t="s">
        <v>11</v>
      </c>
      <c r="K1104">
        <f t="shared" si="17"/>
        <v>1</v>
      </c>
    </row>
    <row r="1105" spans="1:11" x14ac:dyDescent="0.25">
      <c r="A1105">
        <v>1104</v>
      </c>
      <c r="B1105" s="1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t="s">
        <v>11</v>
      </c>
      <c r="K1105">
        <f t="shared" si="17"/>
        <v>1</v>
      </c>
    </row>
    <row r="1106" spans="1:11" x14ac:dyDescent="0.25">
      <c r="A1106">
        <v>1105</v>
      </c>
      <c r="B1106" s="1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t="s">
        <v>11</v>
      </c>
      <c r="K1106">
        <f t="shared" si="17"/>
        <v>1</v>
      </c>
    </row>
    <row r="1107" spans="1:11" x14ac:dyDescent="0.25">
      <c r="A1107">
        <v>1106</v>
      </c>
      <c r="B1107" s="1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t="s">
        <v>11</v>
      </c>
      <c r="K1107">
        <f t="shared" si="17"/>
        <v>1</v>
      </c>
    </row>
    <row r="1108" spans="1:11" x14ac:dyDescent="0.25">
      <c r="A1108">
        <v>1107</v>
      </c>
      <c r="B1108" s="1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t="s">
        <v>13</v>
      </c>
      <c r="K1108">
        <f t="shared" si="17"/>
        <v>0</v>
      </c>
    </row>
    <row r="1109" spans="1:11" x14ac:dyDescent="0.25">
      <c r="A1109">
        <v>1108</v>
      </c>
      <c r="B1109" s="1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t="s">
        <v>11</v>
      </c>
      <c r="K1109">
        <f t="shared" si="17"/>
        <v>1</v>
      </c>
    </row>
    <row r="1110" spans="1:11" x14ac:dyDescent="0.25">
      <c r="A1110">
        <v>1109</v>
      </c>
      <c r="B1110" s="1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t="s">
        <v>11</v>
      </c>
      <c r="K1110">
        <f t="shared" si="17"/>
        <v>1</v>
      </c>
    </row>
    <row r="1111" spans="1:11" x14ac:dyDescent="0.25">
      <c r="A1111">
        <v>1110</v>
      </c>
      <c r="B1111" s="1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t="s">
        <v>11</v>
      </c>
      <c r="K1111">
        <f t="shared" si="17"/>
        <v>1</v>
      </c>
    </row>
    <row r="1112" spans="1:11" x14ac:dyDescent="0.25">
      <c r="A1112">
        <v>1111</v>
      </c>
      <c r="B1112" s="1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t="s">
        <v>11</v>
      </c>
      <c r="K1112">
        <f t="shared" si="17"/>
        <v>1</v>
      </c>
    </row>
    <row r="1113" spans="1:11" x14ac:dyDescent="0.25">
      <c r="A1113">
        <v>1112</v>
      </c>
      <c r="B1113" s="1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t="s">
        <v>13</v>
      </c>
      <c r="K1113">
        <f t="shared" si="17"/>
        <v>0</v>
      </c>
    </row>
    <row r="1114" spans="1:11" x14ac:dyDescent="0.25">
      <c r="A1114">
        <v>1113</v>
      </c>
      <c r="B1114" s="1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t="s">
        <v>13</v>
      </c>
      <c r="K1114">
        <f t="shared" si="17"/>
        <v>0</v>
      </c>
    </row>
    <row r="1115" spans="1:11" x14ac:dyDescent="0.25">
      <c r="A1115">
        <v>1114</v>
      </c>
      <c r="B1115" s="1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t="s">
        <v>13</v>
      </c>
      <c r="K1115">
        <f t="shared" si="17"/>
        <v>0</v>
      </c>
    </row>
    <row r="1116" spans="1:11" x14ac:dyDescent="0.25">
      <c r="A1116">
        <v>1115</v>
      </c>
      <c r="B1116" s="1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t="s">
        <v>13</v>
      </c>
      <c r="K1116">
        <f t="shared" si="17"/>
        <v>0</v>
      </c>
    </row>
    <row r="1117" spans="1:11" x14ac:dyDescent="0.25">
      <c r="A1117">
        <v>1116</v>
      </c>
      <c r="B1117" s="1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t="s">
        <v>13</v>
      </c>
      <c r="K1117">
        <f t="shared" si="17"/>
        <v>0</v>
      </c>
    </row>
    <row r="1118" spans="1:11" x14ac:dyDescent="0.25">
      <c r="A1118">
        <v>1117</v>
      </c>
      <c r="B1118" s="1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t="s">
        <v>11</v>
      </c>
      <c r="K1118">
        <f t="shared" si="17"/>
        <v>1</v>
      </c>
    </row>
    <row r="1119" spans="1:11" x14ac:dyDescent="0.25">
      <c r="A1119">
        <v>1118</v>
      </c>
      <c r="B1119" s="1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t="s">
        <v>13</v>
      </c>
      <c r="K1119">
        <f t="shared" si="17"/>
        <v>0</v>
      </c>
    </row>
    <row r="1120" spans="1:11" x14ac:dyDescent="0.25">
      <c r="A1120">
        <v>1119</v>
      </c>
      <c r="B1120" s="1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t="s">
        <v>13</v>
      </c>
      <c r="K1120">
        <f t="shared" si="17"/>
        <v>0</v>
      </c>
    </row>
    <row r="1121" spans="1:11" x14ac:dyDescent="0.25">
      <c r="A1121">
        <v>1120</v>
      </c>
      <c r="B1121" s="1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t="s">
        <v>11</v>
      </c>
      <c r="K1121">
        <f t="shared" si="17"/>
        <v>1</v>
      </c>
    </row>
    <row r="1122" spans="1:11" x14ac:dyDescent="0.25">
      <c r="A1122">
        <v>1121</v>
      </c>
      <c r="B1122" s="1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t="s">
        <v>11</v>
      </c>
      <c r="K1122">
        <f t="shared" si="17"/>
        <v>1</v>
      </c>
    </row>
    <row r="1123" spans="1:11" x14ac:dyDescent="0.25">
      <c r="A1123">
        <v>1122</v>
      </c>
      <c r="B1123" s="1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t="s">
        <v>11</v>
      </c>
      <c r="K1123">
        <f t="shared" si="17"/>
        <v>1</v>
      </c>
    </row>
    <row r="1124" spans="1:11" x14ac:dyDescent="0.25">
      <c r="A1124">
        <v>1123</v>
      </c>
      <c r="B1124" s="1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t="s">
        <v>13</v>
      </c>
      <c r="K1124">
        <f t="shared" si="17"/>
        <v>0</v>
      </c>
    </row>
    <row r="1125" spans="1:11" x14ac:dyDescent="0.25">
      <c r="A1125">
        <v>1124</v>
      </c>
      <c r="B1125" s="1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t="s">
        <v>11</v>
      </c>
      <c r="K1125">
        <f t="shared" si="17"/>
        <v>1</v>
      </c>
    </row>
    <row r="1126" spans="1:11" x14ac:dyDescent="0.25">
      <c r="A1126">
        <v>1125</v>
      </c>
      <c r="B1126" s="1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t="s">
        <v>11</v>
      </c>
      <c r="K1126">
        <f t="shared" si="17"/>
        <v>1</v>
      </c>
    </row>
    <row r="1127" spans="1:11" x14ac:dyDescent="0.25">
      <c r="A1127">
        <v>1126</v>
      </c>
      <c r="B1127" s="1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t="s">
        <v>11</v>
      </c>
      <c r="K1127">
        <f t="shared" si="17"/>
        <v>1</v>
      </c>
    </row>
    <row r="1128" spans="1:11" x14ac:dyDescent="0.25">
      <c r="A1128">
        <v>1127</v>
      </c>
      <c r="B1128" s="1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t="s">
        <v>13</v>
      </c>
      <c r="K1128">
        <f t="shared" si="17"/>
        <v>0</v>
      </c>
    </row>
    <row r="1129" spans="1:11" x14ac:dyDescent="0.25">
      <c r="A1129">
        <v>1128</v>
      </c>
      <c r="B1129" s="1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t="s">
        <v>11</v>
      </c>
      <c r="K1129">
        <f t="shared" si="17"/>
        <v>1</v>
      </c>
    </row>
    <row r="1130" spans="1:11" x14ac:dyDescent="0.25">
      <c r="A1130">
        <v>1129</v>
      </c>
      <c r="B1130" s="1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t="s">
        <v>13</v>
      </c>
      <c r="K1130">
        <f t="shared" si="17"/>
        <v>0</v>
      </c>
    </row>
    <row r="1131" spans="1:11" x14ac:dyDescent="0.25">
      <c r="A1131">
        <v>1130</v>
      </c>
      <c r="B1131" s="1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t="s">
        <v>13</v>
      </c>
      <c r="K1131">
        <f t="shared" si="17"/>
        <v>0</v>
      </c>
    </row>
    <row r="1132" spans="1:11" x14ac:dyDescent="0.25">
      <c r="A1132">
        <v>1131</v>
      </c>
      <c r="B1132" s="1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t="s">
        <v>13</v>
      </c>
      <c r="K1132">
        <f t="shared" si="17"/>
        <v>0</v>
      </c>
    </row>
    <row r="1133" spans="1:11" x14ac:dyDescent="0.25">
      <c r="A1133">
        <v>1132</v>
      </c>
      <c r="B1133" s="1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t="s">
        <v>11</v>
      </c>
      <c r="K1133">
        <f t="shared" si="17"/>
        <v>1</v>
      </c>
    </row>
    <row r="1134" spans="1:11" x14ac:dyDescent="0.25">
      <c r="A1134">
        <v>1133</v>
      </c>
      <c r="B1134" s="1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t="s">
        <v>11</v>
      </c>
      <c r="K1134">
        <f t="shared" si="17"/>
        <v>1</v>
      </c>
    </row>
    <row r="1135" spans="1:11" x14ac:dyDescent="0.25">
      <c r="A1135">
        <v>1134</v>
      </c>
      <c r="B1135" s="1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t="s">
        <v>11</v>
      </c>
      <c r="K1135">
        <f t="shared" si="17"/>
        <v>1</v>
      </c>
    </row>
    <row r="1136" spans="1:11" x14ac:dyDescent="0.25">
      <c r="A1136">
        <v>1135</v>
      </c>
      <c r="B1136" s="1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t="s">
        <v>11</v>
      </c>
      <c r="K1136">
        <f t="shared" si="17"/>
        <v>1</v>
      </c>
    </row>
    <row r="1137" spans="1:11" x14ac:dyDescent="0.25">
      <c r="A1137">
        <v>1136</v>
      </c>
      <c r="B1137" s="1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t="s">
        <v>11</v>
      </c>
      <c r="K1137">
        <f t="shared" si="17"/>
        <v>1</v>
      </c>
    </row>
    <row r="1138" spans="1:11" x14ac:dyDescent="0.25">
      <c r="A1138">
        <v>1137</v>
      </c>
      <c r="B1138" s="1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t="s">
        <v>13</v>
      </c>
      <c r="K1138">
        <f t="shared" si="17"/>
        <v>0</v>
      </c>
    </row>
    <row r="1139" spans="1:11" x14ac:dyDescent="0.25">
      <c r="A1139">
        <v>1138</v>
      </c>
      <c r="B1139" s="1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t="s">
        <v>11</v>
      </c>
      <c r="K1139">
        <f t="shared" si="17"/>
        <v>1</v>
      </c>
    </row>
    <row r="1140" spans="1:11" x14ac:dyDescent="0.25">
      <c r="A1140">
        <v>1139</v>
      </c>
      <c r="B1140" s="1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t="s">
        <v>11</v>
      </c>
      <c r="K1140">
        <f t="shared" si="17"/>
        <v>1</v>
      </c>
    </row>
    <row r="1141" spans="1:11" x14ac:dyDescent="0.25">
      <c r="A1141">
        <v>1140</v>
      </c>
      <c r="B1141" s="1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t="s">
        <v>11</v>
      </c>
      <c r="K1141">
        <f t="shared" si="17"/>
        <v>1</v>
      </c>
    </row>
    <row r="1142" spans="1:11" x14ac:dyDescent="0.25">
      <c r="A1142">
        <v>1141</v>
      </c>
      <c r="B1142" s="1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t="s">
        <v>13</v>
      </c>
      <c r="K1142">
        <f t="shared" si="17"/>
        <v>0</v>
      </c>
    </row>
    <row r="1143" spans="1:11" x14ac:dyDescent="0.25">
      <c r="A1143">
        <v>1142</v>
      </c>
      <c r="B1143" s="1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t="s">
        <v>11</v>
      </c>
      <c r="K1143">
        <f t="shared" si="17"/>
        <v>1</v>
      </c>
    </row>
    <row r="1144" spans="1:11" x14ac:dyDescent="0.25">
      <c r="A1144">
        <v>1143</v>
      </c>
      <c r="B1144" s="1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t="s">
        <v>11</v>
      </c>
      <c r="K1144">
        <f t="shared" si="17"/>
        <v>1</v>
      </c>
    </row>
    <row r="1145" spans="1:11" x14ac:dyDescent="0.25">
      <c r="A1145">
        <v>1144</v>
      </c>
      <c r="B1145" s="1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t="s">
        <v>11</v>
      </c>
      <c r="K1145">
        <f t="shared" si="17"/>
        <v>1</v>
      </c>
    </row>
    <row r="1146" spans="1:11" x14ac:dyDescent="0.25">
      <c r="A1146">
        <v>1145</v>
      </c>
      <c r="B1146" s="1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t="s">
        <v>13</v>
      </c>
      <c r="K1146">
        <f t="shared" si="17"/>
        <v>0</v>
      </c>
    </row>
    <row r="1147" spans="1:11" x14ac:dyDescent="0.25">
      <c r="A1147">
        <v>1146</v>
      </c>
      <c r="B1147" s="1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t="s">
        <v>13</v>
      </c>
      <c r="K1147">
        <f t="shared" si="17"/>
        <v>0</v>
      </c>
    </row>
    <row r="1148" spans="1:11" x14ac:dyDescent="0.25">
      <c r="A1148">
        <v>1147</v>
      </c>
      <c r="B1148" s="1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t="s">
        <v>11</v>
      </c>
      <c r="K1148">
        <f t="shared" si="17"/>
        <v>1</v>
      </c>
    </row>
    <row r="1149" spans="1:11" x14ac:dyDescent="0.25">
      <c r="A1149">
        <v>1148</v>
      </c>
      <c r="B1149" s="1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t="s">
        <v>13</v>
      </c>
      <c r="K1149">
        <f t="shared" si="17"/>
        <v>0</v>
      </c>
    </row>
    <row r="1150" spans="1:11" x14ac:dyDescent="0.25">
      <c r="A1150">
        <v>1149</v>
      </c>
      <c r="B1150" s="1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t="s">
        <v>13</v>
      </c>
      <c r="K1150">
        <f t="shared" si="17"/>
        <v>0</v>
      </c>
    </row>
    <row r="1151" spans="1:11" x14ac:dyDescent="0.25">
      <c r="A1151">
        <v>1150</v>
      </c>
      <c r="B1151" s="1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t="s">
        <v>13</v>
      </c>
      <c r="K1151">
        <f t="shared" si="17"/>
        <v>0</v>
      </c>
    </row>
    <row r="1152" spans="1:11" x14ac:dyDescent="0.25">
      <c r="A1152">
        <v>1151</v>
      </c>
      <c r="B1152" s="1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t="s">
        <v>11</v>
      </c>
      <c r="K1152">
        <f t="shared" si="17"/>
        <v>1</v>
      </c>
    </row>
    <row r="1153" spans="1:11" x14ac:dyDescent="0.25">
      <c r="A1153">
        <v>1152</v>
      </c>
      <c r="B1153" s="1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t="s">
        <v>11</v>
      </c>
      <c r="K1153">
        <f t="shared" si="17"/>
        <v>1</v>
      </c>
    </row>
    <row r="1154" spans="1:11" x14ac:dyDescent="0.25">
      <c r="A1154">
        <v>1153</v>
      </c>
      <c r="B1154" s="1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t="s">
        <v>13</v>
      </c>
      <c r="K1154">
        <f t="shared" si="17"/>
        <v>0</v>
      </c>
    </row>
    <row r="1155" spans="1:11" x14ac:dyDescent="0.25">
      <c r="A1155">
        <v>1154</v>
      </c>
      <c r="B1155" s="1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t="s">
        <v>13</v>
      </c>
      <c r="K1155">
        <f t="shared" ref="K1155:K1218" si="18">IF(J1155="Yes", 1, 0)</f>
        <v>0</v>
      </c>
    </row>
    <row r="1156" spans="1:11" x14ac:dyDescent="0.25">
      <c r="A1156">
        <v>1155</v>
      </c>
      <c r="B1156" s="1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t="s">
        <v>13</v>
      </c>
      <c r="K1156">
        <f t="shared" si="18"/>
        <v>0</v>
      </c>
    </row>
    <row r="1157" spans="1:11" x14ac:dyDescent="0.25">
      <c r="A1157">
        <v>1156</v>
      </c>
      <c r="B1157" s="1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t="s">
        <v>11</v>
      </c>
      <c r="K1157">
        <f t="shared" si="18"/>
        <v>1</v>
      </c>
    </row>
    <row r="1158" spans="1:11" x14ac:dyDescent="0.25">
      <c r="A1158">
        <v>1157</v>
      </c>
      <c r="B1158" s="1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t="s">
        <v>11</v>
      </c>
      <c r="K1158">
        <f t="shared" si="18"/>
        <v>1</v>
      </c>
    </row>
    <row r="1159" spans="1:11" x14ac:dyDescent="0.25">
      <c r="A1159">
        <v>1158</v>
      </c>
      <c r="B1159" s="1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t="s">
        <v>13</v>
      </c>
      <c r="K1159">
        <f t="shared" si="18"/>
        <v>0</v>
      </c>
    </row>
    <row r="1160" spans="1:11" x14ac:dyDescent="0.25">
      <c r="A1160">
        <v>1159</v>
      </c>
      <c r="B1160" s="1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t="s">
        <v>13</v>
      </c>
      <c r="K1160">
        <f t="shared" si="18"/>
        <v>0</v>
      </c>
    </row>
    <row r="1161" spans="1:11" x14ac:dyDescent="0.25">
      <c r="A1161">
        <v>1160</v>
      </c>
      <c r="B1161" s="1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t="s">
        <v>13</v>
      </c>
      <c r="K1161">
        <f t="shared" si="18"/>
        <v>0</v>
      </c>
    </row>
    <row r="1162" spans="1:11" x14ac:dyDescent="0.25">
      <c r="A1162">
        <v>1161</v>
      </c>
      <c r="B1162" s="1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t="s">
        <v>11</v>
      </c>
      <c r="K1162">
        <f t="shared" si="18"/>
        <v>1</v>
      </c>
    </row>
    <row r="1163" spans="1:11" x14ac:dyDescent="0.25">
      <c r="A1163">
        <v>1162</v>
      </c>
      <c r="B1163" s="1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t="s">
        <v>11</v>
      </c>
      <c r="K1163">
        <f t="shared" si="18"/>
        <v>1</v>
      </c>
    </row>
    <row r="1164" spans="1:11" x14ac:dyDescent="0.25">
      <c r="A1164">
        <v>1163</v>
      </c>
      <c r="B1164" s="1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t="s">
        <v>11</v>
      </c>
      <c r="K1164">
        <f t="shared" si="18"/>
        <v>1</v>
      </c>
    </row>
    <row r="1165" spans="1:11" x14ac:dyDescent="0.25">
      <c r="A1165">
        <v>1164</v>
      </c>
      <c r="B1165" s="1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t="s">
        <v>11</v>
      </c>
      <c r="K1165">
        <f t="shared" si="18"/>
        <v>1</v>
      </c>
    </row>
    <row r="1166" spans="1:11" x14ac:dyDescent="0.25">
      <c r="A1166">
        <v>1165</v>
      </c>
      <c r="B1166" s="1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t="s">
        <v>13</v>
      </c>
      <c r="K1166">
        <f t="shared" si="18"/>
        <v>0</v>
      </c>
    </row>
    <row r="1167" spans="1:11" x14ac:dyDescent="0.25">
      <c r="A1167">
        <v>1166</v>
      </c>
      <c r="B1167" s="1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t="s">
        <v>13</v>
      </c>
      <c r="K1167">
        <f t="shared" si="18"/>
        <v>0</v>
      </c>
    </row>
    <row r="1168" spans="1:11" x14ac:dyDescent="0.25">
      <c r="A1168">
        <v>1167</v>
      </c>
      <c r="B1168" s="1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t="s">
        <v>13</v>
      </c>
      <c r="K1168">
        <f t="shared" si="18"/>
        <v>0</v>
      </c>
    </row>
    <row r="1169" spans="1:11" x14ac:dyDescent="0.25">
      <c r="A1169">
        <v>1168</v>
      </c>
      <c r="B1169" s="1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t="s">
        <v>11</v>
      </c>
      <c r="K1169">
        <f t="shared" si="18"/>
        <v>1</v>
      </c>
    </row>
    <row r="1170" spans="1:11" x14ac:dyDescent="0.25">
      <c r="A1170">
        <v>1169</v>
      </c>
      <c r="B1170" s="1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t="s">
        <v>11</v>
      </c>
      <c r="K1170">
        <f t="shared" si="18"/>
        <v>1</v>
      </c>
    </row>
    <row r="1171" spans="1:11" x14ac:dyDescent="0.25">
      <c r="A1171">
        <v>1170</v>
      </c>
      <c r="B1171" s="1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t="s">
        <v>11</v>
      </c>
      <c r="K1171">
        <f t="shared" si="18"/>
        <v>1</v>
      </c>
    </row>
    <row r="1172" spans="1:11" x14ac:dyDescent="0.25">
      <c r="A1172">
        <v>1171</v>
      </c>
      <c r="B1172" s="1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t="s">
        <v>13</v>
      </c>
      <c r="K1172">
        <f t="shared" si="18"/>
        <v>0</v>
      </c>
    </row>
    <row r="1173" spans="1:11" x14ac:dyDescent="0.25">
      <c r="A1173">
        <v>1172</v>
      </c>
      <c r="B1173" s="1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t="s">
        <v>13</v>
      </c>
      <c r="K1173">
        <f t="shared" si="18"/>
        <v>0</v>
      </c>
    </row>
    <row r="1174" spans="1:11" x14ac:dyDescent="0.25">
      <c r="A1174">
        <v>1173</v>
      </c>
      <c r="B1174" s="1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t="s">
        <v>11</v>
      </c>
      <c r="K1174">
        <f t="shared" si="18"/>
        <v>1</v>
      </c>
    </row>
    <row r="1175" spans="1:11" x14ac:dyDescent="0.25">
      <c r="A1175">
        <v>1174</v>
      </c>
      <c r="B1175" s="1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t="s">
        <v>11</v>
      </c>
      <c r="K1175">
        <f t="shared" si="18"/>
        <v>1</v>
      </c>
    </row>
    <row r="1176" spans="1:11" x14ac:dyDescent="0.25">
      <c r="A1176">
        <v>1175</v>
      </c>
      <c r="B1176" s="1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t="s">
        <v>13</v>
      </c>
      <c r="K1176">
        <f t="shared" si="18"/>
        <v>0</v>
      </c>
    </row>
    <row r="1177" spans="1:11" x14ac:dyDescent="0.25">
      <c r="A1177">
        <v>1176</v>
      </c>
      <c r="B1177" s="1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t="s">
        <v>13</v>
      </c>
      <c r="K1177">
        <f t="shared" si="18"/>
        <v>0</v>
      </c>
    </row>
    <row r="1178" spans="1:11" x14ac:dyDescent="0.25">
      <c r="A1178">
        <v>1177</v>
      </c>
      <c r="B1178" s="1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t="s">
        <v>11</v>
      </c>
      <c r="K1178">
        <f t="shared" si="18"/>
        <v>1</v>
      </c>
    </row>
    <row r="1179" spans="1:11" x14ac:dyDescent="0.25">
      <c r="A1179">
        <v>1178</v>
      </c>
      <c r="B1179" s="1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t="s">
        <v>13</v>
      </c>
      <c r="K1179">
        <f t="shared" si="18"/>
        <v>0</v>
      </c>
    </row>
    <row r="1180" spans="1:11" x14ac:dyDescent="0.25">
      <c r="A1180">
        <v>1179</v>
      </c>
      <c r="B1180" s="1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t="s">
        <v>13</v>
      </c>
      <c r="K1180">
        <f t="shared" si="18"/>
        <v>0</v>
      </c>
    </row>
    <row r="1181" spans="1:11" x14ac:dyDescent="0.25">
      <c r="A1181">
        <v>1180</v>
      </c>
      <c r="B1181" s="1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t="s">
        <v>13</v>
      </c>
      <c r="K1181">
        <f t="shared" si="18"/>
        <v>0</v>
      </c>
    </row>
    <row r="1182" spans="1:11" x14ac:dyDescent="0.25">
      <c r="A1182">
        <v>1181</v>
      </c>
      <c r="B1182" s="1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t="s">
        <v>13</v>
      </c>
      <c r="K1182">
        <f t="shared" si="18"/>
        <v>0</v>
      </c>
    </row>
    <row r="1183" spans="1:11" x14ac:dyDescent="0.25">
      <c r="A1183">
        <v>1182</v>
      </c>
      <c r="B1183" s="1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t="s">
        <v>11</v>
      </c>
      <c r="K1183">
        <f t="shared" si="18"/>
        <v>1</v>
      </c>
    </row>
    <row r="1184" spans="1:11" x14ac:dyDescent="0.25">
      <c r="A1184">
        <v>1183</v>
      </c>
      <c r="B1184" s="1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t="s">
        <v>11</v>
      </c>
      <c r="K1184">
        <f t="shared" si="18"/>
        <v>1</v>
      </c>
    </row>
    <row r="1185" spans="1:11" x14ac:dyDescent="0.25">
      <c r="A1185">
        <v>1184</v>
      </c>
      <c r="B1185" s="1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t="s">
        <v>11</v>
      </c>
      <c r="K1185">
        <f t="shared" si="18"/>
        <v>1</v>
      </c>
    </row>
    <row r="1186" spans="1:11" x14ac:dyDescent="0.25">
      <c r="A1186">
        <v>1185</v>
      </c>
      <c r="B1186" s="1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t="s">
        <v>13</v>
      </c>
      <c r="K1186">
        <f t="shared" si="18"/>
        <v>0</v>
      </c>
    </row>
    <row r="1187" spans="1:11" x14ac:dyDescent="0.25">
      <c r="A1187">
        <v>1186</v>
      </c>
      <c r="B1187" s="1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t="s">
        <v>11</v>
      </c>
      <c r="K1187">
        <f t="shared" si="18"/>
        <v>1</v>
      </c>
    </row>
    <row r="1188" spans="1:11" x14ac:dyDescent="0.25">
      <c r="A1188">
        <v>1187</v>
      </c>
      <c r="B1188" s="1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t="s">
        <v>11</v>
      </c>
      <c r="K1188">
        <f t="shared" si="18"/>
        <v>1</v>
      </c>
    </row>
    <row r="1189" spans="1:11" x14ac:dyDescent="0.25">
      <c r="A1189">
        <v>1188</v>
      </c>
      <c r="B1189" s="1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t="s">
        <v>11</v>
      </c>
      <c r="K1189">
        <f t="shared" si="18"/>
        <v>1</v>
      </c>
    </row>
    <row r="1190" spans="1:11" x14ac:dyDescent="0.25">
      <c r="A1190">
        <v>1189</v>
      </c>
      <c r="B1190" s="1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t="s">
        <v>13</v>
      </c>
      <c r="K1190">
        <f t="shared" si="18"/>
        <v>0</v>
      </c>
    </row>
    <row r="1191" spans="1:11" x14ac:dyDescent="0.25">
      <c r="A1191">
        <v>1190</v>
      </c>
      <c r="B1191" s="1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t="s">
        <v>11</v>
      </c>
      <c r="K1191">
        <f t="shared" si="18"/>
        <v>1</v>
      </c>
    </row>
    <row r="1192" spans="1:11" x14ac:dyDescent="0.25">
      <c r="A1192">
        <v>1191</v>
      </c>
      <c r="B1192" s="1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t="s">
        <v>11</v>
      </c>
      <c r="K1192">
        <f t="shared" si="18"/>
        <v>1</v>
      </c>
    </row>
    <row r="1193" spans="1:11" x14ac:dyDescent="0.25">
      <c r="A1193">
        <v>1192</v>
      </c>
      <c r="B1193" s="1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t="s">
        <v>13</v>
      </c>
      <c r="K1193">
        <f t="shared" si="18"/>
        <v>0</v>
      </c>
    </row>
    <row r="1194" spans="1:11" x14ac:dyDescent="0.25">
      <c r="A1194">
        <v>1193</v>
      </c>
      <c r="B1194" s="1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t="s">
        <v>11</v>
      </c>
      <c r="K1194">
        <f t="shared" si="18"/>
        <v>1</v>
      </c>
    </row>
    <row r="1195" spans="1:11" x14ac:dyDescent="0.25">
      <c r="A1195">
        <v>1194</v>
      </c>
      <c r="B1195" s="1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t="s">
        <v>11</v>
      </c>
      <c r="K1195">
        <f t="shared" si="18"/>
        <v>1</v>
      </c>
    </row>
    <row r="1196" spans="1:11" x14ac:dyDescent="0.25">
      <c r="A1196">
        <v>1195</v>
      </c>
      <c r="B1196" s="1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t="s">
        <v>11</v>
      </c>
      <c r="K1196">
        <f t="shared" si="18"/>
        <v>1</v>
      </c>
    </row>
    <row r="1197" spans="1:11" x14ac:dyDescent="0.25">
      <c r="A1197">
        <v>1196</v>
      </c>
      <c r="B1197" s="1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t="s">
        <v>11</v>
      </c>
      <c r="K1197">
        <f t="shared" si="18"/>
        <v>1</v>
      </c>
    </row>
    <row r="1198" spans="1:11" x14ac:dyDescent="0.25">
      <c r="A1198">
        <v>1197</v>
      </c>
      <c r="B1198" s="1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t="s">
        <v>11</v>
      </c>
      <c r="K1198">
        <f t="shared" si="18"/>
        <v>1</v>
      </c>
    </row>
    <row r="1199" spans="1:11" x14ac:dyDescent="0.25">
      <c r="A1199">
        <v>1198</v>
      </c>
      <c r="B1199" s="1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t="s">
        <v>11</v>
      </c>
      <c r="K1199">
        <f t="shared" si="18"/>
        <v>1</v>
      </c>
    </row>
    <row r="1200" spans="1:11" x14ac:dyDescent="0.25">
      <c r="A1200">
        <v>1199</v>
      </c>
      <c r="B1200" s="1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t="s">
        <v>11</v>
      </c>
      <c r="K1200">
        <f t="shared" si="18"/>
        <v>1</v>
      </c>
    </row>
    <row r="1201" spans="1:11" x14ac:dyDescent="0.25">
      <c r="A1201">
        <v>1200</v>
      </c>
      <c r="B1201" s="1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t="s">
        <v>11</v>
      </c>
      <c r="K1201">
        <f t="shared" si="18"/>
        <v>1</v>
      </c>
    </row>
    <row r="1202" spans="1:11" x14ac:dyDescent="0.25">
      <c r="A1202">
        <v>1201</v>
      </c>
      <c r="B1202" s="1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t="s">
        <v>13</v>
      </c>
      <c r="K1202">
        <f t="shared" si="18"/>
        <v>0</v>
      </c>
    </row>
    <row r="1203" spans="1:11" x14ac:dyDescent="0.25">
      <c r="A1203">
        <v>1202</v>
      </c>
      <c r="B1203" s="1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t="s">
        <v>13</v>
      </c>
      <c r="K1203">
        <f t="shared" si="18"/>
        <v>0</v>
      </c>
    </row>
    <row r="1204" spans="1:11" x14ac:dyDescent="0.25">
      <c r="A1204">
        <v>1203</v>
      </c>
      <c r="B1204" s="1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t="s">
        <v>13</v>
      </c>
      <c r="K1204">
        <f t="shared" si="18"/>
        <v>0</v>
      </c>
    </row>
    <row r="1205" spans="1:11" x14ac:dyDescent="0.25">
      <c r="A1205">
        <v>1204</v>
      </c>
      <c r="B1205" s="1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t="s">
        <v>11</v>
      </c>
      <c r="K1205">
        <f t="shared" si="18"/>
        <v>1</v>
      </c>
    </row>
    <row r="1206" spans="1:11" x14ac:dyDescent="0.25">
      <c r="A1206">
        <v>1205</v>
      </c>
      <c r="B1206" s="1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t="s">
        <v>11</v>
      </c>
      <c r="K1206">
        <f t="shared" si="18"/>
        <v>1</v>
      </c>
    </row>
    <row r="1207" spans="1:11" x14ac:dyDescent="0.25">
      <c r="A1207">
        <v>1206</v>
      </c>
      <c r="B1207" s="1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t="s">
        <v>11</v>
      </c>
      <c r="K1207">
        <f t="shared" si="18"/>
        <v>1</v>
      </c>
    </row>
    <row r="1208" spans="1:11" x14ac:dyDescent="0.25">
      <c r="A1208">
        <v>1207</v>
      </c>
      <c r="B1208" s="1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t="s">
        <v>11</v>
      </c>
      <c r="K1208">
        <f t="shared" si="18"/>
        <v>1</v>
      </c>
    </row>
    <row r="1209" spans="1:11" x14ac:dyDescent="0.25">
      <c r="A1209">
        <v>1208</v>
      </c>
      <c r="B1209" s="1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t="s">
        <v>13</v>
      </c>
      <c r="K1209">
        <f t="shared" si="18"/>
        <v>0</v>
      </c>
    </row>
    <row r="1210" spans="1:11" x14ac:dyDescent="0.25">
      <c r="A1210">
        <v>1209</v>
      </c>
      <c r="B1210" s="1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t="s">
        <v>13</v>
      </c>
      <c r="K1210">
        <f t="shared" si="18"/>
        <v>0</v>
      </c>
    </row>
    <row r="1211" spans="1:11" x14ac:dyDescent="0.25">
      <c r="A1211">
        <v>1210</v>
      </c>
      <c r="B1211" s="1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t="s">
        <v>11</v>
      </c>
      <c r="K1211">
        <f t="shared" si="18"/>
        <v>1</v>
      </c>
    </row>
    <row r="1212" spans="1:11" x14ac:dyDescent="0.25">
      <c r="A1212">
        <v>1211</v>
      </c>
      <c r="B1212" s="1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t="s">
        <v>13</v>
      </c>
      <c r="K1212">
        <f t="shared" si="18"/>
        <v>0</v>
      </c>
    </row>
    <row r="1213" spans="1:11" x14ac:dyDescent="0.25">
      <c r="A1213">
        <v>1212</v>
      </c>
      <c r="B1213" s="1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t="s">
        <v>11</v>
      </c>
      <c r="K1213">
        <f t="shared" si="18"/>
        <v>1</v>
      </c>
    </row>
    <row r="1214" spans="1:11" x14ac:dyDescent="0.25">
      <c r="A1214">
        <v>1213</v>
      </c>
      <c r="B1214" s="1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t="s">
        <v>13</v>
      </c>
      <c r="K1214">
        <f t="shared" si="18"/>
        <v>0</v>
      </c>
    </row>
    <row r="1215" spans="1:11" x14ac:dyDescent="0.25">
      <c r="A1215">
        <v>1214</v>
      </c>
      <c r="B1215" s="1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t="s">
        <v>13</v>
      </c>
      <c r="K1215">
        <f t="shared" si="18"/>
        <v>0</v>
      </c>
    </row>
    <row r="1216" spans="1:11" x14ac:dyDescent="0.25">
      <c r="A1216">
        <v>1215</v>
      </c>
      <c r="B1216" s="1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t="s">
        <v>11</v>
      </c>
      <c r="K1216">
        <f t="shared" si="18"/>
        <v>1</v>
      </c>
    </row>
    <row r="1217" spans="1:11" x14ac:dyDescent="0.25">
      <c r="A1217">
        <v>1216</v>
      </c>
      <c r="B1217" s="1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t="s">
        <v>13</v>
      </c>
      <c r="K1217">
        <f t="shared" si="18"/>
        <v>0</v>
      </c>
    </row>
    <row r="1218" spans="1:11" x14ac:dyDescent="0.25">
      <c r="A1218">
        <v>1217</v>
      </c>
      <c r="B1218" s="1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t="s">
        <v>11</v>
      </c>
      <c r="K1218">
        <f t="shared" si="18"/>
        <v>1</v>
      </c>
    </row>
    <row r="1219" spans="1:11" x14ac:dyDescent="0.25">
      <c r="A1219">
        <v>1218</v>
      </c>
      <c r="B1219" s="1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t="s">
        <v>11</v>
      </c>
      <c r="K1219">
        <f t="shared" ref="K1219:K1282" si="19">IF(J1219="Yes", 1, 0)</f>
        <v>1</v>
      </c>
    </row>
    <row r="1220" spans="1:11" x14ac:dyDescent="0.25">
      <c r="A1220">
        <v>1219</v>
      </c>
      <c r="B1220" s="1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t="s">
        <v>13</v>
      </c>
      <c r="K1220">
        <f t="shared" si="19"/>
        <v>0</v>
      </c>
    </row>
    <row r="1221" spans="1:11" x14ac:dyDescent="0.25">
      <c r="A1221">
        <v>1220</v>
      </c>
      <c r="B1221" s="1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t="s">
        <v>13</v>
      </c>
      <c r="K1221">
        <f t="shared" si="19"/>
        <v>0</v>
      </c>
    </row>
    <row r="1222" spans="1:11" x14ac:dyDescent="0.25">
      <c r="A1222">
        <v>1221</v>
      </c>
      <c r="B1222" s="1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t="s">
        <v>11</v>
      </c>
      <c r="K1222">
        <f t="shared" si="19"/>
        <v>1</v>
      </c>
    </row>
    <row r="1223" spans="1:11" x14ac:dyDescent="0.25">
      <c r="A1223">
        <v>1222</v>
      </c>
      <c r="B1223" s="1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t="s">
        <v>13</v>
      </c>
      <c r="K1223">
        <f t="shared" si="19"/>
        <v>0</v>
      </c>
    </row>
    <row r="1224" spans="1:11" x14ac:dyDescent="0.25">
      <c r="A1224">
        <v>1223</v>
      </c>
      <c r="B1224" s="1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t="s">
        <v>11</v>
      </c>
      <c r="K1224">
        <f t="shared" si="19"/>
        <v>1</v>
      </c>
    </row>
    <row r="1225" spans="1:11" x14ac:dyDescent="0.25">
      <c r="A1225">
        <v>1224</v>
      </c>
      <c r="B1225" s="1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t="s">
        <v>13</v>
      </c>
      <c r="K1225">
        <f t="shared" si="19"/>
        <v>0</v>
      </c>
    </row>
    <row r="1226" spans="1:11" x14ac:dyDescent="0.25">
      <c r="A1226">
        <v>1225</v>
      </c>
      <c r="B1226" s="1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t="s">
        <v>11</v>
      </c>
      <c r="K1226">
        <f t="shared" si="19"/>
        <v>1</v>
      </c>
    </row>
    <row r="1227" spans="1:11" x14ac:dyDescent="0.25">
      <c r="A1227">
        <v>1226</v>
      </c>
      <c r="B1227" s="1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t="s">
        <v>11</v>
      </c>
      <c r="K1227">
        <f t="shared" si="19"/>
        <v>1</v>
      </c>
    </row>
    <row r="1228" spans="1:11" x14ac:dyDescent="0.25">
      <c r="A1228">
        <v>1227</v>
      </c>
      <c r="B1228" s="1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t="s">
        <v>11</v>
      </c>
      <c r="K1228">
        <f t="shared" si="19"/>
        <v>1</v>
      </c>
    </row>
    <row r="1229" spans="1:11" x14ac:dyDescent="0.25">
      <c r="A1229">
        <v>1228</v>
      </c>
      <c r="B1229" s="1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t="s">
        <v>13</v>
      </c>
      <c r="K1229">
        <f t="shared" si="19"/>
        <v>0</v>
      </c>
    </row>
    <row r="1230" spans="1:11" x14ac:dyDescent="0.25">
      <c r="A1230">
        <v>1229</v>
      </c>
      <c r="B1230" s="1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t="s">
        <v>11</v>
      </c>
      <c r="K1230">
        <f t="shared" si="19"/>
        <v>1</v>
      </c>
    </row>
    <row r="1231" spans="1:11" x14ac:dyDescent="0.25">
      <c r="A1231">
        <v>1230</v>
      </c>
      <c r="B1231" s="1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t="s">
        <v>13</v>
      </c>
      <c r="K1231">
        <f t="shared" si="19"/>
        <v>0</v>
      </c>
    </row>
    <row r="1232" spans="1:11" x14ac:dyDescent="0.25">
      <c r="A1232">
        <v>1231</v>
      </c>
      <c r="B1232" s="1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t="s">
        <v>13</v>
      </c>
      <c r="K1232">
        <f t="shared" si="19"/>
        <v>0</v>
      </c>
    </row>
    <row r="1233" spans="1:11" x14ac:dyDescent="0.25">
      <c r="A1233">
        <v>1232</v>
      </c>
      <c r="B1233" s="1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t="s">
        <v>13</v>
      </c>
      <c r="K1233">
        <f t="shared" si="19"/>
        <v>0</v>
      </c>
    </row>
    <row r="1234" spans="1:11" x14ac:dyDescent="0.25">
      <c r="A1234">
        <v>1233</v>
      </c>
      <c r="B1234" s="1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t="s">
        <v>13</v>
      </c>
      <c r="K1234">
        <f t="shared" si="19"/>
        <v>0</v>
      </c>
    </row>
    <row r="1235" spans="1:11" x14ac:dyDescent="0.25">
      <c r="A1235">
        <v>1234</v>
      </c>
      <c r="B1235" s="1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t="s">
        <v>11</v>
      </c>
      <c r="K1235">
        <f t="shared" si="19"/>
        <v>1</v>
      </c>
    </row>
    <row r="1236" spans="1:11" x14ac:dyDescent="0.25">
      <c r="A1236">
        <v>1235</v>
      </c>
      <c r="B1236" s="1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t="s">
        <v>13</v>
      </c>
      <c r="K1236">
        <f t="shared" si="19"/>
        <v>0</v>
      </c>
    </row>
    <row r="1237" spans="1:11" x14ac:dyDescent="0.25">
      <c r="A1237">
        <v>1236</v>
      </c>
      <c r="B1237" s="1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t="s">
        <v>11</v>
      </c>
      <c r="K1237">
        <f t="shared" si="19"/>
        <v>1</v>
      </c>
    </row>
    <row r="1238" spans="1:11" x14ac:dyDescent="0.25">
      <c r="A1238">
        <v>1237</v>
      </c>
      <c r="B1238" s="1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t="s">
        <v>11</v>
      </c>
      <c r="K1238">
        <f t="shared" si="19"/>
        <v>1</v>
      </c>
    </row>
    <row r="1239" spans="1:11" x14ac:dyDescent="0.25">
      <c r="A1239">
        <v>1238</v>
      </c>
      <c r="B1239" s="1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t="s">
        <v>11</v>
      </c>
      <c r="K1239">
        <f t="shared" si="19"/>
        <v>1</v>
      </c>
    </row>
    <row r="1240" spans="1:11" x14ac:dyDescent="0.25">
      <c r="A1240">
        <v>1239</v>
      </c>
      <c r="B1240" s="1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t="s">
        <v>11</v>
      </c>
      <c r="K1240">
        <f t="shared" si="19"/>
        <v>1</v>
      </c>
    </row>
    <row r="1241" spans="1:11" x14ac:dyDescent="0.25">
      <c r="A1241">
        <v>1240</v>
      </c>
      <c r="B1241" s="1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t="s">
        <v>13</v>
      </c>
      <c r="K1241">
        <f t="shared" si="19"/>
        <v>0</v>
      </c>
    </row>
    <row r="1242" spans="1:11" x14ac:dyDescent="0.25">
      <c r="A1242">
        <v>1241</v>
      </c>
      <c r="B1242" s="1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t="s">
        <v>11</v>
      </c>
      <c r="K1242">
        <f t="shared" si="19"/>
        <v>1</v>
      </c>
    </row>
    <row r="1243" spans="1:11" x14ac:dyDescent="0.25">
      <c r="A1243">
        <v>1242</v>
      </c>
      <c r="B1243" s="1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t="s">
        <v>11</v>
      </c>
      <c r="K1243">
        <f t="shared" si="19"/>
        <v>1</v>
      </c>
    </row>
    <row r="1244" spans="1:11" x14ac:dyDescent="0.25">
      <c r="A1244">
        <v>1243</v>
      </c>
      <c r="B1244" s="1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t="s">
        <v>11</v>
      </c>
      <c r="K1244">
        <f t="shared" si="19"/>
        <v>1</v>
      </c>
    </row>
    <row r="1245" spans="1:11" x14ac:dyDescent="0.25">
      <c r="A1245">
        <v>1244</v>
      </c>
      <c r="B1245" s="1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t="s">
        <v>11</v>
      </c>
      <c r="K1245">
        <f t="shared" si="19"/>
        <v>1</v>
      </c>
    </row>
    <row r="1246" spans="1:11" x14ac:dyDescent="0.25">
      <c r="A1246">
        <v>1245</v>
      </c>
      <c r="B1246" s="1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t="s">
        <v>13</v>
      </c>
      <c r="K1246">
        <f t="shared" si="19"/>
        <v>0</v>
      </c>
    </row>
    <row r="1247" spans="1:11" x14ac:dyDescent="0.25">
      <c r="A1247">
        <v>1246</v>
      </c>
      <c r="B1247" s="1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t="s">
        <v>11</v>
      </c>
      <c r="K1247">
        <f t="shared" si="19"/>
        <v>1</v>
      </c>
    </row>
    <row r="1248" spans="1:11" x14ac:dyDescent="0.25">
      <c r="A1248">
        <v>1247</v>
      </c>
      <c r="B1248" s="1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t="s">
        <v>13</v>
      </c>
      <c r="K1248">
        <f t="shared" si="19"/>
        <v>0</v>
      </c>
    </row>
    <row r="1249" spans="1:11" x14ac:dyDescent="0.25">
      <c r="A1249">
        <v>1248</v>
      </c>
      <c r="B1249" s="1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t="s">
        <v>11</v>
      </c>
      <c r="K1249">
        <f t="shared" si="19"/>
        <v>1</v>
      </c>
    </row>
    <row r="1250" spans="1:11" x14ac:dyDescent="0.25">
      <c r="A1250">
        <v>1249</v>
      </c>
      <c r="B1250" s="1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t="s">
        <v>11</v>
      </c>
      <c r="K1250">
        <f t="shared" si="19"/>
        <v>1</v>
      </c>
    </row>
    <row r="1251" spans="1:11" x14ac:dyDescent="0.25">
      <c r="A1251">
        <v>1250</v>
      </c>
      <c r="B1251" s="1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t="s">
        <v>13</v>
      </c>
      <c r="K1251">
        <f t="shared" si="19"/>
        <v>0</v>
      </c>
    </row>
    <row r="1252" spans="1:11" x14ac:dyDescent="0.25">
      <c r="A1252">
        <v>1251</v>
      </c>
      <c r="B1252" s="1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t="s">
        <v>11</v>
      </c>
      <c r="K1252">
        <f t="shared" si="19"/>
        <v>1</v>
      </c>
    </row>
    <row r="1253" spans="1:11" x14ac:dyDescent="0.25">
      <c r="A1253">
        <v>1252</v>
      </c>
      <c r="B1253" s="1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t="s">
        <v>13</v>
      </c>
      <c r="K1253">
        <f t="shared" si="19"/>
        <v>0</v>
      </c>
    </row>
    <row r="1254" spans="1:11" x14ac:dyDescent="0.25">
      <c r="A1254">
        <v>1253</v>
      </c>
      <c r="B1254" s="1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t="s">
        <v>11</v>
      </c>
      <c r="K1254">
        <f t="shared" si="19"/>
        <v>1</v>
      </c>
    </row>
    <row r="1255" spans="1:11" x14ac:dyDescent="0.25">
      <c r="A1255">
        <v>1254</v>
      </c>
      <c r="B1255" s="1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t="s">
        <v>11</v>
      </c>
      <c r="K1255">
        <f t="shared" si="19"/>
        <v>1</v>
      </c>
    </row>
    <row r="1256" spans="1:11" x14ac:dyDescent="0.25">
      <c r="A1256">
        <v>1255</v>
      </c>
      <c r="B1256" s="1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t="s">
        <v>11</v>
      </c>
      <c r="K1256">
        <f t="shared" si="19"/>
        <v>1</v>
      </c>
    </row>
    <row r="1257" spans="1:11" x14ac:dyDescent="0.25">
      <c r="A1257">
        <v>1256</v>
      </c>
      <c r="B1257" s="1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t="s">
        <v>13</v>
      </c>
      <c r="K1257">
        <f t="shared" si="19"/>
        <v>0</v>
      </c>
    </row>
    <row r="1258" spans="1:11" x14ac:dyDescent="0.25">
      <c r="A1258">
        <v>1257</v>
      </c>
      <c r="B1258" s="1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t="s">
        <v>11</v>
      </c>
      <c r="K1258">
        <f t="shared" si="19"/>
        <v>1</v>
      </c>
    </row>
    <row r="1259" spans="1:11" x14ac:dyDescent="0.25">
      <c r="A1259">
        <v>1258</v>
      </c>
      <c r="B1259" s="1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t="s">
        <v>11</v>
      </c>
      <c r="K1259">
        <f t="shared" si="19"/>
        <v>1</v>
      </c>
    </row>
    <row r="1260" spans="1:11" x14ac:dyDescent="0.25">
      <c r="A1260">
        <v>1259</v>
      </c>
      <c r="B1260" s="1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t="s">
        <v>13</v>
      </c>
      <c r="K1260">
        <f t="shared" si="19"/>
        <v>0</v>
      </c>
    </row>
    <row r="1261" spans="1:11" x14ac:dyDescent="0.25">
      <c r="A1261">
        <v>1260</v>
      </c>
      <c r="B1261" s="1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t="s">
        <v>11</v>
      </c>
      <c r="K1261">
        <f t="shared" si="19"/>
        <v>1</v>
      </c>
    </row>
    <row r="1262" spans="1:11" x14ac:dyDescent="0.25">
      <c r="A1262">
        <v>1261</v>
      </c>
      <c r="B1262" s="1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t="s">
        <v>11</v>
      </c>
      <c r="K1262">
        <f t="shared" si="19"/>
        <v>1</v>
      </c>
    </row>
    <row r="1263" spans="1:11" x14ac:dyDescent="0.25">
      <c r="A1263">
        <v>1262</v>
      </c>
      <c r="B1263" s="1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t="s">
        <v>11</v>
      </c>
      <c r="K1263">
        <f t="shared" si="19"/>
        <v>1</v>
      </c>
    </row>
    <row r="1264" spans="1:11" x14ac:dyDescent="0.25">
      <c r="A1264">
        <v>1263</v>
      </c>
      <c r="B1264" s="1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t="s">
        <v>13</v>
      </c>
      <c r="K1264">
        <f t="shared" si="19"/>
        <v>0</v>
      </c>
    </row>
    <row r="1265" spans="1:11" x14ac:dyDescent="0.25">
      <c r="A1265">
        <v>1264</v>
      </c>
      <c r="B1265" s="1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t="s">
        <v>11</v>
      </c>
      <c r="K1265">
        <f t="shared" si="19"/>
        <v>1</v>
      </c>
    </row>
    <row r="1266" spans="1:11" x14ac:dyDescent="0.25">
      <c r="A1266">
        <v>1265</v>
      </c>
      <c r="B1266" s="1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t="s">
        <v>11</v>
      </c>
      <c r="K1266">
        <f t="shared" si="19"/>
        <v>1</v>
      </c>
    </row>
    <row r="1267" spans="1:11" x14ac:dyDescent="0.25">
      <c r="A1267">
        <v>1266</v>
      </c>
      <c r="B1267" s="1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t="s">
        <v>11</v>
      </c>
      <c r="K1267">
        <f t="shared" si="19"/>
        <v>1</v>
      </c>
    </row>
    <row r="1268" spans="1:11" x14ac:dyDescent="0.25">
      <c r="A1268">
        <v>1267</v>
      </c>
      <c r="B1268" s="1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t="s">
        <v>11</v>
      </c>
      <c r="K1268">
        <f t="shared" si="19"/>
        <v>1</v>
      </c>
    </row>
    <row r="1269" spans="1:11" x14ac:dyDescent="0.25">
      <c r="A1269">
        <v>1268</v>
      </c>
      <c r="B1269" s="1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t="s">
        <v>11</v>
      </c>
      <c r="K1269">
        <f t="shared" si="19"/>
        <v>1</v>
      </c>
    </row>
    <row r="1270" spans="1:11" x14ac:dyDescent="0.25">
      <c r="A1270">
        <v>1269</v>
      </c>
      <c r="B1270" s="1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t="s">
        <v>11</v>
      </c>
      <c r="K1270">
        <f t="shared" si="19"/>
        <v>1</v>
      </c>
    </row>
    <row r="1271" spans="1:11" x14ac:dyDescent="0.25">
      <c r="A1271">
        <v>1270</v>
      </c>
      <c r="B1271" s="1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t="s">
        <v>11</v>
      </c>
      <c r="K1271">
        <f t="shared" si="19"/>
        <v>1</v>
      </c>
    </row>
    <row r="1272" spans="1:11" x14ac:dyDescent="0.25">
      <c r="A1272">
        <v>1271</v>
      </c>
      <c r="B1272" s="1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t="s">
        <v>13</v>
      </c>
      <c r="K1272">
        <f t="shared" si="19"/>
        <v>0</v>
      </c>
    </row>
    <row r="1273" spans="1:11" x14ac:dyDescent="0.25">
      <c r="A1273">
        <v>1272</v>
      </c>
      <c r="B1273" s="1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t="s">
        <v>13</v>
      </c>
      <c r="K1273">
        <f t="shared" si="19"/>
        <v>0</v>
      </c>
    </row>
    <row r="1274" spans="1:11" x14ac:dyDescent="0.25">
      <c r="A1274">
        <v>1273</v>
      </c>
      <c r="B1274" s="1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t="s">
        <v>11</v>
      </c>
      <c r="K1274">
        <f t="shared" si="19"/>
        <v>1</v>
      </c>
    </row>
    <row r="1275" spans="1:11" x14ac:dyDescent="0.25">
      <c r="A1275">
        <v>1274</v>
      </c>
      <c r="B1275" s="1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t="s">
        <v>11</v>
      </c>
      <c r="K1275">
        <f t="shared" si="19"/>
        <v>1</v>
      </c>
    </row>
    <row r="1276" spans="1:11" x14ac:dyDescent="0.25">
      <c r="A1276">
        <v>1275</v>
      </c>
      <c r="B1276" s="1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t="s">
        <v>13</v>
      </c>
      <c r="K1276">
        <f t="shared" si="19"/>
        <v>0</v>
      </c>
    </row>
    <row r="1277" spans="1:11" x14ac:dyDescent="0.25">
      <c r="A1277">
        <v>1276</v>
      </c>
      <c r="B1277" s="1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t="s">
        <v>13</v>
      </c>
      <c r="K1277">
        <f t="shared" si="19"/>
        <v>0</v>
      </c>
    </row>
    <row r="1278" spans="1:11" x14ac:dyDescent="0.25">
      <c r="A1278">
        <v>1277</v>
      </c>
      <c r="B1278" s="1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t="s">
        <v>11</v>
      </c>
      <c r="K1278">
        <f t="shared" si="19"/>
        <v>1</v>
      </c>
    </row>
    <row r="1279" spans="1:11" x14ac:dyDescent="0.25">
      <c r="A1279">
        <v>1278</v>
      </c>
      <c r="B1279" s="1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t="s">
        <v>13</v>
      </c>
      <c r="K1279">
        <f t="shared" si="19"/>
        <v>0</v>
      </c>
    </row>
    <row r="1280" spans="1:11" x14ac:dyDescent="0.25">
      <c r="A1280">
        <v>1279</v>
      </c>
      <c r="B1280" s="1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t="s">
        <v>11</v>
      </c>
      <c r="K1280">
        <f t="shared" si="19"/>
        <v>1</v>
      </c>
    </row>
    <row r="1281" spans="1:11" x14ac:dyDescent="0.25">
      <c r="A1281">
        <v>1280</v>
      </c>
      <c r="B1281" s="1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t="s">
        <v>11</v>
      </c>
      <c r="K1281">
        <f t="shared" si="19"/>
        <v>1</v>
      </c>
    </row>
    <row r="1282" spans="1:11" x14ac:dyDescent="0.25">
      <c r="A1282">
        <v>1281</v>
      </c>
      <c r="B1282" s="1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t="s">
        <v>11</v>
      </c>
      <c r="K1282">
        <f t="shared" si="19"/>
        <v>1</v>
      </c>
    </row>
    <row r="1283" spans="1:11" x14ac:dyDescent="0.25">
      <c r="A1283">
        <v>1282</v>
      </c>
      <c r="B1283" s="1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t="s">
        <v>13</v>
      </c>
      <c r="K1283">
        <f t="shared" ref="K1283:K1346" si="20">IF(J1283="Yes", 1, 0)</f>
        <v>0</v>
      </c>
    </row>
    <row r="1284" spans="1:11" x14ac:dyDescent="0.25">
      <c r="A1284">
        <v>1283</v>
      </c>
      <c r="B1284" s="1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t="s">
        <v>11</v>
      </c>
      <c r="K1284">
        <f t="shared" si="20"/>
        <v>1</v>
      </c>
    </row>
    <row r="1285" spans="1:11" x14ac:dyDescent="0.25">
      <c r="A1285">
        <v>1284</v>
      </c>
      <c r="B1285" s="1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t="s">
        <v>13</v>
      </c>
      <c r="K1285">
        <f t="shared" si="20"/>
        <v>0</v>
      </c>
    </row>
    <row r="1286" spans="1:11" x14ac:dyDescent="0.25">
      <c r="A1286">
        <v>1285</v>
      </c>
      <c r="B1286" s="1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t="s">
        <v>13</v>
      </c>
      <c r="K1286">
        <f t="shared" si="20"/>
        <v>0</v>
      </c>
    </row>
    <row r="1287" spans="1:11" x14ac:dyDescent="0.25">
      <c r="A1287">
        <v>1286</v>
      </c>
      <c r="B1287" s="1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t="s">
        <v>11</v>
      </c>
      <c r="K1287">
        <f t="shared" si="20"/>
        <v>1</v>
      </c>
    </row>
    <row r="1288" spans="1:11" x14ac:dyDescent="0.25">
      <c r="A1288">
        <v>1287</v>
      </c>
      <c r="B1288" s="1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t="s">
        <v>11</v>
      </c>
      <c r="K1288">
        <f t="shared" si="20"/>
        <v>1</v>
      </c>
    </row>
    <row r="1289" spans="1:11" x14ac:dyDescent="0.25">
      <c r="A1289">
        <v>1288</v>
      </c>
      <c r="B1289" s="1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t="s">
        <v>11</v>
      </c>
      <c r="K1289">
        <f t="shared" si="20"/>
        <v>1</v>
      </c>
    </row>
    <row r="1290" spans="1:11" x14ac:dyDescent="0.25">
      <c r="A1290">
        <v>1289</v>
      </c>
      <c r="B1290" s="1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t="s">
        <v>13</v>
      </c>
      <c r="K1290">
        <f t="shared" si="20"/>
        <v>0</v>
      </c>
    </row>
    <row r="1291" spans="1:11" x14ac:dyDescent="0.25">
      <c r="A1291">
        <v>1290</v>
      </c>
      <c r="B1291" s="1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t="s">
        <v>11</v>
      </c>
      <c r="K1291">
        <f t="shared" si="20"/>
        <v>1</v>
      </c>
    </row>
    <row r="1292" spans="1:11" x14ac:dyDescent="0.25">
      <c r="A1292">
        <v>1291</v>
      </c>
      <c r="B1292" s="1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t="s">
        <v>11</v>
      </c>
      <c r="K1292">
        <f t="shared" si="20"/>
        <v>1</v>
      </c>
    </row>
    <row r="1293" spans="1:11" x14ac:dyDescent="0.25">
      <c r="A1293">
        <v>1292</v>
      </c>
      <c r="B1293" s="1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t="s">
        <v>11</v>
      </c>
      <c r="K1293">
        <f t="shared" si="20"/>
        <v>1</v>
      </c>
    </row>
    <row r="1294" spans="1:11" x14ac:dyDescent="0.25">
      <c r="A1294">
        <v>1293</v>
      </c>
      <c r="B1294" s="1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t="s">
        <v>11</v>
      </c>
      <c r="K1294">
        <f t="shared" si="20"/>
        <v>1</v>
      </c>
    </row>
    <row r="1295" spans="1:11" x14ac:dyDescent="0.25">
      <c r="A1295">
        <v>1294</v>
      </c>
      <c r="B1295" s="1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t="s">
        <v>11</v>
      </c>
      <c r="K1295">
        <f t="shared" si="20"/>
        <v>1</v>
      </c>
    </row>
    <row r="1296" spans="1:11" x14ac:dyDescent="0.25">
      <c r="A1296">
        <v>1295</v>
      </c>
      <c r="B1296" s="1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t="s">
        <v>11</v>
      </c>
      <c r="K1296">
        <f t="shared" si="20"/>
        <v>1</v>
      </c>
    </row>
    <row r="1297" spans="1:11" x14ac:dyDescent="0.25">
      <c r="A1297">
        <v>1296</v>
      </c>
      <c r="B1297" s="1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t="s">
        <v>11</v>
      </c>
      <c r="K1297">
        <f t="shared" si="20"/>
        <v>1</v>
      </c>
    </row>
    <row r="1298" spans="1:11" x14ac:dyDescent="0.25">
      <c r="A1298">
        <v>1297</v>
      </c>
      <c r="B1298" s="1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t="s">
        <v>11</v>
      </c>
      <c r="K1298">
        <f t="shared" si="20"/>
        <v>1</v>
      </c>
    </row>
    <row r="1299" spans="1:11" x14ac:dyDescent="0.25">
      <c r="A1299">
        <v>1298</v>
      </c>
      <c r="B1299" s="1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t="s">
        <v>13</v>
      </c>
      <c r="K1299">
        <f t="shared" si="20"/>
        <v>0</v>
      </c>
    </row>
    <row r="1300" spans="1:11" x14ac:dyDescent="0.25">
      <c r="A1300">
        <v>1299</v>
      </c>
      <c r="B1300" s="1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t="s">
        <v>11</v>
      </c>
      <c r="K1300">
        <f t="shared" si="20"/>
        <v>1</v>
      </c>
    </row>
    <row r="1301" spans="1:11" x14ac:dyDescent="0.25">
      <c r="A1301">
        <v>1300</v>
      </c>
      <c r="B1301" s="1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t="s">
        <v>11</v>
      </c>
      <c r="K1301">
        <f t="shared" si="20"/>
        <v>1</v>
      </c>
    </row>
    <row r="1302" spans="1:11" x14ac:dyDescent="0.25">
      <c r="A1302">
        <v>1301</v>
      </c>
      <c r="B1302" s="1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t="s">
        <v>11</v>
      </c>
      <c r="K1302">
        <f t="shared" si="20"/>
        <v>1</v>
      </c>
    </row>
    <row r="1303" spans="1:11" x14ac:dyDescent="0.25">
      <c r="A1303">
        <v>1302</v>
      </c>
      <c r="B1303" s="1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t="s">
        <v>11</v>
      </c>
      <c r="K1303">
        <f t="shared" si="20"/>
        <v>1</v>
      </c>
    </row>
    <row r="1304" spans="1:11" x14ac:dyDescent="0.25">
      <c r="A1304">
        <v>1303</v>
      </c>
      <c r="B1304" s="1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t="s">
        <v>11</v>
      </c>
      <c r="K1304">
        <f t="shared" si="20"/>
        <v>1</v>
      </c>
    </row>
    <row r="1305" spans="1:11" x14ac:dyDescent="0.25">
      <c r="A1305">
        <v>1304</v>
      </c>
      <c r="B1305" s="1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t="s">
        <v>11</v>
      </c>
      <c r="K1305">
        <f t="shared" si="20"/>
        <v>1</v>
      </c>
    </row>
    <row r="1306" spans="1:11" x14ac:dyDescent="0.25">
      <c r="A1306">
        <v>1305</v>
      </c>
      <c r="B1306" s="1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t="s">
        <v>13</v>
      </c>
      <c r="K1306">
        <f t="shared" si="20"/>
        <v>0</v>
      </c>
    </row>
    <row r="1307" spans="1:11" x14ac:dyDescent="0.25">
      <c r="A1307">
        <v>1306</v>
      </c>
      <c r="B1307" s="1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t="s">
        <v>13</v>
      </c>
      <c r="K1307">
        <f t="shared" si="20"/>
        <v>0</v>
      </c>
    </row>
    <row r="1308" spans="1:11" x14ac:dyDescent="0.25">
      <c r="A1308">
        <v>1307</v>
      </c>
      <c r="B1308" s="1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t="s">
        <v>11</v>
      </c>
      <c r="K1308">
        <f t="shared" si="20"/>
        <v>1</v>
      </c>
    </row>
    <row r="1309" spans="1:11" x14ac:dyDescent="0.25">
      <c r="A1309">
        <v>1308</v>
      </c>
      <c r="B1309" s="1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t="s">
        <v>11</v>
      </c>
      <c r="K1309">
        <f t="shared" si="20"/>
        <v>1</v>
      </c>
    </row>
    <row r="1310" spans="1:11" x14ac:dyDescent="0.25">
      <c r="A1310">
        <v>1309</v>
      </c>
      <c r="B1310" s="1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t="s">
        <v>13</v>
      </c>
      <c r="K1310">
        <f t="shared" si="20"/>
        <v>0</v>
      </c>
    </row>
    <row r="1311" spans="1:11" x14ac:dyDescent="0.25">
      <c r="A1311">
        <v>1310</v>
      </c>
      <c r="B1311" s="1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t="s">
        <v>13</v>
      </c>
      <c r="K1311">
        <f t="shared" si="20"/>
        <v>0</v>
      </c>
    </row>
    <row r="1312" spans="1:11" x14ac:dyDescent="0.25">
      <c r="A1312">
        <v>1311</v>
      </c>
      <c r="B1312" s="1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t="s">
        <v>11</v>
      </c>
      <c r="K1312">
        <f t="shared" si="20"/>
        <v>1</v>
      </c>
    </row>
    <row r="1313" spans="1:11" x14ac:dyDescent="0.25">
      <c r="A1313">
        <v>1312</v>
      </c>
      <c r="B1313" s="1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t="s">
        <v>11</v>
      </c>
      <c r="K1313">
        <f t="shared" si="20"/>
        <v>1</v>
      </c>
    </row>
    <row r="1314" spans="1:11" x14ac:dyDescent="0.25">
      <c r="A1314">
        <v>1313</v>
      </c>
      <c r="B1314" s="1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t="s">
        <v>13</v>
      </c>
      <c r="K1314">
        <f t="shared" si="20"/>
        <v>0</v>
      </c>
    </row>
    <row r="1315" spans="1:11" x14ac:dyDescent="0.25">
      <c r="A1315">
        <v>1314</v>
      </c>
      <c r="B1315" s="1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t="s">
        <v>11</v>
      </c>
      <c r="K1315">
        <f t="shared" si="20"/>
        <v>1</v>
      </c>
    </row>
    <row r="1316" spans="1:11" x14ac:dyDescent="0.25">
      <c r="A1316">
        <v>1315</v>
      </c>
      <c r="B1316" s="1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t="s">
        <v>11</v>
      </c>
      <c r="K1316">
        <f t="shared" si="20"/>
        <v>1</v>
      </c>
    </row>
    <row r="1317" spans="1:11" x14ac:dyDescent="0.25">
      <c r="A1317">
        <v>1316</v>
      </c>
      <c r="B1317" s="1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t="s">
        <v>11</v>
      </c>
      <c r="K1317">
        <f t="shared" si="20"/>
        <v>1</v>
      </c>
    </row>
    <row r="1318" spans="1:11" x14ac:dyDescent="0.25">
      <c r="A1318">
        <v>1317</v>
      </c>
      <c r="B1318" s="1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t="s">
        <v>13</v>
      </c>
      <c r="K1318">
        <f t="shared" si="20"/>
        <v>0</v>
      </c>
    </row>
    <row r="1319" spans="1:11" x14ac:dyDescent="0.25">
      <c r="A1319">
        <v>1318</v>
      </c>
      <c r="B1319" s="1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t="s">
        <v>13</v>
      </c>
      <c r="K1319">
        <f t="shared" si="20"/>
        <v>0</v>
      </c>
    </row>
    <row r="1320" spans="1:11" x14ac:dyDescent="0.25">
      <c r="A1320">
        <v>1319</v>
      </c>
      <c r="B1320" s="1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t="s">
        <v>11</v>
      </c>
      <c r="K1320">
        <f t="shared" si="20"/>
        <v>1</v>
      </c>
    </row>
    <row r="1321" spans="1:11" x14ac:dyDescent="0.25">
      <c r="A1321">
        <v>1320</v>
      </c>
      <c r="B1321" s="1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t="s">
        <v>11</v>
      </c>
      <c r="K1321">
        <f t="shared" si="20"/>
        <v>1</v>
      </c>
    </row>
    <row r="1322" spans="1:11" x14ac:dyDescent="0.25">
      <c r="A1322">
        <v>1321</v>
      </c>
      <c r="B1322" s="1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t="s">
        <v>13</v>
      </c>
      <c r="K1322">
        <f t="shared" si="20"/>
        <v>0</v>
      </c>
    </row>
    <row r="1323" spans="1:11" x14ac:dyDescent="0.25">
      <c r="A1323">
        <v>1322</v>
      </c>
      <c r="B1323" s="1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t="s">
        <v>11</v>
      </c>
      <c r="K1323">
        <f t="shared" si="20"/>
        <v>1</v>
      </c>
    </row>
    <row r="1324" spans="1:11" x14ac:dyDescent="0.25">
      <c r="A1324">
        <v>1323</v>
      </c>
      <c r="B1324" s="1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t="s">
        <v>13</v>
      </c>
      <c r="K1324">
        <f t="shared" si="20"/>
        <v>0</v>
      </c>
    </row>
    <row r="1325" spans="1:11" x14ac:dyDescent="0.25">
      <c r="A1325">
        <v>1324</v>
      </c>
      <c r="B1325" s="1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t="s">
        <v>11</v>
      </c>
      <c r="K1325">
        <f t="shared" si="20"/>
        <v>1</v>
      </c>
    </row>
    <row r="1326" spans="1:11" x14ac:dyDescent="0.25">
      <c r="A1326">
        <v>1325</v>
      </c>
      <c r="B1326" s="1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t="s">
        <v>13</v>
      </c>
      <c r="K1326">
        <f t="shared" si="20"/>
        <v>0</v>
      </c>
    </row>
    <row r="1327" spans="1:11" x14ac:dyDescent="0.25">
      <c r="A1327">
        <v>1326</v>
      </c>
      <c r="B1327" s="1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t="s">
        <v>11</v>
      </c>
      <c r="K1327">
        <f t="shared" si="20"/>
        <v>1</v>
      </c>
    </row>
    <row r="1328" spans="1:11" x14ac:dyDescent="0.25">
      <c r="A1328">
        <v>1327</v>
      </c>
      <c r="B1328" s="1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t="s">
        <v>11</v>
      </c>
      <c r="K1328">
        <f t="shared" si="20"/>
        <v>1</v>
      </c>
    </row>
    <row r="1329" spans="1:11" x14ac:dyDescent="0.25">
      <c r="A1329">
        <v>1328</v>
      </c>
      <c r="B1329" s="1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t="s">
        <v>13</v>
      </c>
      <c r="K1329">
        <f t="shared" si="20"/>
        <v>0</v>
      </c>
    </row>
    <row r="1330" spans="1:11" x14ac:dyDescent="0.25">
      <c r="A1330">
        <v>1329</v>
      </c>
      <c r="B1330" s="1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t="s">
        <v>13</v>
      </c>
      <c r="K1330">
        <f t="shared" si="20"/>
        <v>0</v>
      </c>
    </row>
    <row r="1331" spans="1:11" x14ac:dyDescent="0.25">
      <c r="A1331">
        <v>1330</v>
      </c>
      <c r="B1331" s="1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t="s">
        <v>11</v>
      </c>
      <c r="K1331">
        <f t="shared" si="20"/>
        <v>1</v>
      </c>
    </row>
    <row r="1332" spans="1:11" x14ac:dyDescent="0.25">
      <c r="A1332">
        <v>1331</v>
      </c>
      <c r="B1332" s="1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t="s">
        <v>13</v>
      </c>
      <c r="K1332">
        <f t="shared" si="20"/>
        <v>0</v>
      </c>
    </row>
    <row r="1333" spans="1:11" x14ac:dyDescent="0.25">
      <c r="A1333">
        <v>1332</v>
      </c>
      <c r="B1333" s="1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t="s">
        <v>13</v>
      </c>
      <c r="K1333">
        <f t="shared" si="20"/>
        <v>0</v>
      </c>
    </row>
    <row r="1334" spans="1:11" x14ac:dyDescent="0.25">
      <c r="A1334">
        <v>1333</v>
      </c>
      <c r="B1334" s="1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t="s">
        <v>11</v>
      </c>
      <c r="K1334">
        <f t="shared" si="20"/>
        <v>1</v>
      </c>
    </row>
    <row r="1335" spans="1:11" x14ac:dyDescent="0.25">
      <c r="A1335">
        <v>1334</v>
      </c>
      <c r="B1335" s="1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t="s">
        <v>13</v>
      </c>
      <c r="K1335">
        <f t="shared" si="20"/>
        <v>0</v>
      </c>
    </row>
    <row r="1336" spans="1:11" x14ac:dyDescent="0.25">
      <c r="A1336">
        <v>1335</v>
      </c>
      <c r="B1336" s="1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t="s">
        <v>13</v>
      </c>
      <c r="K1336">
        <f t="shared" si="20"/>
        <v>0</v>
      </c>
    </row>
    <row r="1337" spans="1:11" x14ac:dyDescent="0.25">
      <c r="A1337">
        <v>1336</v>
      </c>
      <c r="B1337" s="1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t="s">
        <v>13</v>
      </c>
      <c r="K1337">
        <f t="shared" si="20"/>
        <v>0</v>
      </c>
    </row>
    <row r="1338" spans="1:11" x14ac:dyDescent="0.25">
      <c r="A1338">
        <v>1337</v>
      </c>
      <c r="B1338" s="1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t="s">
        <v>11</v>
      </c>
      <c r="K1338">
        <f t="shared" si="20"/>
        <v>1</v>
      </c>
    </row>
    <row r="1339" spans="1:11" x14ac:dyDescent="0.25">
      <c r="A1339">
        <v>1338</v>
      </c>
      <c r="B1339" s="1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t="s">
        <v>11</v>
      </c>
      <c r="K1339">
        <f t="shared" si="20"/>
        <v>1</v>
      </c>
    </row>
    <row r="1340" spans="1:11" x14ac:dyDescent="0.25">
      <c r="A1340">
        <v>1339</v>
      </c>
      <c r="B1340" s="1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t="s">
        <v>13</v>
      </c>
      <c r="K1340">
        <f t="shared" si="20"/>
        <v>0</v>
      </c>
    </row>
    <row r="1341" spans="1:11" x14ac:dyDescent="0.25">
      <c r="A1341">
        <v>1340</v>
      </c>
      <c r="B1341" s="1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t="s">
        <v>13</v>
      </c>
      <c r="K1341">
        <f t="shared" si="20"/>
        <v>0</v>
      </c>
    </row>
    <row r="1342" spans="1:11" x14ac:dyDescent="0.25">
      <c r="A1342">
        <v>1341</v>
      </c>
      <c r="B1342" s="1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t="s">
        <v>13</v>
      </c>
      <c r="K1342">
        <f t="shared" si="20"/>
        <v>0</v>
      </c>
    </row>
    <row r="1343" spans="1:11" x14ac:dyDescent="0.25">
      <c r="A1343">
        <v>1342</v>
      </c>
      <c r="B1343" s="1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t="s">
        <v>11</v>
      </c>
      <c r="K1343">
        <f t="shared" si="20"/>
        <v>1</v>
      </c>
    </row>
    <row r="1344" spans="1:11" x14ac:dyDescent="0.25">
      <c r="A1344">
        <v>1343</v>
      </c>
      <c r="B1344" s="1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t="s">
        <v>13</v>
      </c>
      <c r="K1344">
        <f t="shared" si="20"/>
        <v>0</v>
      </c>
    </row>
    <row r="1345" spans="1:11" x14ac:dyDescent="0.25">
      <c r="A1345">
        <v>1344</v>
      </c>
      <c r="B1345" s="1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t="s">
        <v>13</v>
      </c>
      <c r="K1345">
        <f t="shared" si="20"/>
        <v>0</v>
      </c>
    </row>
    <row r="1346" spans="1:11" x14ac:dyDescent="0.25">
      <c r="A1346">
        <v>1345</v>
      </c>
      <c r="B1346" s="1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t="s">
        <v>11</v>
      </c>
      <c r="K1346">
        <f t="shared" si="20"/>
        <v>1</v>
      </c>
    </row>
    <row r="1347" spans="1:11" x14ac:dyDescent="0.25">
      <c r="A1347">
        <v>1346</v>
      </c>
      <c r="B1347" s="1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t="s">
        <v>11</v>
      </c>
      <c r="K1347">
        <f t="shared" ref="K1347:K1410" si="21">IF(J1347="Yes", 1, 0)</f>
        <v>1</v>
      </c>
    </row>
    <row r="1348" spans="1:11" x14ac:dyDescent="0.25">
      <c r="A1348">
        <v>1347</v>
      </c>
      <c r="B1348" s="1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t="s">
        <v>13</v>
      </c>
      <c r="K1348">
        <f t="shared" si="21"/>
        <v>0</v>
      </c>
    </row>
    <row r="1349" spans="1:11" x14ac:dyDescent="0.25">
      <c r="A1349">
        <v>1348</v>
      </c>
      <c r="B1349" s="1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t="s">
        <v>11</v>
      </c>
      <c r="K1349">
        <f t="shared" si="21"/>
        <v>1</v>
      </c>
    </row>
    <row r="1350" spans="1:11" x14ac:dyDescent="0.25">
      <c r="A1350">
        <v>1349</v>
      </c>
      <c r="B1350" s="1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t="s">
        <v>11</v>
      </c>
      <c r="K1350">
        <f t="shared" si="21"/>
        <v>1</v>
      </c>
    </row>
    <row r="1351" spans="1:11" x14ac:dyDescent="0.25">
      <c r="A1351">
        <v>1350</v>
      </c>
      <c r="B1351" s="1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t="s">
        <v>13</v>
      </c>
      <c r="K1351">
        <f t="shared" si="21"/>
        <v>0</v>
      </c>
    </row>
    <row r="1352" spans="1:11" x14ac:dyDescent="0.25">
      <c r="A1352">
        <v>1351</v>
      </c>
      <c r="B1352" s="1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t="s">
        <v>13</v>
      </c>
      <c r="K1352">
        <f t="shared" si="21"/>
        <v>0</v>
      </c>
    </row>
    <row r="1353" spans="1:11" x14ac:dyDescent="0.25">
      <c r="A1353">
        <v>1352</v>
      </c>
      <c r="B1353" s="1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t="s">
        <v>13</v>
      </c>
      <c r="K1353">
        <f t="shared" si="21"/>
        <v>0</v>
      </c>
    </row>
    <row r="1354" spans="1:11" x14ac:dyDescent="0.25">
      <c r="A1354">
        <v>1353</v>
      </c>
      <c r="B1354" s="1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t="s">
        <v>11</v>
      </c>
      <c r="K1354">
        <f t="shared" si="21"/>
        <v>1</v>
      </c>
    </row>
    <row r="1355" spans="1:11" x14ac:dyDescent="0.25">
      <c r="A1355">
        <v>1354</v>
      </c>
      <c r="B1355" s="1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t="s">
        <v>11</v>
      </c>
      <c r="K1355">
        <f t="shared" si="21"/>
        <v>1</v>
      </c>
    </row>
    <row r="1356" spans="1:11" x14ac:dyDescent="0.25">
      <c r="A1356">
        <v>1355</v>
      </c>
      <c r="B1356" s="1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t="s">
        <v>13</v>
      </c>
      <c r="K1356">
        <f t="shared" si="21"/>
        <v>0</v>
      </c>
    </row>
    <row r="1357" spans="1:11" x14ac:dyDescent="0.25">
      <c r="A1357">
        <v>1356</v>
      </c>
      <c r="B1357" s="1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t="s">
        <v>11</v>
      </c>
      <c r="K1357">
        <f t="shared" si="21"/>
        <v>1</v>
      </c>
    </row>
    <row r="1358" spans="1:11" x14ac:dyDescent="0.25">
      <c r="A1358">
        <v>1357</v>
      </c>
      <c r="B1358" s="1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t="s">
        <v>11</v>
      </c>
      <c r="K1358">
        <f t="shared" si="21"/>
        <v>1</v>
      </c>
    </row>
    <row r="1359" spans="1:11" x14ac:dyDescent="0.25">
      <c r="A1359">
        <v>1358</v>
      </c>
      <c r="B1359" s="1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t="s">
        <v>11</v>
      </c>
      <c r="K1359">
        <f t="shared" si="21"/>
        <v>1</v>
      </c>
    </row>
    <row r="1360" spans="1:11" x14ac:dyDescent="0.25">
      <c r="A1360">
        <v>1359</v>
      </c>
      <c r="B1360" s="1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t="s">
        <v>13</v>
      </c>
      <c r="K1360">
        <f t="shared" si="21"/>
        <v>0</v>
      </c>
    </row>
    <row r="1361" spans="1:11" x14ac:dyDescent="0.25">
      <c r="A1361">
        <v>1360</v>
      </c>
      <c r="B1361" s="1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t="s">
        <v>11</v>
      </c>
      <c r="K1361">
        <f t="shared" si="21"/>
        <v>1</v>
      </c>
    </row>
    <row r="1362" spans="1:11" x14ac:dyDescent="0.25">
      <c r="A1362">
        <v>1361</v>
      </c>
      <c r="B1362" s="1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t="s">
        <v>11</v>
      </c>
      <c r="K1362">
        <f t="shared" si="21"/>
        <v>1</v>
      </c>
    </row>
    <row r="1363" spans="1:11" x14ac:dyDescent="0.25">
      <c r="A1363">
        <v>1362</v>
      </c>
      <c r="B1363" s="1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t="s">
        <v>11</v>
      </c>
      <c r="K1363">
        <f t="shared" si="21"/>
        <v>1</v>
      </c>
    </row>
    <row r="1364" spans="1:11" x14ac:dyDescent="0.25">
      <c r="A1364">
        <v>1363</v>
      </c>
      <c r="B1364" s="1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t="s">
        <v>13</v>
      </c>
      <c r="K1364">
        <f t="shared" si="21"/>
        <v>0</v>
      </c>
    </row>
    <row r="1365" spans="1:11" x14ac:dyDescent="0.25">
      <c r="A1365">
        <v>1364</v>
      </c>
      <c r="B1365" s="1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t="s">
        <v>11</v>
      </c>
      <c r="K1365">
        <f t="shared" si="21"/>
        <v>1</v>
      </c>
    </row>
    <row r="1366" spans="1:11" x14ac:dyDescent="0.25">
      <c r="A1366">
        <v>1365</v>
      </c>
      <c r="B1366" s="1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t="s">
        <v>13</v>
      </c>
      <c r="K1366">
        <f t="shared" si="21"/>
        <v>0</v>
      </c>
    </row>
    <row r="1367" spans="1:11" x14ac:dyDescent="0.25">
      <c r="A1367">
        <v>1366</v>
      </c>
      <c r="B1367" s="1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t="s">
        <v>11</v>
      </c>
      <c r="K1367">
        <f t="shared" si="21"/>
        <v>1</v>
      </c>
    </row>
    <row r="1368" spans="1:11" x14ac:dyDescent="0.25">
      <c r="A1368">
        <v>1367</v>
      </c>
      <c r="B1368" s="1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t="s">
        <v>11</v>
      </c>
      <c r="K1368">
        <f t="shared" si="21"/>
        <v>1</v>
      </c>
    </row>
    <row r="1369" spans="1:11" x14ac:dyDescent="0.25">
      <c r="A1369">
        <v>1368</v>
      </c>
      <c r="B1369" s="1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t="s">
        <v>13</v>
      </c>
      <c r="K1369">
        <f t="shared" si="21"/>
        <v>0</v>
      </c>
    </row>
    <row r="1370" spans="1:11" x14ac:dyDescent="0.25">
      <c r="A1370">
        <v>1369</v>
      </c>
      <c r="B1370" s="1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t="s">
        <v>11</v>
      </c>
      <c r="K1370">
        <f t="shared" si="21"/>
        <v>1</v>
      </c>
    </row>
    <row r="1371" spans="1:11" x14ac:dyDescent="0.25">
      <c r="A1371">
        <v>1370</v>
      </c>
      <c r="B1371" s="1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t="s">
        <v>13</v>
      </c>
      <c r="K1371">
        <f t="shared" si="21"/>
        <v>0</v>
      </c>
    </row>
    <row r="1372" spans="1:11" x14ac:dyDescent="0.25">
      <c r="A1372">
        <v>1371</v>
      </c>
      <c r="B1372" s="1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t="s">
        <v>13</v>
      </c>
      <c r="K1372">
        <f t="shared" si="21"/>
        <v>0</v>
      </c>
    </row>
    <row r="1373" spans="1:11" x14ac:dyDescent="0.25">
      <c r="A1373">
        <v>1372</v>
      </c>
      <c r="B1373" s="1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t="s">
        <v>13</v>
      </c>
      <c r="K1373">
        <f t="shared" si="21"/>
        <v>0</v>
      </c>
    </row>
    <row r="1374" spans="1:11" x14ac:dyDescent="0.25">
      <c r="A1374">
        <v>1373</v>
      </c>
      <c r="B1374" s="1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t="s">
        <v>11</v>
      </c>
      <c r="K1374">
        <f t="shared" si="21"/>
        <v>1</v>
      </c>
    </row>
    <row r="1375" spans="1:11" x14ac:dyDescent="0.25">
      <c r="A1375">
        <v>1374</v>
      </c>
      <c r="B1375" s="1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t="s">
        <v>11</v>
      </c>
      <c r="K1375">
        <f t="shared" si="21"/>
        <v>1</v>
      </c>
    </row>
    <row r="1376" spans="1:11" x14ac:dyDescent="0.25">
      <c r="A1376">
        <v>1375</v>
      </c>
      <c r="B1376" s="1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t="s">
        <v>13</v>
      </c>
      <c r="K1376">
        <f t="shared" si="21"/>
        <v>0</v>
      </c>
    </row>
    <row r="1377" spans="1:11" x14ac:dyDescent="0.25">
      <c r="A1377">
        <v>1376</v>
      </c>
      <c r="B1377" s="1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t="s">
        <v>13</v>
      </c>
      <c r="K1377">
        <f t="shared" si="21"/>
        <v>0</v>
      </c>
    </row>
    <row r="1378" spans="1:11" x14ac:dyDescent="0.25">
      <c r="A1378">
        <v>1377</v>
      </c>
      <c r="B1378" s="1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t="s">
        <v>11</v>
      </c>
      <c r="K1378">
        <f t="shared" si="21"/>
        <v>1</v>
      </c>
    </row>
    <row r="1379" spans="1:11" x14ac:dyDescent="0.25">
      <c r="A1379">
        <v>1378</v>
      </c>
      <c r="B1379" s="1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t="s">
        <v>13</v>
      </c>
      <c r="K1379">
        <f t="shared" si="21"/>
        <v>0</v>
      </c>
    </row>
    <row r="1380" spans="1:11" x14ac:dyDescent="0.25">
      <c r="A1380">
        <v>1379</v>
      </c>
      <c r="B1380" s="1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t="s">
        <v>13</v>
      </c>
      <c r="K1380">
        <f t="shared" si="21"/>
        <v>0</v>
      </c>
    </row>
    <row r="1381" spans="1:11" x14ac:dyDescent="0.25">
      <c r="A1381">
        <v>1380</v>
      </c>
      <c r="B1381" s="1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t="s">
        <v>13</v>
      </c>
      <c r="K1381">
        <f t="shared" si="21"/>
        <v>0</v>
      </c>
    </row>
    <row r="1382" spans="1:11" x14ac:dyDescent="0.25">
      <c r="A1382">
        <v>1381</v>
      </c>
      <c r="B1382" s="1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t="s">
        <v>11</v>
      </c>
      <c r="K1382">
        <f t="shared" si="21"/>
        <v>1</v>
      </c>
    </row>
    <row r="1383" spans="1:11" x14ac:dyDescent="0.25">
      <c r="A1383">
        <v>1382</v>
      </c>
      <c r="B1383" s="1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t="s">
        <v>13</v>
      </c>
      <c r="K1383">
        <f t="shared" si="21"/>
        <v>0</v>
      </c>
    </row>
    <row r="1384" spans="1:11" x14ac:dyDescent="0.25">
      <c r="A1384">
        <v>1383</v>
      </c>
      <c r="B1384" s="1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t="s">
        <v>11</v>
      </c>
      <c r="K1384">
        <f t="shared" si="21"/>
        <v>1</v>
      </c>
    </row>
    <row r="1385" spans="1:11" x14ac:dyDescent="0.25">
      <c r="A1385">
        <v>1384</v>
      </c>
      <c r="B1385" s="1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t="s">
        <v>13</v>
      </c>
      <c r="K1385">
        <f t="shared" si="21"/>
        <v>0</v>
      </c>
    </row>
    <row r="1386" spans="1:11" x14ac:dyDescent="0.25">
      <c r="A1386">
        <v>1385</v>
      </c>
      <c r="B1386" s="1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t="s">
        <v>13</v>
      </c>
      <c r="K1386">
        <f t="shared" si="21"/>
        <v>0</v>
      </c>
    </row>
    <row r="1387" spans="1:11" x14ac:dyDescent="0.25">
      <c r="A1387">
        <v>1386</v>
      </c>
      <c r="B1387" s="1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t="s">
        <v>11</v>
      </c>
      <c r="K1387">
        <f t="shared" si="21"/>
        <v>1</v>
      </c>
    </row>
    <row r="1388" spans="1:11" x14ac:dyDescent="0.25">
      <c r="A1388">
        <v>1387</v>
      </c>
      <c r="B1388" s="1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t="s">
        <v>13</v>
      </c>
      <c r="K1388">
        <f t="shared" si="21"/>
        <v>0</v>
      </c>
    </row>
    <row r="1389" spans="1:11" x14ac:dyDescent="0.25">
      <c r="A1389">
        <v>1388</v>
      </c>
      <c r="B1389" s="1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t="s">
        <v>11</v>
      </c>
      <c r="K1389">
        <f t="shared" si="21"/>
        <v>1</v>
      </c>
    </row>
    <row r="1390" spans="1:11" x14ac:dyDescent="0.25">
      <c r="A1390">
        <v>1389</v>
      </c>
      <c r="B1390" s="1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t="s">
        <v>13</v>
      </c>
      <c r="K1390">
        <f t="shared" si="21"/>
        <v>0</v>
      </c>
    </row>
    <row r="1391" spans="1:11" x14ac:dyDescent="0.25">
      <c r="A1391">
        <v>1390</v>
      </c>
      <c r="B1391" s="1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t="s">
        <v>11</v>
      </c>
      <c r="K1391">
        <f t="shared" si="21"/>
        <v>1</v>
      </c>
    </row>
    <row r="1392" spans="1:11" x14ac:dyDescent="0.25">
      <c r="A1392">
        <v>1391</v>
      </c>
      <c r="B1392" s="1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t="s">
        <v>13</v>
      </c>
      <c r="K1392">
        <f t="shared" si="21"/>
        <v>0</v>
      </c>
    </row>
    <row r="1393" spans="1:11" x14ac:dyDescent="0.25">
      <c r="A1393">
        <v>1392</v>
      </c>
      <c r="B1393" s="1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t="s">
        <v>11</v>
      </c>
      <c r="K1393">
        <f t="shared" si="21"/>
        <v>1</v>
      </c>
    </row>
    <row r="1394" spans="1:11" x14ac:dyDescent="0.25">
      <c r="A1394">
        <v>1393</v>
      </c>
      <c r="B1394" s="1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t="s">
        <v>13</v>
      </c>
      <c r="K1394">
        <f t="shared" si="21"/>
        <v>0</v>
      </c>
    </row>
    <row r="1395" spans="1:11" x14ac:dyDescent="0.25">
      <c r="A1395">
        <v>1394</v>
      </c>
      <c r="B1395" s="1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t="s">
        <v>11</v>
      </c>
      <c r="K1395">
        <f t="shared" si="21"/>
        <v>1</v>
      </c>
    </row>
    <row r="1396" spans="1:11" x14ac:dyDescent="0.25">
      <c r="A1396">
        <v>1395</v>
      </c>
      <c r="B1396" s="1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t="s">
        <v>11</v>
      </c>
      <c r="K1396">
        <f t="shared" si="21"/>
        <v>1</v>
      </c>
    </row>
    <row r="1397" spans="1:11" x14ac:dyDescent="0.25">
      <c r="A1397">
        <v>1396</v>
      </c>
      <c r="B1397" s="1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t="s">
        <v>13</v>
      </c>
      <c r="K1397">
        <f t="shared" si="21"/>
        <v>0</v>
      </c>
    </row>
    <row r="1398" spans="1:11" x14ac:dyDescent="0.25">
      <c r="A1398">
        <v>1397</v>
      </c>
      <c r="B1398" s="1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t="s">
        <v>13</v>
      </c>
      <c r="K1398">
        <f t="shared" si="21"/>
        <v>0</v>
      </c>
    </row>
    <row r="1399" spans="1:11" x14ac:dyDescent="0.25">
      <c r="A1399">
        <v>1398</v>
      </c>
      <c r="B1399" s="1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t="s">
        <v>11</v>
      </c>
      <c r="K1399">
        <f t="shared" si="21"/>
        <v>1</v>
      </c>
    </row>
    <row r="1400" spans="1:11" x14ac:dyDescent="0.25">
      <c r="A1400">
        <v>1399</v>
      </c>
      <c r="B1400" s="1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t="s">
        <v>11</v>
      </c>
      <c r="K1400">
        <f t="shared" si="21"/>
        <v>1</v>
      </c>
    </row>
    <row r="1401" spans="1:11" x14ac:dyDescent="0.25">
      <c r="A1401">
        <v>1400</v>
      </c>
      <c r="B1401" s="1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t="s">
        <v>13</v>
      </c>
      <c r="K1401">
        <f t="shared" si="21"/>
        <v>0</v>
      </c>
    </row>
    <row r="1402" spans="1:11" x14ac:dyDescent="0.25">
      <c r="A1402">
        <v>1401</v>
      </c>
      <c r="B1402" s="1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t="s">
        <v>11</v>
      </c>
      <c r="K1402">
        <f t="shared" si="21"/>
        <v>1</v>
      </c>
    </row>
    <row r="1403" spans="1:11" x14ac:dyDescent="0.25">
      <c r="A1403">
        <v>1402</v>
      </c>
      <c r="B1403" s="1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t="s">
        <v>13</v>
      </c>
      <c r="K1403">
        <f t="shared" si="21"/>
        <v>0</v>
      </c>
    </row>
    <row r="1404" spans="1:11" x14ac:dyDescent="0.25">
      <c r="A1404">
        <v>1403</v>
      </c>
      <c r="B1404" s="1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t="s">
        <v>11</v>
      </c>
      <c r="K1404">
        <f t="shared" si="21"/>
        <v>1</v>
      </c>
    </row>
    <row r="1405" spans="1:11" x14ac:dyDescent="0.25">
      <c r="A1405">
        <v>1404</v>
      </c>
      <c r="B1405" s="1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t="s">
        <v>11</v>
      </c>
      <c r="K1405">
        <f t="shared" si="21"/>
        <v>1</v>
      </c>
    </row>
    <row r="1406" spans="1:11" x14ac:dyDescent="0.25">
      <c r="A1406">
        <v>1405</v>
      </c>
      <c r="B1406" s="1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t="s">
        <v>11</v>
      </c>
      <c r="K1406">
        <f t="shared" si="21"/>
        <v>1</v>
      </c>
    </row>
    <row r="1407" spans="1:11" x14ac:dyDescent="0.25">
      <c r="A1407">
        <v>1406</v>
      </c>
      <c r="B1407" s="1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t="s">
        <v>11</v>
      </c>
      <c r="K1407">
        <f t="shared" si="21"/>
        <v>1</v>
      </c>
    </row>
    <row r="1408" spans="1:11" x14ac:dyDescent="0.25">
      <c r="A1408">
        <v>1407</v>
      </c>
      <c r="B1408" s="1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t="s">
        <v>13</v>
      </c>
      <c r="K1408">
        <f t="shared" si="21"/>
        <v>0</v>
      </c>
    </row>
    <row r="1409" spans="1:11" x14ac:dyDescent="0.25">
      <c r="A1409">
        <v>1408</v>
      </c>
      <c r="B1409" s="1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t="s">
        <v>11</v>
      </c>
      <c r="K1409">
        <f t="shared" si="21"/>
        <v>1</v>
      </c>
    </row>
    <row r="1410" spans="1:11" x14ac:dyDescent="0.25">
      <c r="A1410">
        <v>1409</v>
      </c>
      <c r="B1410" s="1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t="s">
        <v>11</v>
      </c>
      <c r="K1410">
        <f t="shared" si="21"/>
        <v>1</v>
      </c>
    </row>
    <row r="1411" spans="1:11" x14ac:dyDescent="0.25">
      <c r="A1411">
        <v>1410</v>
      </c>
      <c r="B1411" s="1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t="s">
        <v>13</v>
      </c>
      <c r="K1411">
        <f t="shared" ref="K1411:K1474" si="22">IF(J1411="Yes", 1, 0)</f>
        <v>0</v>
      </c>
    </row>
    <row r="1412" spans="1:11" x14ac:dyDescent="0.25">
      <c r="A1412">
        <v>1411</v>
      </c>
      <c r="B1412" s="1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t="s">
        <v>13</v>
      </c>
      <c r="K1412">
        <f t="shared" si="22"/>
        <v>0</v>
      </c>
    </row>
    <row r="1413" spans="1:11" x14ac:dyDescent="0.25">
      <c r="A1413">
        <v>1412</v>
      </c>
      <c r="B1413" s="1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t="s">
        <v>11</v>
      </c>
      <c r="K1413">
        <f t="shared" si="22"/>
        <v>1</v>
      </c>
    </row>
    <row r="1414" spans="1:11" x14ac:dyDescent="0.25">
      <c r="A1414">
        <v>1413</v>
      </c>
      <c r="B1414" s="1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t="s">
        <v>11</v>
      </c>
      <c r="K1414">
        <f t="shared" si="22"/>
        <v>1</v>
      </c>
    </row>
    <row r="1415" spans="1:11" x14ac:dyDescent="0.25">
      <c r="A1415">
        <v>1414</v>
      </c>
      <c r="B1415" s="1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t="s">
        <v>13</v>
      </c>
      <c r="K1415">
        <f t="shared" si="22"/>
        <v>0</v>
      </c>
    </row>
    <row r="1416" spans="1:11" x14ac:dyDescent="0.25">
      <c r="A1416">
        <v>1415</v>
      </c>
      <c r="B1416" s="1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t="s">
        <v>11</v>
      </c>
      <c r="K1416">
        <f t="shared" si="22"/>
        <v>1</v>
      </c>
    </row>
    <row r="1417" spans="1:11" x14ac:dyDescent="0.25">
      <c r="A1417">
        <v>1416</v>
      </c>
      <c r="B1417" s="1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t="s">
        <v>11</v>
      </c>
      <c r="K1417">
        <f t="shared" si="22"/>
        <v>1</v>
      </c>
    </row>
    <row r="1418" spans="1:11" x14ac:dyDescent="0.25">
      <c r="A1418">
        <v>1417</v>
      </c>
      <c r="B1418" s="1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t="s">
        <v>11</v>
      </c>
      <c r="K1418">
        <f t="shared" si="22"/>
        <v>1</v>
      </c>
    </row>
    <row r="1419" spans="1:11" x14ac:dyDescent="0.25">
      <c r="A1419">
        <v>1418</v>
      </c>
      <c r="B1419" s="1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t="s">
        <v>13</v>
      </c>
      <c r="K1419">
        <f t="shared" si="22"/>
        <v>0</v>
      </c>
    </row>
    <row r="1420" spans="1:11" x14ac:dyDescent="0.25">
      <c r="A1420">
        <v>1419</v>
      </c>
      <c r="B1420" s="1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t="s">
        <v>11</v>
      </c>
      <c r="K1420">
        <f t="shared" si="22"/>
        <v>1</v>
      </c>
    </row>
    <row r="1421" spans="1:11" x14ac:dyDescent="0.25">
      <c r="A1421">
        <v>1420</v>
      </c>
      <c r="B1421" s="1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t="s">
        <v>13</v>
      </c>
      <c r="K1421">
        <f t="shared" si="22"/>
        <v>0</v>
      </c>
    </row>
    <row r="1422" spans="1:11" x14ac:dyDescent="0.25">
      <c r="A1422">
        <v>1421</v>
      </c>
      <c r="B1422" s="1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t="s">
        <v>13</v>
      </c>
      <c r="K1422">
        <f t="shared" si="22"/>
        <v>0</v>
      </c>
    </row>
    <row r="1423" spans="1:11" x14ac:dyDescent="0.25">
      <c r="A1423">
        <v>1422</v>
      </c>
      <c r="B1423" s="1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t="s">
        <v>11</v>
      </c>
      <c r="K1423">
        <f t="shared" si="22"/>
        <v>1</v>
      </c>
    </row>
    <row r="1424" spans="1:11" x14ac:dyDescent="0.25">
      <c r="A1424">
        <v>1423</v>
      </c>
      <c r="B1424" s="1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t="s">
        <v>13</v>
      </c>
      <c r="K1424">
        <f t="shared" si="22"/>
        <v>0</v>
      </c>
    </row>
    <row r="1425" spans="1:11" x14ac:dyDescent="0.25">
      <c r="A1425">
        <v>1424</v>
      </c>
      <c r="B1425" s="1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t="s">
        <v>11</v>
      </c>
      <c r="K1425">
        <f t="shared" si="22"/>
        <v>1</v>
      </c>
    </row>
    <row r="1426" spans="1:11" x14ac:dyDescent="0.25">
      <c r="A1426">
        <v>1425</v>
      </c>
      <c r="B1426" s="1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t="s">
        <v>13</v>
      </c>
      <c r="K1426">
        <f t="shared" si="22"/>
        <v>0</v>
      </c>
    </row>
    <row r="1427" spans="1:11" x14ac:dyDescent="0.25">
      <c r="A1427">
        <v>1426</v>
      </c>
      <c r="B1427" s="1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t="s">
        <v>11</v>
      </c>
      <c r="K1427">
        <f t="shared" si="22"/>
        <v>1</v>
      </c>
    </row>
    <row r="1428" spans="1:11" x14ac:dyDescent="0.25">
      <c r="A1428">
        <v>1427</v>
      </c>
      <c r="B1428" s="1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t="s">
        <v>13</v>
      </c>
      <c r="K1428">
        <f t="shared" si="22"/>
        <v>0</v>
      </c>
    </row>
    <row r="1429" spans="1:11" x14ac:dyDescent="0.25">
      <c r="A1429">
        <v>1428</v>
      </c>
      <c r="B1429" s="1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t="s">
        <v>11</v>
      </c>
      <c r="K1429">
        <f t="shared" si="22"/>
        <v>1</v>
      </c>
    </row>
    <row r="1430" spans="1:11" x14ac:dyDescent="0.25">
      <c r="A1430">
        <v>1429</v>
      </c>
      <c r="B1430" s="1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t="s">
        <v>11</v>
      </c>
      <c r="K1430">
        <f t="shared" si="22"/>
        <v>1</v>
      </c>
    </row>
    <row r="1431" spans="1:11" x14ac:dyDescent="0.25">
      <c r="A1431">
        <v>1430</v>
      </c>
      <c r="B1431" s="1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t="s">
        <v>11</v>
      </c>
      <c r="K1431">
        <f t="shared" si="22"/>
        <v>1</v>
      </c>
    </row>
    <row r="1432" spans="1:11" x14ac:dyDescent="0.25">
      <c r="A1432">
        <v>1431</v>
      </c>
      <c r="B1432" s="1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t="s">
        <v>13</v>
      </c>
      <c r="K1432">
        <f t="shared" si="22"/>
        <v>0</v>
      </c>
    </row>
    <row r="1433" spans="1:11" x14ac:dyDescent="0.25">
      <c r="A1433">
        <v>1432</v>
      </c>
      <c r="B1433" s="1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t="s">
        <v>11</v>
      </c>
      <c r="K1433">
        <f t="shared" si="22"/>
        <v>1</v>
      </c>
    </row>
    <row r="1434" spans="1:11" x14ac:dyDescent="0.25">
      <c r="A1434">
        <v>1433</v>
      </c>
      <c r="B1434" s="1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t="s">
        <v>11</v>
      </c>
      <c r="K1434">
        <f t="shared" si="22"/>
        <v>1</v>
      </c>
    </row>
    <row r="1435" spans="1:11" x14ac:dyDescent="0.25">
      <c r="A1435">
        <v>1434</v>
      </c>
      <c r="B1435" s="1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t="s">
        <v>11</v>
      </c>
      <c r="K1435">
        <f t="shared" si="22"/>
        <v>1</v>
      </c>
    </row>
    <row r="1436" spans="1:11" x14ac:dyDescent="0.25">
      <c r="A1436">
        <v>1435</v>
      </c>
      <c r="B1436" s="1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t="s">
        <v>11</v>
      </c>
      <c r="K1436">
        <f t="shared" si="22"/>
        <v>1</v>
      </c>
    </row>
    <row r="1437" spans="1:11" x14ac:dyDescent="0.25">
      <c r="A1437">
        <v>1436</v>
      </c>
      <c r="B1437" s="1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t="s">
        <v>13</v>
      </c>
      <c r="K1437">
        <f t="shared" si="22"/>
        <v>0</v>
      </c>
    </row>
    <row r="1438" spans="1:11" x14ac:dyDescent="0.25">
      <c r="A1438">
        <v>1437</v>
      </c>
      <c r="B1438" s="1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t="s">
        <v>13</v>
      </c>
      <c r="K1438">
        <f t="shared" si="22"/>
        <v>0</v>
      </c>
    </row>
    <row r="1439" spans="1:11" x14ac:dyDescent="0.25">
      <c r="A1439">
        <v>1438</v>
      </c>
      <c r="B1439" s="1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t="s">
        <v>11</v>
      </c>
      <c r="K1439">
        <f t="shared" si="22"/>
        <v>1</v>
      </c>
    </row>
    <row r="1440" spans="1:11" x14ac:dyDescent="0.25">
      <c r="A1440">
        <v>1439</v>
      </c>
      <c r="B1440" s="1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t="s">
        <v>11</v>
      </c>
      <c r="K1440">
        <f t="shared" si="22"/>
        <v>1</v>
      </c>
    </row>
    <row r="1441" spans="1:11" x14ac:dyDescent="0.25">
      <c r="A1441">
        <v>1440</v>
      </c>
      <c r="B1441" s="1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t="s">
        <v>11</v>
      </c>
      <c r="K1441">
        <f t="shared" si="22"/>
        <v>1</v>
      </c>
    </row>
    <row r="1442" spans="1:11" x14ac:dyDescent="0.25">
      <c r="A1442">
        <v>1441</v>
      </c>
      <c r="B1442" s="1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t="s">
        <v>11</v>
      </c>
      <c r="K1442">
        <f t="shared" si="22"/>
        <v>1</v>
      </c>
    </row>
    <row r="1443" spans="1:11" x14ac:dyDescent="0.25">
      <c r="A1443">
        <v>1442</v>
      </c>
      <c r="B1443" s="1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t="s">
        <v>11</v>
      </c>
      <c r="K1443">
        <f t="shared" si="22"/>
        <v>1</v>
      </c>
    </row>
    <row r="1444" spans="1:11" x14ac:dyDescent="0.25">
      <c r="A1444">
        <v>1443</v>
      </c>
      <c r="B1444" s="1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t="s">
        <v>11</v>
      </c>
      <c r="K1444">
        <f t="shared" si="22"/>
        <v>1</v>
      </c>
    </row>
    <row r="1445" spans="1:11" x14ac:dyDescent="0.25">
      <c r="A1445">
        <v>1444</v>
      </c>
      <c r="B1445" s="1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t="s">
        <v>13</v>
      </c>
      <c r="K1445">
        <f t="shared" si="22"/>
        <v>0</v>
      </c>
    </row>
    <row r="1446" spans="1:11" x14ac:dyDescent="0.25">
      <c r="A1446">
        <v>1445</v>
      </c>
      <c r="B1446" s="1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t="s">
        <v>13</v>
      </c>
      <c r="K1446">
        <f t="shared" si="22"/>
        <v>0</v>
      </c>
    </row>
    <row r="1447" spans="1:11" x14ac:dyDescent="0.25">
      <c r="A1447">
        <v>1446</v>
      </c>
      <c r="B1447" s="1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t="s">
        <v>11</v>
      </c>
      <c r="K1447">
        <f t="shared" si="22"/>
        <v>1</v>
      </c>
    </row>
    <row r="1448" spans="1:11" x14ac:dyDescent="0.25">
      <c r="A1448">
        <v>1447</v>
      </c>
      <c r="B1448" s="1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t="s">
        <v>13</v>
      </c>
      <c r="K1448">
        <f t="shared" si="22"/>
        <v>0</v>
      </c>
    </row>
    <row r="1449" spans="1:11" x14ac:dyDescent="0.25">
      <c r="A1449">
        <v>1448</v>
      </c>
      <c r="B1449" s="1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t="s">
        <v>13</v>
      </c>
      <c r="K1449">
        <f t="shared" si="22"/>
        <v>0</v>
      </c>
    </row>
    <row r="1450" spans="1:11" x14ac:dyDescent="0.25">
      <c r="A1450">
        <v>1449</v>
      </c>
      <c r="B1450" s="1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t="s">
        <v>11</v>
      </c>
      <c r="K1450">
        <f t="shared" si="22"/>
        <v>1</v>
      </c>
    </row>
    <row r="1451" spans="1:11" x14ac:dyDescent="0.25">
      <c r="A1451">
        <v>1450</v>
      </c>
      <c r="B1451" s="1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t="s">
        <v>13</v>
      </c>
      <c r="K1451">
        <f t="shared" si="22"/>
        <v>0</v>
      </c>
    </row>
    <row r="1452" spans="1:11" x14ac:dyDescent="0.25">
      <c r="A1452">
        <v>1451</v>
      </c>
      <c r="B1452" s="1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t="s">
        <v>11</v>
      </c>
      <c r="K1452">
        <f t="shared" si="22"/>
        <v>1</v>
      </c>
    </row>
    <row r="1453" spans="1:11" x14ac:dyDescent="0.25">
      <c r="A1453">
        <v>1452</v>
      </c>
      <c r="B1453" s="1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t="s">
        <v>11</v>
      </c>
      <c r="K1453">
        <f t="shared" si="22"/>
        <v>1</v>
      </c>
    </row>
    <row r="1454" spans="1:11" x14ac:dyDescent="0.25">
      <c r="A1454">
        <v>1453</v>
      </c>
      <c r="B1454" s="1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t="s">
        <v>11</v>
      </c>
      <c r="K1454">
        <f t="shared" si="22"/>
        <v>1</v>
      </c>
    </row>
    <row r="1455" spans="1:11" x14ac:dyDescent="0.25">
      <c r="A1455">
        <v>1454</v>
      </c>
      <c r="B1455" s="1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t="s">
        <v>13</v>
      </c>
      <c r="K1455">
        <f t="shared" si="22"/>
        <v>0</v>
      </c>
    </row>
    <row r="1456" spans="1:11" x14ac:dyDescent="0.25">
      <c r="A1456">
        <v>1455</v>
      </c>
      <c r="B1456" s="1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t="s">
        <v>13</v>
      </c>
      <c r="K1456">
        <f t="shared" si="22"/>
        <v>0</v>
      </c>
    </row>
    <row r="1457" spans="1:11" x14ac:dyDescent="0.25">
      <c r="A1457">
        <v>1456</v>
      </c>
      <c r="B1457" s="1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t="s">
        <v>11</v>
      </c>
      <c r="K1457">
        <f t="shared" si="22"/>
        <v>1</v>
      </c>
    </row>
    <row r="1458" spans="1:11" x14ac:dyDescent="0.25">
      <c r="A1458">
        <v>1457</v>
      </c>
      <c r="B1458" s="1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t="s">
        <v>11</v>
      </c>
      <c r="K1458">
        <f t="shared" si="22"/>
        <v>1</v>
      </c>
    </row>
    <row r="1459" spans="1:11" x14ac:dyDescent="0.25">
      <c r="A1459">
        <v>1458</v>
      </c>
      <c r="B1459" s="1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t="s">
        <v>13</v>
      </c>
      <c r="K1459">
        <f t="shared" si="22"/>
        <v>0</v>
      </c>
    </row>
    <row r="1460" spans="1:11" x14ac:dyDescent="0.25">
      <c r="A1460">
        <v>1459</v>
      </c>
      <c r="B1460" s="1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t="s">
        <v>11</v>
      </c>
      <c r="K1460">
        <f t="shared" si="22"/>
        <v>1</v>
      </c>
    </row>
    <row r="1461" spans="1:11" x14ac:dyDescent="0.25">
      <c r="A1461">
        <v>1460</v>
      </c>
      <c r="B1461" s="1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t="s">
        <v>11</v>
      </c>
      <c r="K1461">
        <f t="shared" si="22"/>
        <v>1</v>
      </c>
    </row>
    <row r="1462" spans="1:11" x14ac:dyDescent="0.25">
      <c r="A1462">
        <v>1461</v>
      </c>
      <c r="B1462" s="1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t="s">
        <v>11</v>
      </c>
      <c r="K1462">
        <f t="shared" si="22"/>
        <v>1</v>
      </c>
    </row>
    <row r="1463" spans="1:11" x14ac:dyDescent="0.25">
      <c r="A1463">
        <v>1462</v>
      </c>
      <c r="B1463" s="1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t="s">
        <v>13</v>
      </c>
      <c r="K1463">
        <f t="shared" si="22"/>
        <v>0</v>
      </c>
    </row>
    <row r="1464" spans="1:11" x14ac:dyDescent="0.25">
      <c r="A1464">
        <v>1463</v>
      </c>
      <c r="B1464" s="1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t="s">
        <v>13</v>
      </c>
      <c r="K1464">
        <f t="shared" si="22"/>
        <v>0</v>
      </c>
    </row>
    <row r="1465" spans="1:11" x14ac:dyDescent="0.25">
      <c r="A1465">
        <v>1464</v>
      </c>
      <c r="B1465" s="1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t="s">
        <v>13</v>
      </c>
      <c r="K1465">
        <f t="shared" si="22"/>
        <v>0</v>
      </c>
    </row>
    <row r="1466" spans="1:11" x14ac:dyDescent="0.25">
      <c r="A1466">
        <v>1465</v>
      </c>
      <c r="B1466" s="1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t="s">
        <v>11</v>
      </c>
      <c r="K1466">
        <f t="shared" si="22"/>
        <v>1</v>
      </c>
    </row>
    <row r="1467" spans="1:11" x14ac:dyDescent="0.25">
      <c r="A1467">
        <v>1466</v>
      </c>
      <c r="B1467" s="1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t="s">
        <v>11</v>
      </c>
      <c r="K1467">
        <f t="shared" si="22"/>
        <v>1</v>
      </c>
    </row>
    <row r="1468" spans="1:11" x14ac:dyDescent="0.25">
      <c r="A1468">
        <v>1467</v>
      </c>
      <c r="B1468" s="1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t="s">
        <v>11</v>
      </c>
      <c r="K1468">
        <f t="shared" si="22"/>
        <v>1</v>
      </c>
    </row>
    <row r="1469" spans="1:11" x14ac:dyDescent="0.25">
      <c r="A1469">
        <v>1468</v>
      </c>
      <c r="B1469" s="1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t="s">
        <v>13</v>
      </c>
      <c r="K1469">
        <f t="shared" si="22"/>
        <v>0</v>
      </c>
    </row>
    <row r="1470" spans="1:11" x14ac:dyDescent="0.25">
      <c r="A1470">
        <v>1469</v>
      </c>
      <c r="B1470" s="1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t="s">
        <v>13</v>
      </c>
      <c r="K1470">
        <f t="shared" si="22"/>
        <v>0</v>
      </c>
    </row>
    <row r="1471" spans="1:11" x14ac:dyDescent="0.25">
      <c r="A1471">
        <v>1470</v>
      </c>
      <c r="B1471" s="1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t="s">
        <v>11</v>
      </c>
      <c r="K1471">
        <f t="shared" si="22"/>
        <v>1</v>
      </c>
    </row>
    <row r="1472" spans="1:11" x14ac:dyDescent="0.25">
      <c r="A1472">
        <v>1471</v>
      </c>
      <c r="B1472" s="1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t="s">
        <v>11</v>
      </c>
      <c r="K1472">
        <f t="shared" si="22"/>
        <v>1</v>
      </c>
    </row>
    <row r="1473" spans="1:11" x14ac:dyDescent="0.25">
      <c r="A1473">
        <v>1472</v>
      </c>
      <c r="B1473" s="1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t="s">
        <v>13</v>
      </c>
      <c r="K1473">
        <f t="shared" si="22"/>
        <v>0</v>
      </c>
    </row>
    <row r="1474" spans="1:11" x14ac:dyDescent="0.25">
      <c r="A1474">
        <v>1473</v>
      </c>
      <c r="B1474" s="1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t="s">
        <v>13</v>
      </c>
      <c r="K1474">
        <f t="shared" si="22"/>
        <v>0</v>
      </c>
    </row>
    <row r="1475" spans="1:11" x14ac:dyDescent="0.25">
      <c r="A1475">
        <v>1474</v>
      </c>
      <c r="B1475" s="1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t="s">
        <v>11</v>
      </c>
      <c r="K1475">
        <f t="shared" ref="K1475:K1538" si="23">IF(J1475="Yes", 1, 0)</f>
        <v>1</v>
      </c>
    </row>
    <row r="1476" spans="1:11" x14ac:dyDescent="0.25">
      <c r="A1476">
        <v>1475</v>
      </c>
      <c r="B1476" s="1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t="s">
        <v>13</v>
      </c>
      <c r="K1476">
        <f t="shared" si="23"/>
        <v>0</v>
      </c>
    </row>
    <row r="1477" spans="1:11" x14ac:dyDescent="0.25">
      <c r="A1477">
        <v>1476</v>
      </c>
      <c r="B1477" s="1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t="s">
        <v>13</v>
      </c>
      <c r="K1477">
        <f t="shared" si="23"/>
        <v>0</v>
      </c>
    </row>
    <row r="1478" spans="1:11" x14ac:dyDescent="0.25">
      <c r="A1478">
        <v>1477</v>
      </c>
      <c r="B1478" s="1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t="s">
        <v>13</v>
      </c>
      <c r="K1478">
        <f t="shared" si="23"/>
        <v>0</v>
      </c>
    </row>
    <row r="1479" spans="1:11" x14ac:dyDescent="0.25">
      <c r="A1479">
        <v>1478</v>
      </c>
      <c r="B1479" s="1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t="s">
        <v>11</v>
      </c>
      <c r="K1479">
        <f t="shared" si="23"/>
        <v>1</v>
      </c>
    </row>
    <row r="1480" spans="1:11" x14ac:dyDescent="0.25">
      <c r="A1480">
        <v>1479</v>
      </c>
      <c r="B1480" s="1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t="s">
        <v>11</v>
      </c>
      <c r="K1480">
        <f t="shared" si="23"/>
        <v>1</v>
      </c>
    </row>
    <row r="1481" spans="1:11" x14ac:dyDescent="0.25">
      <c r="A1481">
        <v>1480</v>
      </c>
      <c r="B1481" s="1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t="s">
        <v>13</v>
      </c>
      <c r="K1481">
        <f t="shared" si="23"/>
        <v>0</v>
      </c>
    </row>
    <row r="1482" spans="1:11" x14ac:dyDescent="0.25">
      <c r="A1482">
        <v>1481</v>
      </c>
      <c r="B1482" s="1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t="s">
        <v>11</v>
      </c>
      <c r="K1482">
        <f t="shared" si="23"/>
        <v>1</v>
      </c>
    </row>
    <row r="1483" spans="1:11" x14ac:dyDescent="0.25">
      <c r="A1483">
        <v>1482</v>
      </c>
      <c r="B1483" s="1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t="s">
        <v>11</v>
      </c>
      <c r="K1483">
        <f t="shared" si="23"/>
        <v>1</v>
      </c>
    </row>
    <row r="1484" spans="1:11" x14ac:dyDescent="0.25">
      <c r="A1484">
        <v>1483</v>
      </c>
      <c r="B1484" s="1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t="s">
        <v>13</v>
      </c>
      <c r="K1484">
        <f t="shared" si="23"/>
        <v>0</v>
      </c>
    </row>
    <row r="1485" spans="1:11" x14ac:dyDescent="0.25">
      <c r="A1485">
        <v>1484</v>
      </c>
      <c r="B1485" s="1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t="s">
        <v>11</v>
      </c>
      <c r="K1485">
        <f t="shared" si="23"/>
        <v>1</v>
      </c>
    </row>
    <row r="1486" spans="1:11" x14ac:dyDescent="0.25">
      <c r="A1486">
        <v>1485</v>
      </c>
      <c r="B1486" s="1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t="s">
        <v>11</v>
      </c>
      <c r="K1486">
        <f t="shared" si="23"/>
        <v>1</v>
      </c>
    </row>
    <row r="1487" spans="1:11" x14ac:dyDescent="0.25">
      <c r="A1487">
        <v>1486</v>
      </c>
      <c r="B1487" s="1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t="s">
        <v>13</v>
      </c>
      <c r="K1487">
        <f t="shared" si="23"/>
        <v>0</v>
      </c>
    </row>
    <row r="1488" spans="1:11" x14ac:dyDescent="0.25">
      <c r="A1488">
        <v>1487</v>
      </c>
      <c r="B1488" s="1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t="s">
        <v>11</v>
      </c>
      <c r="K1488">
        <f t="shared" si="23"/>
        <v>1</v>
      </c>
    </row>
    <row r="1489" spans="1:11" x14ac:dyDescent="0.25">
      <c r="A1489">
        <v>1488</v>
      </c>
      <c r="B1489" s="1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t="s">
        <v>13</v>
      </c>
      <c r="K1489">
        <f t="shared" si="23"/>
        <v>0</v>
      </c>
    </row>
    <row r="1490" spans="1:11" x14ac:dyDescent="0.25">
      <c r="A1490">
        <v>1489</v>
      </c>
      <c r="B1490" s="1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t="s">
        <v>11</v>
      </c>
      <c r="K1490">
        <f t="shared" si="23"/>
        <v>1</v>
      </c>
    </row>
    <row r="1491" spans="1:11" x14ac:dyDescent="0.25">
      <c r="A1491">
        <v>1490</v>
      </c>
      <c r="B1491" s="1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t="s">
        <v>11</v>
      </c>
      <c r="K1491">
        <f t="shared" si="23"/>
        <v>1</v>
      </c>
    </row>
    <row r="1492" spans="1:11" x14ac:dyDescent="0.25">
      <c r="A1492">
        <v>1491</v>
      </c>
      <c r="B1492" s="1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t="s">
        <v>11</v>
      </c>
      <c r="K1492">
        <f t="shared" si="23"/>
        <v>1</v>
      </c>
    </row>
    <row r="1493" spans="1:11" x14ac:dyDescent="0.25">
      <c r="A1493">
        <v>1492</v>
      </c>
      <c r="B1493" s="1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t="s">
        <v>13</v>
      </c>
      <c r="K1493">
        <f t="shared" si="23"/>
        <v>0</v>
      </c>
    </row>
    <row r="1494" spans="1:11" x14ac:dyDescent="0.25">
      <c r="A1494">
        <v>1493</v>
      </c>
      <c r="B1494" s="1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t="s">
        <v>11</v>
      </c>
      <c r="K1494">
        <f t="shared" si="23"/>
        <v>1</v>
      </c>
    </row>
    <row r="1495" spans="1:11" x14ac:dyDescent="0.25">
      <c r="A1495">
        <v>1494</v>
      </c>
      <c r="B1495" s="1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t="s">
        <v>13</v>
      </c>
      <c r="K1495">
        <f t="shared" si="23"/>
        <v>0</v>
      </c>
    </row>
    <row r="1496" spans="1:11" x14ac:dyDescent="0.25">
      <c r="A1496">
        <v>1495</v>
      </c>
      <c r="B1496" s="1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t="s">
        <v>11</v>
      </c>
      <c r="K1496">
        <f t="shared" si="23"/>
        <v>1</v>
      </c>
    </row>
    <row r="1497" spans="1:11" x14ac:dyDescent="0.25">
      <c r="A1497">
        <v>1496</v>
      </c>
      <c r="B1497" s="1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t="s">
        <v>11</v>
      </c>
      <c r="K1497">
        <f t="shared" si="23"/>
        <v>1</v>
      </c>
    </row>
    <row r="1498" spans="1:11" x14ac:dyDescent="0.25">
      <c r="A1498">
        <v>1497</v>
      </c>
      <c r="B1498" s="1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t="s">
        <v>13</v>
      </c>
      <c r="K1498">
        <f t="shared" si="23"/>
        <v>0</v>
      </c>
    </row>
    <row r="1499" spans="1:11" x14ac:dyDescent="0.25">
      <c r="A1499">
        <v>1498</v>
      </c>
      <c r="B1499" s="1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t="s">
        <v>13</v>
      </c>
      <c r="K1499">
        <f t="shared" si="23"/>
        <v>0</v>
      </c>
    </row>
    <row r="1500" spans="1:11" x14ac:dyDescent="0.25">
      <c r="A1500">
        <v>1499</v>
      </c>
      <c r="B1500" s="1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t="s">
        <v>11</v>
      </c>
      <c r="K1500">
        <f t="shared" si="23"/>
        <v>1</v>
      </c>
    </row>
    <row r="1501" spans="1:11" x14ac:dyDescent="0.25">
      <c r="A1501">
        <v>1500</v>
      </c>
      <c r="B1501" s="1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t="s">
        <v>13</v>
      </c>
      <c r="K1501">
        <f t="shared" si="23"/>
        <v>0</v>
      </c>
    </row>
    <row r="1502" spans="1:11" x14ac:dyDescent="0.25">
      <c r="A1502">
        <v>1501</v>
      </c>
      <c r="B1502" s="1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t="s">
        <v>11</v>
      </c>
      <c r="K1502">
        <f t="shared" si="23"/>
        <v>1</v>
      </c>
    </row>
    <row r="1503" spans="1:11" x14ac:dyDescent="0.25">
      <c r="A1503">
        <v>1502</v>
      </c>
      <c r="B1503" s="1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t="s">
        <v>11</v>
      </c>
      <c r="K1503">
        <f t="shared" si="23"/>
        <v>1</v>
      </c>
    </row>
    <row r="1504" spans="1:11" x14ac:dyDescent="0.25">
      <c r="A1504">
        <v>1503</v>
      </c>
      <c r="B1504" s="1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t="s">
        <v>13</v>
      </c>
      <c r="K1504">
        <f t="shared" si="23"/>
        <v>0</v>
      </c>
    </row>
    <row r="1505" spans="1:11" x14ac:dyDescent="0.25">
      <c r="A1505">
        <v>1504</v>
      </c>
      <c r="B1505" s="1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t="s">
        <v>11</v>
      </c>
      <c r="K1505">
        <f t="shared" si="23"/>
        <v>1</v>
      </c>
    </row>
    <row r="1506" spans="1:11" x14ac:dyDescent="0.25">
      <c r="A1506">
        <v>1505</v>
      </c>
      <c r="B1506" s="1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t="s">
        <v>13</v>
      </c>
      <c r="K1506">
        <f t="shared" si="23"/>
        <v>0</v>
      </c>
    </row>
    <row r="1507" spans="1:11" x14ac:dyDescent="0.25">
      <c r="A1507">
        <v>1506</v>
      </c>
      <c r="B1507" s="1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t="s">
        <v>11</v>
      </c>
      <c r="K1507">
        <f t="shared" si="23"/>
        <v>1</v>
      </c>
    </row>
    <row r="1508" spans="1:11" x14ac:dyDescent="0.25">
      <c r="A1508">
        <v>1507</v>
      </c>
      <c r="B1508" s="1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t="s">
        <v>13</v>
      </c>
      <c r="K1508">
        <f t="shared" si="23"/>
        <v>0</v>
      </c>
    </row>
    <row r="1509" spans="1:11" x14ac:dyDescent="0.25">
      <c r="A1509">
        <v>1508</v>
      </c>
      <c r="B1509" s="1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t="s">
        <v>13</v>
      </c>
      <c r="K1509">
        <f t="shared" si="23"/>
        <v>0</v>
      </c>
    </row>
    <row r="1510" spans="1:11" x14ac:dyDescent="0.25">
      <c r="A1510">
        <v>1509</v>
      </c>
      <c r="B1510" s="1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t="s">
        <v>11</v>
      </c>
      <c r="K1510">
        <f t="shared" si="23"/>
        <v>1</v>
      </c>
    </row>
    <row r="1511" spans="1:11" x14ac:dyDescent="0.25">
      <c r="A1511">
        <v>1510</v>
      </c>
      <c r="B1511" s="1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t="s">
        <v>11</v>
      </c>
      <c r="K1511">
        <f t="shared" si="23"/>
        <v>1</v>
      </c>
    </row>
    <row r="1512" spans="1:11" x14ac:dyDescent="0.25">
      <c r="A1512">
        <v>1511</v>
      </c>
      <c r="B1512" s="1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t="s">
        <v>11</v>
      </c>
      <c r="K1512">
        <f t="shared" si="23"/>
        <v>1</v>
      </c>
    </row>
    <row r="1513" spans="1:11" x14ac:dyDescent="0.25">
      <c r="A1513">
        <v>1512</v>
      </c>
      <c r="B1513" s="1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t="s">
        <v>13</v>
      </c>
      <c r="K1513">
        <f t="shared" si="23"/>
        <v>0</v>
      </c>
    </row>
    <row r="1514" spans="1:11" x14ac:dyDescent="0.25">
      <c r="A1514">
        <v>1513</v>
      </c>
      <c r="B1514" s="1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t="s">
        <v>13</v>
      </c>
      <c r="K1514">
        <f t="shared" si="23"/>
        <v>0</v>
      </c>
    </row>
    <row r="1515" spans="1:11" x14ac:dyDescent="0.25">
      <c r="A1515">
        <v>1514</v>
      </c>
      <c r="B1515" s="1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t="s">
        <v>13</v>
      </c>
      <c r="K1515">
        <f t="shared" si="23"/>
        <v>0</v>
      </c>
    </row>
    <row r="1516" spans="1:11" x14ac:dyDescent="0.25">
      <c r="A1516">
        <v>1515</v>
      </c>
      <c r="B1516" s="1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t="s">
        <v>13</v>
      </c>
      <c r="K1516">
        <f t="shared" si="23"/>
        <v>0</v>
      </c>
    </row>
    <row r="1517" spans="1:11" x14ac:dyDescent="0.25">
      <c r="A1517">
        <v>1516</v>
      </c>
      <c r="B1517" s="1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t="s">
        <v>13</v>
      </c>
      <c r="K1517">
        <f t="shared" si="23"/>
        <v>0</v>
      </c>
    </row>
    <row r="1518" spans="1:11" x14ac:dyDescent="0.25">
      <c r="A1518">
        <v>1517</v>
      </c>
      <c r="B1518" s="1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t="s">
        <v>11</v>
      </c>
      <c r="K1518">
        <f t="shared" si="23"/>
        <v>1</v>
      </c>
    </row>
    <row r="1519" spans="1:11" x14ac:dyDescent="0.25">
      <c r="A1519">
        <v>1518</v>
      </c>
      <c r="B1519" s="1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t="s">
        <v>11</v>
      </c>
      <c r="K1519">
        <f t="shared" si="23"/>
        <v>1</v>
      </c>
    </row>
    <row r="1520" spans="1:11" x14ac:dyDescent="0.25">
      <c r="A1520">
        <v>1519</v>
      </c>
      <c r="B1520" s="1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t="s">
        <v>11</v>
      </c>
      <c r="K1520">
        <f t="shared" si="23"/>
        <v>1</v>
      </c>
    </row>
    <row r="1521" spans="1:11" x14ac:dyDescent="0.25">
      <c r="A1521">
        <v>1520</v>
      </c>
      <c r="B1521" s="1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t="s">
        <v>11</v>
      </c>
      <c r="K1521">
        <f t="shared" si="23"/>
        <v>1</v>
      </c>
    </row>
    <row r="1522" spans="1:11" x14ac:dyDescent="0.25">
      <c r="A1522">
        <v>1521</v>
      </c>
      <c r="B1522" s="1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t="s">
        <v>13</v>
      </c>
      <c r="K1522">
        <f t="shared" si="23"/>
        <v>0</v>
      </c>
    </row>
    <row r="1523" spans="1:11" x14ac:dyDescent="0.25">
      <c r="A1523">
        <v>1522</v>
      </c>
      <c r="B1523" s="1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t="s">
        <v>13</v>
      </c>
      <c r="K1523">
        <f t="shared" si="23"/>
        <v>0</v>
      </c>
    </row>
    <row r="1524" spans="1:11" x14ac:dyDescent="0.25">
      <c r="A1524">
        <v>1523</v>
      </c>
      <c r="B1524" s="1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t="s">
        <v>13</v>
      </c>
      <c r="K1524">
        <f t="shared" si="23"/>
        <v>0</v>
      </c>
    </row>
    <row r="1525" spans="1:11" x14ac:dyDescent="0.25">
      <c r="A1525">
        <v>1524</v>
      </c>
      <c r="B1525" s="1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t="s">
        <v>11</v>
      </c>
      <c r="K1525">
        <f t="shared" si="23"/>
        <v>1</v>
      </c>
    </row>
    <row r="1526" spans="1:11" x14ac:dyDescent="0.25">
      <c r="A1526">
        <v>1525</v>
      </c>
      <c r="B1526" s="1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t="s">
        <v>11</v>
      </c>
      <c r="K1526">
        <f t="shared" si="23"/>
        <v>1</v>
      </c>
    </row>
    <row r="1527" spans="1:11" x14ac:dyDescent="0.25">
      <c r="A1527">
        <v>1526</v>
      </c>
      <c r="B1527" s="1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t="s">
        <v>13</v>
      </c>
      <c r="K1527">
        <f t="shared" si="23"/>
        <v>0</v>
      </c>
    </row>
    <row r="1528" spans="1:11" x14ac:dyDescent="0.25">
      <c r="A1528">
        <v>1527</v>
      </c>
      <c r="B1528" s="1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t="s">
        <v>13</v>
      </c>
      <c r="K1528">
        <f t="shared" si="23"/>
        <v>0</v>
      </c>
    </row>
    <row r="1529" spans="1:11" x14ac:dyDescent="0.25">
      <c r="A1529">
        <v>1528</v>
      </c>
      <c r="B1529" s="1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t="s">
        <v>13</v>
      </c>
      <c r="K1529">
        <f t="shared" si="23"/>
        <v>0</v>
      </c>
    </row>
    <row r="1530" spans="1:11" x14ac:dyDescent="0.25">
      <c r="A1530">
        <v>1529</v>
      </c>
      <c r="B1530" s="1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t="s">
        <v>11</v>
      </c>
      <c r="K1530">
        <f t="shared" si="23"/>
        <v>1</v>
      </c>
    </row>
    <row r="1531" spans="1:11" x14ac:dyDescent="0.25">
      <c r="A1531">
        <v>1530</v>
      </c>
      <c r="B1531" s="1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t="s">
        <v>13</v>
      </c>
      <c r="K1531">
        <f t="shared" si="23"/>
        <v>0</v>
      </c>
    </row>
    <row r="1532" spans="1:11" x14ac:dyDescent="0.25">
      <c r="A1532">
        <v>1531</v>
      </c>
      <c r="B1532" s="1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t="s">
        <v>11</v>
      </c>
      <c r="K1532">
        <f t="shared" si="23"/>
        <v>1</v>
      </c>
    </row>
    <row r="1533" spans="1:11" x14ac:dyDescent="0.25">
      <c r="A1533">
        <v>1532</v>
      </c>
      <c r="B1533" s="1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t="s">
        <v>13</v>
      </c>
      <c r="K1533">
        <f t="shared" si="23"/>
        <v>0</v>
      </c>
    </row>
    <row r="1534" spans="1:11" x14ac:dyDescent="0.25">
      <c r="A1534">
        <v>1533</v>
      </c>
      <c r="B1534" s="1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t="s">
        <v>13</v>
      </c>
      <c r="K1534">
        <f t="shared" si="23"/>
        <v>0</v>
      </c>
    </row>
    <row r="1535" spans="1:11" x14ac:dyDescent="0.25">
      <c r="A1535">
        <v>1534</v>
      </c>
      <c r="B1535" s="1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t="s">
        <v>13</v>
      </c>
      <c r="K1535">
        <f t="shared" si="23"/>
        <v>0</v>
      </c>
    </row>
    <row r="1536" spans="1:11" x14ac:dyDescent="0.25">
      <c r="A1536">
        <v>1535</v>
      </c>
      <c r="B1536" s="1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t="s">
        <v>11</v>
      </c>
      <c r="K1536">
        <f t="shared" si="23"/>
        <v>1</v>
      </c>
    </row>
    <row r="1537" spans="1:11" x14ac:dyDescent="0.25">
      <c r="A1537">
        <v>1536</v>
      </c>
      <c r="B1537" s="1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t="s">
        <v>11</v>
      </c>
      <c r="K1537">
        <f t="shared" si="23"/>
        <v>1</v>
      </c>
    </row>
    <row r="1538" spans="1:11" x14ac:dyDescent="0.25">
      <c r="A1538">
        <v>1537</v>
      </c>
      <c r="B1538" s="1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t="s">
        <v>13</v>
      </c>
      <c r="K1538">
        <f t="shared" si="23"/>
        <v>0</v>
      </c>
    </row>
    <row r="1539" spans="1:11" x14ac:dyDescent="0.25">
      <c r="A1539">
        <v>1538</v>
      </c>
      <c r="B1539" s="1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t="s">
        <v>11</v>
      </c>
      <c r="K1539">
        <f t="shared" ref="K1539:K1602" si="24">IF(J1539="Yes", 1, 0)</f>
        <v>1</v>
      </c>
    </row>
    <row r="1540" spans="1:11" x14ac:dyDescent="0.25">
      <c r="A1540">
        <v>1539</v>
      </c>
      <c r="B1540" s="1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t="s">
        <v>11</v>
      </c>
      <c r="K1540">
        <f t="shared" si="24"/>
        <v>1</v>
      </c>
    </row>
    <row r="1541" spans="1:11" x14ac:dyDescent="0.25">
      <c r="A1541">
        <v>1540</v>
      </c>
      <c r="B1541" s="1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t="s">
        <v>13</v>
      </c>
      <c r="K1541">
        <f t="shared" si="24"/>
        <v>0</v>
      </c>
    </row>
    <row r="1542" spans="1:11" x14ac:dyDescent="0.25">
      <c r="A1542">
        <v>1541</v>
      </c>
      <c r="B1542" s="1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t="s">
        <v>11</v>
      </c>
      <c r="K1542">
        <f t="shared" si="24"/>
        <v>1</v>
      </c>
    </row>
    <row r="1543" spans="1:11" x14ac:dyDescent="0.25">
      <c r="A1543">
        <v>1542</v>
      </c>
      <c r="B1543" s="1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t="s">
        <v>11</v>
      </c>
      <c r="K1543">
        <f t="shared" si="24"/>
        <v>1</v>
      </c>
    </row>
    <row r="1544" spans="1:11" x14ac:dyDescent="0.25">
      <c r="A1544">
        <v>1543</v>
      </c>
      <c r="B1544" s="1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t="s">
        <v>11</v>
      </c>
      <c r="K1544">
        <f t="shared" si="24"/>
        <v>1</v>
      </c>
    </row>
    <row r="1545" spans="1:11" x14ac:dyDescent="0.25">
      <c r="A1545">
        <v>1544</v>
      </c>
      <c r="B1545" s="1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t="s">
        <v>11</v>
      </c>
      <c r="K1545">
        <f t="shared" si="24"/>
        <v>1</v>
      </c>
    </row>
    <row r="1546" spans="1:11" x14ac:dyDescent="0.25">
      <c r="A1546">
        <v>1545</v>
      </c>
      <c r="B1546" s="1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t="s">
        <v>13</v>
      </c>
      <c r="K1546">
        <f t="shared" si="24"/>
        <v>0</v>
      </c>
    </row>
    <row r="1547" spans="1:11" x14ac:dyDescent="0.25">
      <c r="A1547">
        <v>1546</v>
      </c>
      <c r="B1547" s="1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t="s">
        <v>13</v>
      </c>
      <c r="K1547">
        <f t="shared" si="24"/>
        <v>0</v>
      </c>
    </row>
    <row r="1548" spans="1:11" x14ac:dyDescent="0.25">
      <c r="A1548">
        <v>1547</v>
      </c>
      <c r="B1548" s="1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t="s">
        <v>13</v>
      </c>
      <c r="K1548">
        <f t="shared" si="24"/>
        <v>0</v>
      </c>
    </row>
    <row r="1549" spans="1:11" x14ac:dyDescent="0.25">
      <c r="A1549">
        <v>1548</v>
      </c>
      <c r="B1549" s="1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t="s">
        <v>11</v>
      </c>
      <c r="K1549">
        <f t="shared" si="24"/>
        <v>1</v>
      </c>
    </row>
    <row r="1550" spans="1:11" x14ac:dyDescent="0.25">
      <c r="A1550">
        <v>1549</v>
      </c>
      <c r="B1550" s="1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t="s">
        <v>13</v>
      </c>
      <c r="K1550">
        <f t="shared" si="24"/>
        <v>0</v>
      </c>
    </row>
    <row r="1551" spans="1:11" x14ac:dyDescent="0.25">
      <c r="A1551">
        <v>1550</v>
      </c>
      <c r="B1551" s="1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t="s">
        <v>11</v>
      </c>
      <c r="K1551">
        <f t="shared" si="24"/>
        <v>1</v>
      </c>
    </row>
    <row r="1552" spans="1:11" x14ac:dyDescent="0.25">
      <c r="A1552">
        <v>1551</v>
      </c>
      <c r="B1552" s="1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t="s">
        <v>13</v>
      </c>
      <c r="K1552">
        <f t="shared" si="24"/>
        <v>0</v>
      </c>
    </row>
    <row r="1553" spans="1:11" x14ac:dyDescent="0.25">
      <c r="A1553">
        <v>1552</v>
      </c>
      <c r="B1553" s="1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t="s">
        <v>13</v>
      </c>
      <c r="K1553">
        <f t="shared" si="24"/>
        <v>0</v>
      </c>
    </row>
    <row r="1554" spans="1:11" x14ac:dyDescent="0.25">
      <c r="A1554">
        <v>1553</v>
      </c>
      <c r="B1554" s="1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t="s">
        <v>11</v>
      </c>
      <c r="K1554">
        <f t="shared" si="24"/>
        <v>1</v>
      </c>
    </row>
    <row r="1555" spans="1:11" x14ac:dyDescent="0.25">
      <c r="A1555">
        <v>1554</v>
      </c>
      <c r="B1555" s="1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t="s">
        <v>13</v>
      </c>
      <c r="K1555">
        <f t="shared" si="24"/>
        <v>0</v>
      </c>
    </row>
    <row r="1556" spans="1:11" x14ac:dyDescent="0.25">
      <c r="A1556">
        <v>1555</v>
      </c>
      <c r="B1556" s="1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t="s">
        <v>11</v>
      </c>
      <c r="K1556">
        <f t="shared" si="24"/>
        <v>1</v>
      </c>
    </row>
    <row r="1557" spans="1:11" x14ac:dyDescent="0.25">
      <c r="A1557">
        <v>1556</v>
      </c>
      <c r="B1557" s="1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t="s">
        <v>11</v>
      </c>
      <c r="K1557">
        <f t="shared" si="24"/>
        <v>1</v>
      </c>
    </row>
    <row r="1558" spans="1:11" x14ac:dyDescent="0.25">
      <c r="A1558">
        <v>1557</v>
      </c>
      <c r="B1558" s="1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t="s">
        <v>13</v>
      </c>
      <c r="K1558">
        <f t="shared" si="24"/>
        <v>0</v>
      </c>
    </row>
    <row r="1559" spans="1:11" x14ac:dyDescent="0.25">
      <c r="A1559">
        <v>1558</v>
      </c>
      <c r="B1559" s="1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t="s">
        <v>11</v>
      </c>
      <c r="K1559">
        <f t="shared" si="24"/>
        <v>1</v>
      </c>
    </row>
    <row r="1560" spans="1:11" x14ac:dyDescent="0.25">
      <c r="A1560">
        <v>1559</v>
      </c>
      <c r="B1560" s="1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t="s">
        <v>13</v>
      </c>
      <c r="K1560">
        <f t="shared" si="24"/>
        <v>0</v>
      </c>
    </row>
    <row r="1561" spans="1:11" x14ac:dyDescent="0.25">
      <c r="A1561">
        <v>1560</v>
      </c>
      <c r="B1561" s="1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t="s">
        <v>13</v>
      </c>
      <c r="K1561">
        <f t="shared" si="24"/>
        <v>0</v>
      </c>
    </row>
    <row r="1562" spans="1:11" x14ac:dyDescent="0.25">
      <c r="A1562">
        <v>1561</v>
      </c>
      <c r="B1562" s="1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t="s">
        <v>11</v>
      </c>
      <c r="K1562">
        <f t="shared" si="24"/>
        <v>1</v>
      </c>
    </row>
    <row r="1563" spans="1:11" x14ac:dyDescent="0.25">
      <c r="A1563">
        <v>1562</v>
      </c>
      <c r="B1563" s="1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t="s">
        <v>13</v>
      </c>
      <c r="K1563">
        <f t="shared" si="24"/>
        <v>0</v>
      </c>
    </row>
    <row r="1564" spans="1:11" x14ac:dyDescent="0.25">
      <c r="A1564">
        <v>1563</v>
      </c>
      <c r="B1564" s="1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t="s">
        <v>11</v>
      </c>
      <c r="K1564">
        <f t="shared" si="24"/>
        <v>1</v>
      </c>
    </row>
    <row r="1565" spans="1:11" x14ac:dyDescent="0.25">
      <c r="A1565">
        <v>1564</v>
      </c>
      <c r="B1565" s="1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t="s">
        <v>13</v>
      </c>
      <c r="K1565">
        <f t="shared" si="24"/>
        <v>0</v>
      </c>
    </row>
    <row r="1566" spans="1:11" x14ac:dyDescent="0.25">
      <c r="A1566">
        <v>1565</v>
      </c>
      <c r="B1566" s="1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t="s">
        <v>11</v>
      </c>
      <c r="K1566">
        <f t="shared" si="24"/>
        <v>1</v>
      </c>
    </row>
    <row r="1567" spans="1:11" x14ac:dyDescent="0.25">
      <c r="A1567">
        <v>1566</v>
      </c>
      <c r="B1567" s="1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t="s">
        <v>11</v>
      </c>
      <c r="K1567">
        <f t="shared" si="24"/>
        <v>1</v>
      </c>
    </row>
    <row r="1568" spans="1:11" x14ac:dyDescent="0.25">
      <c r="A1568">
        <v>1567</v>
      </c>
      <c r="B1568" s="1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t="s">
        <v>11</v>
      </c>
      <c r="K1568">
        <f t="shared" si="24"/>
        <v>1</v>
      </c>
    </row>
    <row r="1569" spans="1:11" x14ac:dyDescent="0.25">
      <c r="A1569">
        <v>1568</v>
      </c>
      <c r="B1569" s="1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t="s">
        <v>13</v>
      </c>
      <c r="K1569">
        <f t="shared" si="24"/>
        <v>0</v>
      </c>
    </row>
    <row r="1570" spans="1:11" x14ac:dyDescent="0.25">
      <c r="A1570">
        <v>1569</v>
      </c>
      <c r="B1570" s="1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t="s">
        <v>11</v>
      </c>
      <c r="K1570">
        <f t="shared" si="24"/>
        <v>1</v>
      </c>
    </row>
    <row r="1571" spans="1:11" x14ac:dyDescent="0.25">
      <c r="A1571">
        <v>1570</v>
      </c>
      <c r="B1571" s="1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t="s">
        <v>11</v>
      </c>
      <c r="K1571">
        <f t="shared" si="24"/>
        <v>1</v>
      </c>
    </row>
    <row r="1572" spans="1:11" x14ac:dyDescent="0.25">
      <c r="A1572">
        <v>1571</v>
      </c>
      <c r="B1572" s="1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t="s">
        <v>13</v>
      </c>
      <c r="K1572">
        <f t="shared" si="24"/>
        <v>0</v>
      </c>
    </row>
    <row r="1573" spans="1:11" x14ac:dyDescent="0.25">
      <c r="A1573">
        <v>1572</v>
      </c>
      <c r="B1573" s="1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t="s">
        <v>13</v>
      </c>
      <c r="K1573">
        <f t="shared" si="24"/>
        <v>0</v>
      </c>
    </row>
    <row r="1574" spans="1:11" x14ac:dyDescent="0.25">
      <c r="A1574">
        <v>1573</v>
      </c>
      <c r="B1574" s="1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t="s">
        <v>13</v>
      </c>
      <c r="K1574">
        <f t="shared" si="24"/>
        <v>0</v>
      </c>
    </row>
    <row r="1575" spans="1:11" x14ac:dyDescent="0.25">
      <c r="A1575">
        <v>1574</v>
      </c>
      <c r="B1575" s="1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t="s">
        <v>11</v>
      </c>
      <c r="K1575">
        <f t="shared" si="24"/>
        <v>1</v>
      </c>
    </row>
    <row r="1576" spans="1:11" x14ac:dyDescent="0.25">
      <c r="A1576">
        <v>1575</v>
      </c>
      <c r="B1576" s="1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t="s">
        <v>13</v>
      </c>
      <c r="K1576">
        <f t="shared" si="24"/>
        <v>0</v>
      </c>
    </row>
    <row r="1577" spans="1:11" x14ac:dyDescent="0.25">
      <c r="A1577">
        <v>1576</v>
      </c>
      <c r="B1577" s="1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t="s">
        <v>11</v>
      </c>
      <c r="K1577">
        <f t="shared" si="24"/>
        <v>1</v>
      </c>
    </row>
    <row r="1578" spans="1:11" x14ac:dyDescent="0.25">
      <c r="A1578">
        <v>1577</v>
      </c>
      <c r="B1578" s="1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t="s">
        <v>11</v>
      </c>
      <c r="K1578">
        <f t="shared" si="24"/>
        <v>1</v>
      </c>
    </row>
    <row r="1579" spans="1:11" x14ac:dyDescent="0.25">
      <c r="A1579">
        <v>1578</v>
      </c>
      <c r="B1579" s="1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t="s">
        <v>11</v>
      </c>
      <c r="K1579">
        <f t="shared" si="24"/>
        <v>1</v>
      </c>
    </row>
    <row r="1580" spans="1:11" x14ac:dyDescent="0.25">
      <c r="A1580">
        <v>1579</v>
      </c>
      <c r="B1580" s="1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t="s">
        <v>11</v>
      </c>
      <c r="K1580">
        <f t="shared" si="24"/>
        <v>1</v>
      </c>
    </row>
    <row r="1581" spans="1:11" x14ac:dyDescent="0.25">
      <c r="A1581">
        <v>1580</v>
      </c>
      <c r="B1581" s="1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t="s">
        <v>13</v>
      </c>
      <c r="K1581">
        <f t="shared" si="24"/>
        <v>0</v>
      </c>
    </row>
    <row r="1582" spans="1:11" x14ac:dyDescent="0.25">
      <c r="A1582">
        <v>1581</v>
      </c>
      <c r="B1582" s="1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t="s">
        <v>13</v>
      </c>
      <c r="K1582">
        <f t="shared" si="24"/>
        <v>0</v>
      </c>
    </row>
    <row r="1583" spans="1:11" x14ac:dyDescent="0.25">
      <c r="A1583">
        <v>1582</v>
      </c>
      <c r="B1583" s="1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t="s">
        <v>13</v>
      </c>
      <c r="K1583">
        <f t="shared" si="24"/>
        <v>0</v>
      </c>
    </row>
    <row r="1584" spans="1:11" x14ac:dyDescent="0.25">
      <c r="A1584">
        <v>1583</v>
      </c>
      <c r="B1584" s="1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t="s">
        <v>11</v>
      </c>
      <c r="K1584">
        <f t="shared" si="24"/>
        <v>1</v>
      </c>
    </row>
    <row r="1585" spans="1:11" x14ac:dyDescent="0.25">
      <c r="A1585">
        <v>1584</v>
      </c>
      <c r="B1585" s="1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t="s">
        <v>11</v>
      </c>
      <c r="K1585">
        <f t="shared" si="24"/>
        <v>1</v>
      </c>
    </row>
    <row r="1586" spans="1:11" x14ac:dyDescent="0.25">
      <c r="A1586">
        <v>1585</v>
      </c>
      <c r="B1586" s="1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t="s">
        <v>11</v>
      </c>
      <c r="K1586">
        <f t="shared" si="24"/>
        <v>1</v>
      </c>
    </row>
    <row r="1587" spans="1:11" x14ac:dyDescent="0.25">
      <c r="A1587">
        <v>1586</v>
      </c>
      <c r="B1587" s="1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t="s">
        <v>11</v>
      </c>
      <c r="K1587">
        <f t="shared" si="24"/>
        <v>1</v>
      </c>
    </row>
    <row r="1588" spans="1:11" x14ac:dyDescent="0.25">
      <c r="A1588">
        <v>1587</v>
      </c>
      <c r="B1588" s="1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t="s">
        <v>11</v>
      </c>
      <c r="K1588">
        <f t="shared" si="24"/>
        <v>1</v>
      </c>
    </row>
    <row r="1589" spans="1:11" x14ac:dyDescent="0.25">
      <c r="A1589">
        <v>1588</v>
      </c>
      <c r="B1589" s="1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t="s">
        <v>13</v>
      </c>
      <c r="K1589">
        <f t="shared" si="24"/>
        <v>0</v>
      </c>
    </row>
    <row r="1590" spans="1:11" x14ac:dyDescent="0.25">
      <c r="A1590">
        <v>1589</v>
      </c>
      <c r="B1590" s="1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t="s">
        <v>13</v>
      </c>
      <c r="K1590">
        <f t="shared" si="24"/>
        <v>0</v>
      </c>
    </row>
    <row r="1591" spans="1:11" x14ac:dyDescent="0.25">
      <c r="A1591">
        <v>1590</v>
      </c>
      <c r="B1591" s="1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t="s">
        <v>13</v>
      </c>
      <c r="K1591">
        <f t="shared" si="24"/>
        <v>0</v>
      </c>
    </row>
    <row r="1592" spans="1:11" x14ac:dyDescent="0.25">
      <c r="A1592">
        <v>1591</v>
      </c>
      <c r="B1592" s="1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t="s">
        <v>11</v>
      </c>
      <c r="K1592">
        <f t="shared" si="24"/>
        <v>1</v>
      </c>
    </row>
    <row r="1593" spans="1:11" x14ac:dyDescent="0.25">
      <c r="A1593">
        <v>1592</v>
      </c>
      <c r="B1593" s="1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t="s">
        <v>11</v>
      </c>
      <c r="K1593">
        <f t="shared" si="24"/>
        <v>1</v>
      </c>
    </row>
    <row r="1594" spans="1:11" x14ac:dyDescent="0.25">
      <c r="A1594">
        <v>1593</v>
      </c>
      <c r="B1594" s="1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t="s">
        <v>11</v>
      </c>
      <c r="K1594">
        <f t="shared" si="24"/>
        <v>1</v>
      </c>
    </row>
    <row r="1595" spans="1:11" x14ac:dyDescent="0.25">
      <c r="A1595">
        <v>1594</v>
      </c>
      <c r="B1595" s="1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t="s">
        <v>11</v>
      </c>
      <c r="K1595">
        <f t="shared" si="24"/>
        <v>1</v>
      </c>
    </row>
    <row r="1596" spans="1:11" x14ac:dyDescent="0.25">
      <c r="A1596">
        <v>1595</v>
      </c>
      <c r="B1596" s="1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t="s">
        <v>11</v>
      </c>
      <c r="K1596">
        <f t="shared" si="24"/>
        <v>1</v>
      </c>
    </row>
    <row r="1597" spans="1:11" x14ac:dyDescent="0.25">
      <c r="A1597">
        <v>1596</v>
      </c>
      <c r="B1597" s="1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t="s">
        <v>13</v>
      </c>
      <c r="K1597">
        <f t="shared" si="24"/>
        <v>0</v>
      </c>
    </row>
    <row r="1598" spans="1:11" x14ac:dyDescent="0.25">
      <c r="A1598">
        <v>1597</v>
      </c>
      <c r="B1598" s="1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t="s">
        <v>11</v>
      </c>
      <c r="K1598">
        <f t="shared" si="24"/>
        <v>1</v>
      </c>
    </row>
    <row r="1599" spans="1:11" x14ac:dyDescent="0.25">
      <c r="A1599">
        <v>1598</v>
      </c>
      <c r="B1599" s="1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t="s">
        <v>13</v>
      </c>
      <c r="K1599">
        <f t="shared" si="24"/>
        <v>0</v>
      </c>
    </row>
    <row r="1600" spans="1:11" x14ac:dyDescent="0.25">
      <c r="A1600">
        <v>1599</v>
      </c>
      <c r="B1600" s="1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t="s">
        <v>11</v>
      </c>
      <c r="K1600">
        <f t="shared" si="24"/>
        <v>1</v>
      </c>
    </row>
    <row r="1601" spans="1:11" x14ac:dyDescent="0.25">
      <c r="A1601">
        <v>1600</v>
      </c>
      <c r="B1601" s="1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t="s">
        <v>11</v>
      </c>
      <c r="K1601">
        <f t="shared" si="24"/>
        <v>1</v>
      </c>
    </row>
    <row r="1602" spans="1:11" x14ac:dyDescent="0.25">
      <c r="A1602">
        <v>1601</v>
      </c>
      <c r="B1602" s="1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t="s">
        <v>11</v>
      </c>
      <c r="K1602">
        <f t="shared" si="24"/>
        <v>1</v>
      </c>
    </row>
    <row r="1603" spans="1:11" x14ac:dyDescent="0.25">
      <c r="A1603">
        <v>1602</v>
      </c>
      <c r="B1603" s="1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t="s">
        <v>11</v>
      </c>
      <c r="K1603">
        <f t="shared" ref="K1603:K1666" si="25">IF(J1603="Yes", 1, 0)</f>
        <v>1</v>
      </c>
    </row>
    <row r="1604" spans="1:11" x14ac:dyDescent="0.25">
      <c r="A1604">
        <v>1603</v>
      </c>
      <c r="B1604" s="1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t="s">
        <v>13</v>
      </c>
      <c r="K1604">
        <f t="shared" si="25"/>
        <v>0</v>
      </c>
    </row>
    <row r="1605" spans="1:11" x14ac:dyDescent="0.25">
      <c r="A1605">
        <v>1604</v>
      </c>
      <c r="B1605" s="1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t="s">
        <v>11</v>
      </c>
      <c r="K1605">
        <f t="shared" si="25"/>
        <v>1</v>
      </c>
    </row>
    <row r="1606" spans="1:11" x14ac:dyDescent="0.25">
      <c r="A1606">
        <v>1605</v>
      </c>
      <c r="B1606" s="1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t="s">
        <v>11</v>
      </c>
      <c r="K1606">
        <f t="shared" si="25"/>
        <v>1</v>
      </c>
    </row>
    <row r="1607" spans="1:11" x14ac:dyDescent="0.25">
      <c r="A1607">
        <v>1606</v>
      </c>
      <c r="B1607" s="1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t="s">
        <v>13</v>
      </c>
      <c r="K1607">
        <f t="shared" si="25"/>
        <v>0</v>
      </c>
    </row>
    <row r="1608" spans="1:11" x14ac:dyDescent="0.25">
      <c r="A1608">
        <v>1607</v>
      </c>
      <c r="B1608" s="1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t="s">
        <v>11</v>
      </c>
      <c r="K1608">
        <f t="shared" si="25"/>
        <v>1</v>
      </c>
    </row>
    <row r="1609" spans="1:11" x14ac:dyDescent="0.25">
      <c r="A1609">
        <v>1608</v>
      </c>
      <c r="B1609" s="1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t="s">
        <v>11</v>
      </c>
      <c r="K1609">
        <f t="shared" si="25"/>
        <v>1</v>
      </c>
    </row>
    <row r="1610" spans="1:11" x14ac:dyDescent="0.25">
      <c r="A1610">
        <v>1609</v>
      </c>
      <c r="B1610" s="1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t="s">
        <v>11</v>
      </c>
      <c r="K1610">
        <f t="shared" si="25"/>
        <v>1</v>
      </c>
    </row>
    <row r="1611" spans="1:11" x14ac:dyDescent="0.25">
      <c r="A1611">
        <v>1610</v>
      </c>
      <c r="B1611" s="1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t="s">
        <v>11</v>
      </c>
      <c r="K1611">
        <f t="shared" si="25"/>
        <v>1</v>
      </c>
    </row>
    <row r="1612" spans="1:11" x14ac:dyDescent="0.25">
      <c r="A1612">
        <v>1611</v>
      </c>
      <c r="B1612" s="1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t="s">
        <v>13</v>
      </c>
      <c r="K1612">
        <f t="shared" si="25"/>
        <v>0</v>
      </c>
    </row>
    <row r="1613" spans="1:11" x14ac:dyDescent="0.25">
      <c r="A1613">
        <v>1612</v>
      </c>
      <c r="B1613" s="1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t="s">
        <v>13</v>
      </c>
      <c r="K1613">
        <f t="shared" si="25"/>
        <v>0</v>
      </c>
    </row>
    <row r="1614" spans="1:11" x14ac:dyDescent="0.25">
      <c r="A1614">
        <v>1613</v>
      </c>
      <c r="B1614" s="1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t="s">
        <v>13</v>
      </c>
      <c r="K1614">
        <f t="shared" si="25"/>
        <v>0</v>
      </c>
    </row>
    <row r="1615" spans="1:11" x14ac:dyDescent="0.25">
      <c r="A1615">
        <v>1614</v>
      </c>
      <c r="B1615" s="1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t="s">
        <v>13</v>
      </c>
      <c r="K1615">
        <f t="shared" si="25"/>
        <v>0</v>
      </c>
    </row>
    <row r="1616" spans="1:11" x14ac:dyDescent="0.25">
      <c r="A1616">
        <v>1615</v>
      </c>
      <c r="B1616" s="1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t="s">
        <v>13</v>
      </c>
      <c r="K1616">
        <f t="shared" si="25"/>
        <v>0</v>
      </c>
    </row>
    <row r="1617" spans="1:11" x14ac:dyDescent="0.25">
      <c r="A1617">
        <v>1616</v>
      </c>
      <c r="B1617" s="1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t="s">
        <v>13</v>
      </c>
      <c r="K1617">
        <f t="shared" si="25"/>
        <v>0</v>
      </c>
    </row>
    <row r="1618" spans="1:11" x14ac:dyDescent="0.25">
      <c r="A1618">
        <v>1617</v>
      </c>
      <c r="B1618" s="1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t="s">
        <v>13</v>
      </c>
      <c r="K1618">
        <f t="shared" si="25"/>
        <v>0</v>
      </c>
    </row>
    <row r="1619" spans="1:11" x14ac:dyDescent="0.25">
      <c r="A1619">
        <v>1618</v>
      </c>
      <c r="B1619" s="1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t="s">
        <v>13</v>
      </c>
      <c r="K1619">
        <f t="shared" si="25"/>
        <v>0</v>
      </c>
    </row>
    <row r="1620" spans="1:11" x14ac:dyDescent="0.25">
      <c r="A1620">
        <v>1619</v>
      </c>
      <c r="B1620" s="1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t="s">
        <v>11</v>
      </c>
      <c r="K1620">
        <f t="shared" si="25"/>
        <v>1</v>
      </c>
    </row>
    <row r="1621" spans="1:11" x14ac:dyDescent="0.25">
      <c r="A1621">
        <v>1620</v>
      </c>
      <c r="B1621" s="1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t="s">
        <v>13</v>
      </c>
      <c r="K1621">
        <f t="shared" si="25"/>
        <v>0</v>
      </c>
    </row>
    <row r="1622" spans="1:11" x14ac:dyDescent="0.25">
      <c r="A1622">
        <v>1621</v>
      </c>
      <c r="B1622" s="1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t="s">
        <v>13</v>
      </c>
      <c r="K1622">
        <f t="shared" si="25"/>
        <v>0</v>
      </c>
    </row>
    <row r="1623" spans="1:11" x14ac:dyDescent="0.25">
      <c r="A1623">
        <v>1622</v>
      </c>
      <c r="B1623" s="1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t="s">
        <v>11</v>
      </c>
      <c r="K1623">
        <f t="shared" si="25"/>
        <v>1</v>
      </c>
    </row>
    <row r="1624" spans="1:11" x14ac:dyDescent="0.25">
      <c r="A1624">
        <v>1623</v>
      </c>
      <c r="B1624" s="1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t="s">
        <v>13</v>
      </c>
      <c r="K1624">
        <f t="shared" si="25"/>
        <v>0</v>
      </c>
    </row>
    <row r="1625" spans="1:11" x14ac:dyDescent="0.25">
      <c r="A1625">
        <v>1624</v>
      </c>
      <c r="B1625" s="1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t="s">
        <v>11</v>
      </c>
      <c r="K1625">
        <f t="shared" si="25"/>
        <v>1</v>
      </c>
    </row>
    <row r="1626" spans="1:11" x14ac:dyDescent="0.25">
      <c r="A1626">
        <v>1625</v>
      </c>
      <c r="B1626" s="1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t="s">
        <v>11</v>
      </c>
      <c r="K1626">
        <f t="shared" si="25"/>
        <v>1</v>
      </c>
    </row>
    <row r="1627" spans="1:11" x14ac:dyDescent="0.25">
      <c r="A1627">
        <v>1626</v>
      </c>
      <c r="B1627" s="1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t="s">
        <v>11</v>
      </c>
      <c r="K1627">
        <f t="shared" si="25"/>
        <v>1</v>
      </c>
    </row>
    <row r="1628" spans="1:11" x14ac:dyDescent="0.25">
      <c r="A1628">
        <v>1627</v>
      </c>
      <c r="B1628" s="1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t="s">
        <v>11</v>
      </c>
      <c r="K1628">
        <f t="shared" si="25"/>
        <v>1</v>
      </c>
    </row>
    <row r="1629" spans="1:11" x14ac:dyDescent="0.25">
      <c r="A1629">
        <v>1628</v>
      </c>
      <c r="B1629" s="1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t="s">
        <v>13</v>
      </c>
      <c r="K1629">
        <f t="shared" si="25"/>
        <v>0</v>
      </c>
    </row>
    <row r="1630" spans="1:11" x14ac:dyDescent="0.25">
      <c r="A1630">
        <v>1629</v>
      </c>
      <c r="B1630" s="1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t="s">
        <v>13</v>
      </c>
      <c r="K1630">
        <f t="shared" si="25"/>
        <v>0</v>
      </c>
    </row>
    <row r="1631" spans="1:11" x14ac:dyDescent="0.25">
      <c r="A1631">
        <v>1630</v>
      </c>
      <c r="B1631" s="1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t="s">
        <v>11</v>
      </c>
      <c r="K1631">
        <f t="shared" si="25"/>
        <v>1</v>
      </c>
    </row>
    <row r="1632" spans="1:11" x14ac:dyDescent="0.25">
      <c r="A1632">
        <v>1631</v>
      </c>
      <c r="B1632" s="1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t="s">
        <v>13</v>
      </c>
      <c r="K1632">
        <f t="shared" si="25"/>
        <v>0</v>
      </c>
    </row>
    <row r="1633" spans="1:11" x14ac:dyDescent="0.25">
      <c r="A1633">
        <v>1632</v>
      </c>
      <c r="B1633" s="1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t="s">
        <v>11</v>
      </c>
      <c r="K1633">
        <f t="shared" si="25"/>
        <v>1</v>
      </c>
    </row>
    <row r="1634" spans="1:11" x14ac:dyDescent="0.25">
      <c r="A1634">
        <v>1633</v>
      </c>
      <c r="B1634" s="1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t="s">
        <v>11</v>
      </c>
      <c r="K1634">
        <f t="shared" si="25"/>
        <v>1</v>
      </c>
    </row>
    <row r="1635" spans="1:11" x14ac:dyDescent="0.25">
      <c r="A1635">
        <v>1634</v>
      </c>
      <c r="B1635" s="1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t="s">
        <v>11</v>
      </c>
      <c r="K1635">
        <f t="shared" si="25"/>
        <v>1</v>
      </c>
    </row>
    <row r="1636" spans="1:11" x14ac:dyDescent="0.25">
      <c r="A1636">
        <v>1635</v>
      </c>
      <c r="B1636" s="1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t="s">
        <v>11</v>
      </c>
      <c r="K1636">
        <f t="shared" si="25"/>
        <v>1</v>
      </c>
    </row>
    <row r="1637" spans="1:11" x14ac:dyDescent="0.25">
      <c r="A1637">
        <v>1636</v>
      </c>
      <c r="B1637" s="1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t="s">
        <v>11</v>
      </c>
      <c r="K1637">
        <f t="shared" si="25"/>
        <v>1</v>
      </c>
    </row>
    <row r="1638" spans="1:11" x14ac:dyDescent="0.25">
      <c r="A1638">
        <v>1637</v>
      </c>
      <c r="B1638" s="1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t="s">
        <v>13</v>
      </c>
      <c r="K1638">
        <f t="shared" si="25"/>
        <v>0</v>
      </c>
    </row>
    <row r="1639" spans="1:11" x14ac:dyDescent="0.25">
      <c r="A1639">
        <v>1638</v>
      </c>
      <c r="B1639" s="1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t="s">
        <v>11</v>
      </c>
      <c r="K1639">
        <f t="shared" si="25"/>
        <v>1</v>
      </c>
    </row>
    <row r="1640" spans="1:11" x14ac:dyDescent="0.25">
      <c r="A1640">
        <v>1639</v>
      </c>
      <c r="B1640" s="1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t="s">
        <v>11</v>
      </c>
      <c r="K1640">
        <f t="shared" si="25"/>
        <v>1</v>
      </c>
    </row>
    <row r="1641" spans="1:11" x14ac:dyDescent="0.25">
      <c r="A1641">
        <v>1640</v>
      </c>
      <c r="B1641" s="1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t="s">
        <v>13</v>
      </c>
      <c r="K1641">
        <f t="shared" si="25"/>
        <v>0</v>
      </c>
    </row>
    <row r="1642" spans="1:11" x14ac:dyDescent="0.25">
      <c r="A1642">
        <v>1641</v>
      </c>
      <c r="B1642" s="1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t="s">
        <v>11</v>
      </c>
      <c r="K1642">
        <f t="shared" si="25"/>
        <v>1</v>
      </c>
    </row>
    <row r="1643" spans="1:11" x14ac:dyDescent="0.25">
      <c r="A1643">
        <v>1642</v>
      </c>
      <c r="B1643" s="1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t="s">
        <v>11</v>
      </c>
      <c r="K1643">
        <f t="shared" si="25"/>
        <v>1</v>
      </c>
    </row>
    <row r="1644" spans="1:11" x14ac:dyDescent="0.25">
      <c r="A1644">
        <v>1643</v>
      </c>
      <c r="B1644" s="1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t="s">
        <v>11</v>
      </c>
      <c r="K1644">
        <f t="shared" si="25"/>
        <v>1</v>
      </c>
    </row>
    <row r="1645" spans="1:11" x14ac:dyDescent="0.25">
      <c r="A1645">
        <v>1644</v>
      </c>
      <c r="B1645" s="1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t="s">
        <v>11</v>
      </c>
      <c r="K1645">
        <f t="shared" si="25"/>
        <v>1</v>
      </c>
    </row>
    <row r="1646" spans="1:11" x14ac:dyDescent="0.25">
      <c r="A1646">
        <v>1645</v>
      </c>
      <c r="B1646" s="1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t="s">
        <v>11</v>
      </c>
      <c r="K1646">
        <f t="shared" si="25"/>
        <v>1</v>
      </c>
    </row>
    <row r="1647" spans="1:11" x14ac:dyDescent="0.25">
      <c r="A1647">
        <v>1646</v>
      </c>
      <c r="B1647" s="1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t="s">
        <v>11</v>
      </c>
      <c r="K1647">
        <f t="shared" si="25"/>
        <v>1</v>
      </c>
    </row>
    <row r="1648" spans="1:11" x14ac:dyDescent="0.25">
      <c r="A1648">
        <v>1647</v>
      </c>
      <c r="B1648" s="1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t="s">
        <v>11</v>
      </c>
      <c r="K1648">
        <f t="shared" si="25"/>
        <v>1</v>
      </c>
    </row>
    <row r="1649" spans="1:11" x14ac:dyDescent="0.25">
      <c r="A1649">
        <v>1648</v>
      </c>
      <c r="B1649" s="1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t="s">
        <v>11</v>
      </c>
      <c r="K1649">
        <f t="shared" si="25"/>
        <v>1</v>
      </c>
    </row>
    <row r="1650" spans="1:11" x14ac:dyDescent="0.25">
      <c r="A1650">
        <v>1649</v>
      </c>
      <c r="B1650" s="1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t="s">
        <v>13</v>
      </c>
      <c r="K1650">
        <f t="shared" si="25"/>
        <v>0</v>
      </c>
    </row>
    <row r="1651" spans="1:11" x14ac:dyDescent="0.25">
      <c r="A1651">
        <v>1650</v>
      </c>
      <c r="B1651" s="1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t="s">
        <v>11</v>
      </c>
      <c r="K1651">
        <f t="shared" si="25"/>
        <v>1</v>
      </c>
    </row>
    <row r="1652" spans="1:11" x14ac:dyDescent="0.25">
      <c r="A1652">
        <v>1651</v>
      </c>
      <c r="B1652" s="1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t="s">
        <v>11</v>
      </c>
      <c r="K1652">
        <f t="shared" si="25"/>
        <v>1</v>
      </c>
    </row>
    <row r="1653" spans="1:11" x14ac:dyDescent="0.25">
      <c r="A1653">
        <v>1652</v>
      </c>
      <c r="B1653" s="1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t="s">
        <v>11</v>
      </c>
      <c r="K1653">
        <f t="shared" si="25"/>
        <v>1</v>
      </c>
    </row>
    <row r="1654" spans="1:11" x14ac:dyDescent="0.25">
      <c r="A1654">
        <v>1653</v>
      </c>
      <c r="B1654" s="1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t="s">
        <v>11</v>
      </c>
      <c r="K1654">
        <f t="shared" si="25"/>
        <v>1</v>
      </c>
    </row>
    <row r="1655" spans="1:11" x14ac:dyDescent="0.25">
      <c r="A1655">
        <v>1654</v>
      </c>
      <c r="B1655" s="1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t="s">
        <v>11</v>
      </c>
      <c r="K1655">
        <f t="shared" si="25"/>
        <v>1</v>
      </c>
    </row>
    <row r="1656" spans="1:11" x14ac:dyDescent="0.25">
      <c r="A1656">
        <v>1655</v>
      </c>
      <c r="B1656" s="1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t="s">
        <v>11</v>
      </c>
      <c r="K1656">
        <f t="shared" si="25"/>
        <v>1</v>
      </c>
    </row>
    <row r="1657" spans="1:11" x14ac:dyDescent="0.25">
      <c r="A1657">
        <v>1656</v>
      </c>
      <c r="B1657" s="1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t="s">
        <v>11</v>
      </c>
      <c r="K1657">
        <f t="shared" si="25"/>
        <v>1</v>
      </c>
    </row>
    <row r="1658" spans="1:11" x14ac:dyDescent="0.25">
      <c r="A1658">
        <v>1657</v>
      </c>
      <c r="B1658" s="1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t="s">
        <v>11</v>
      </c>
      <c r="K1658">
        <f t="shared" si="25"/>
        <v>1</v>
      </c>
    </row>
    <row r="1659" spans="1:11" x14ac:dyDescent="0.25">
      <c r="A1659">
        <v>1658</v>
      </c>
      <c r="B1659" s="1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t="s">
        <v>11</v>
      </c>
      <c r="K1659">
        <f t="shared" si="25"/>
        <v>1</v>
      </c>
    </row>
    <row r="1660" spans="1:11" x14ac:dyDescent="0.25">
      <c r="A1660">
        <v>1659</v>
      </c>
      <c r="B1660" s="1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t="s">
        <v>13</v>
      </c>
      <c r="K1660">
        <f t="shared" si="25"/>
        <v>0</v>
      </c>
    </row>
    <row r="1661" spans="1:11" x14ac:dyDescent="0.25">
      <c r="A1661">
        <v>1660</v>
      </c>
      <c r="B1661" s="1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t="s">
        <v>11</v>
      </c>
      <c r="K1661">
        <f t="shared" si="25"/>
        <v>1</v>
      </c>
    </row>
    <row r="1662" spans="1:11" x14ac:dyDescent="0.25">
      <c r="A1662">
        <v>1661</v>
      </c>
      <c r="B1662" s="1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t="s">
        <v>11</v>
      </c>
      <c r="K1662">
        <f t="shared" si="25"/>
        <v>1</v>
      </c>
    </row>
    <row r="1663" spans="1:11" x14ac:dyDescent="0.25">
      <c r="A1663">
        <v>1662</v>
      </c>
      <c r="B1663" s="1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t="s">
        <v>13</v>
      </c>
      <c r="K1663">
        <f t="shared" si="25"/>
        <v>0</v>
      </c>
    </row>
    <row r="1664" spans="1:11" x14ac:dyDescent="0.25">
      <c r="A1664">
        <v>1663</v>
      </c>
      <c r="B1664" s="1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t="s">
        <v>11</v>
      </c>
      <c r="K1664">
        <f t="shared" si="25"/>
        <v>1</v>
      </c>
    </row>
    <row r="1665" spans="1:11" x14ac:dyDescent="0.25">
      <c r="A1665">
        <v>1664</v>
      </c>
      <c r="B1665" s="1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t="s">
        <v>11</v>
      </c>
      <c r="K1665">
        <f t="shared" si="25"/>
        <v>1</v>
      </c>
    </row>
    <row r="1666" spans="1:11" x14ac:dyDescent="0.25">
      <c r="A1666">
        <v>1665</v>
      </c>
      <c r="B1666" s="1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t="s">
        <v>13</v>
      </c>
      <c r="K1666">
        <f t="shared" si="25"/>
        <v>0</v>
      </c>
    </row>
    <row r="1667" spans="1:11" x14ac:dyDescent="0.25">
      <c r="A1667">
        <v>1666</v>
      </c>
      <c r="B1667" s="1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t="s">
        <v>13</v>
      </c>
      <c r="K1667">
        <f t="shared" ref="K1667:K1730" si="26">IF(J1667="Yes", 1, 0)</f>
        <v>0</v>
      </c>
    </row>
    <row r="1668" spans="1:11" x14ac:dyDescent="0.25">
      <c r="A1668">
        <v>1667</v>
      </c>
      <c r="B1668" s="1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t="s">
        <v>11</v>
      </c>
      <c r="K1668">
        <f t="shared" si="26"/>
        <v>1</v>
      </c>
    </row>
    <row r="1669" spans="1:11" x14ac:dyDescent="0.25">
      <c r="A1669">
        <v>1668</v>
      </c>
      <c r="B1669" s="1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t="s">
        <v>13</v>
      </c>
      <c r="K1669">
        <f t="shared" si="26"/>
        <v>0</v>
      </c>
    </row>
    <row r="1670" spans="1:11" x14ac:dyDescent="0.25">
      <c r="A1670">
        <v>1669</v>
      </c>
      <c r="B1670" s="1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t="s">
        <v>11</v>
      </c>
      <c r="K1670">
        <f t="shared" si="26"/>
        <v>1</v>
      </c>
    </row>
    <row r="1671" spans="1:11" x14ac:dyDescent="0.25">
      <c r="A1671">
        <v>1670</v>
      </c>
      <c r="B1671" s="1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t="s">
        <v>13</v>
      </c>
      <c r="K1671">
        <f t="shared" si="26"/>
        <v>0</v>
      </c>
    </row>
    <row r="1672" spans="1:11" x14ac:dyDescent="0.25">
      <c r="A1672">
        <v>1671</v>
      </c>
      <c r="B1672" s="1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t="s">
        <v>11</v>
      </c>
      <c r="K1672">
        <f t="shared" si="26"/>
        <v>1</v>
      </c>
    </row>
    <row r="1673" spans="1:11" x14ac:dyDescent="0.25">
      <c r="A1673">
        <v>1672</v>
      </c>
      <c r="B1673" s="1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t="s">
        <v>13</v>
      </c>
      <c r="K1673">
        <f t="shared" si="26"/>
        <v>0</v>
      </c>
    </row>
    <row r="1674" spans="1:11" x14ac:dyDescent="0.25">
      <c r="A1674">
        <v>1673</v>
      </c>
      <c r="B1674" s="1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t="s">
        <v>13</v>
      </c>
      <c r="K1674">
        <f t="shared" si="26"/>
        <v>0</v>
      </c>
    </row>
    <row r="1675" spans="1:11" x14ac:dyDescent="0.25">
      <c r="A1675">
        <v>1674</v>
      </c>
      <c r="B1675" s="1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t="s">
        <v>11</v>
      </c>
      <c r="K1675">
        <f t="shared" si="26"/>
        <v>1</v>
      </c>
    </row>
    <row r="1676" spans="1:11" x14ac:dyDescent="0.25">
      <c r="A1676">
        <v>1675</v>
      </c>
      <c r="B1676" s="1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t="s">
        <v>11</v>
      </c>
      <c r="K1676">
        <f t="shared" si="26"/>
        <v>1</v>
      </c>
    </row>
    <row r="1677" spans="1:11" x14ac:dyDescent="0.25">
      <c r="A1677">
        <v>1676</v>
      </c>
      <c r="B1677" s="1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t="s">
        <v>11</v>
      </c>
      <c r="K1677">
        <f t="shared" si="26"/>
        <v>1</v>
      </c>
    </row>
    <row r="1678" spans="1:11" x14ac:dyDescent="0.25">
      <c r="A1678">
        <v>1677</v>
      </c>
      <c r="B1678" s="1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t="s">
        <v>11</v>
      </c>
      <c r="K1678">
        <f t="shared" si="26"/>
        <v>1</v>
      </c>
    </row>
    <row r="1679" spans="1:11" x14ac:dyDescent="0.25">
      <c r="A1679">
        <v>1678</v>
      </c>
      <c r="B1679" s="1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t="s">
        <v>11</v>
      </c>
      <c r="K1679">
        <f t="shared" si="26"/>
        <v>1</v>
      </c>
    </row>
    <row r="1680" spans="1:11" x14ac:dyDescent="0.25">
      <c r="A1680">
        <v>1679</v>
      </c>
      <c r="B1680" s="1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t="s">
        <v>13</v>
      </c>
      <c r="K1680">
        <f t="shared" si="26"/>
        <v>0</v>
      </c>
    </row>
    <row r="1681" spans="1:11" x14ac:dyDescent="0.25">
      <c r="A1681">
        <v>1680</v>
      </c>
      <c r="B1681" s="1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t="s">
        <v>13</v>
      </c>
      <c r="K1681">
        <f t="shared" si="26"/>
        <v>0</v>
      </c>
    </row>
    <row r="1682" spans="1:11" x14ac:dyDescent="0.25">
      <c r="A1682">
        <v>1681</v>
      </c>
      <c r="B1682" s="1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t="s">
        <v>13</v>
      </c>
      <c r="K1682">
        <f t="shared" si="26"/>
        <v>0</v>
      </c>
    </row>
    <row r="1683" spans="1:11" x14ac:dyDescent="0.25">
      <c r="A1683">
        <v>1682</v>
      </c>
      <c r="B1683" s="1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t="s">
        <v>11</v>
      </c>
      <c r="K1683">
        <f t="shared" si="26"/>
        <v>1</v>
      </c>
    </row>
    <row r="1684" spans="1:11" x14ac:dyDescent="0.25">
      <c r="A1684">
        <v>1683</v>
      </c>
      <c r="B1684" s="1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t="s">
        <v>13</v>
      </c>
      <c r="K1684">
        <f t="shared" si="26"/>
        <v>0</v>
      </c>
    </row>
    <row r="1685" spans="1:11" x14ac:dyDescent="0.25">
      <c r="A1685">
        <v>1684</v>
      </c>
      <c r="B1685" s="1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t="s">
        <v>13</v>
      </c>
      <c r="K1685">
        <f t="shared" si="26"/>
        <v>0</v>
      </c>
    </row>
    <row r="1686" spans="1:11" x14ac:dyDescent="0.25">
      <c r="A1686">
        <v>1685</v>
      </c>
      <c r="B1686" s="1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t="s">
        <v>13</v>
      </c>
      <c r="K1686">
        <f t="shared" si="26"/>
        <v>0</v>
      </c>
    </row>
    <row r="1687" spans="1:11" x14ac:dyDescent="0.25">
      <c r="A1687">
        <v>1686</v>
      </c>
      <c r="B1687" s="1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t="s">
        <v>11</v>
      </c>
      <c r="K1687">
        <f t="shared" si="26"/>
        <v>1</v>
      </c>
    </row>
    <row r="1688" spans="1:11" x14ac:dyDescent="0.25">
      <c r="A1688">
        <v>1687</v>
      </c>
      <c r="B1688" s="1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t="s">
        <v>11</v>
      </c>
      <c r="K1688">
        <f t="shared" si="26"/>
        <v>1</v>
      </c>
    </row>
    <row r="1689" spans="1:11" x14ac:dyDescent="0.25">
      <c r="A1689">
        <v>1688</v>
      </c>
      <c r="B1689" s="1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t="s">
        <v>13</v>
      </c>
      <c r="K1689">
        <f t="shared" si="26"/>
        <v>0</v>
      </c>
    </row>
    <row r="1690" spans="1:11" x14ac:dyDescent="0.25">
      <c r="A1690">
        <v>1689</v>
      </c>
      <c r="B1690" s="1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t="s">
        <v>13</v>
      </c>
      <c r="K1690">
        <f t="shared" si="26"/>
        <v>0</v>
      </c>
    </row>
    <row r="1691" spans="1:11" x14ac:dyDescent="0.25">
      <c r="A1691">
        <v>1690</v>
      </c>
      <c r="B1691" s="1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t="s">
        <v>11</v>
      </c>
      <c r="K1691">
        <f t="shared" si="26"/>
        <v>1</v>
      </c>
    </row>
    <row r="1692" spans="1:11" x14ac:dyDescent="0.25">
      <c r="A1692">
        <v>1691</v>
      </c>
      <c r="B1692" s="1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t="s">
        <v>11</v>
      </c>
      <c r="K1692">
        <f t="shared" si="26"/>
        <v>1</v>
      </c>
    </row>
    <row r="1693" spans="1:11" x14ac:dyDescent="0.25">
      <c r="A1693">
        <v>1692</v>
      </c>
      <c r="B1693" s="1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t="s">
        <v>13</v>
      </c>
      <c r="K1693">
        <f t="shared" si="26"/>
        <v>0</v>
      </c>
    </row>
    <row r="1694" spans="1:11" x14ac:dyDescent="0.25">
      <c r="A1694">
        <v>1693</v>
      </c>
      <c r="B1694" s="1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t="s">
        <v>11</v>
      </c>
      <c r="K1694">
        <f t="shared" si="26"/>
        <v>1</v>
      </c>
    </row>
    <row r="1695" spans="1:11" x14ac:dyDescent="0.25">
      <c r="A1695">
        <v>1694</v>
      </c>
      <c r="B1695" s="1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t="s">
        <v>11</v>
      </c>
      <c r="K1695">
        <f t="shared" si="26"/>
        <v>1</v>
      </c>
    </row>
    <row r="1696" spans="1:11" x14ac:dyDescent="0.25">
      <c r="A1696">
        <v>1695</v>
      </c>
      <c r="B1696" s="1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t="s">
        <v>11</v>
      </c>
      <c r="K1696">
        <f t="shared" si="26"/>
        <v>1</v>
      </c>
    </row>
    <row r="1697" spans="1:11" x14ac:dyDescent="0.25">
      <c r="A1697">
        <v>1696</v>
      </c>
      <c r="B1697" s="1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t="s">
        <v>11</v>
      </c>
      <c r="K1697">
        <f t="shared" si="26"/>
        <v>1</v>
      </c>
    </row>
    <row r="1698" spans="1:11" x14ac:dyDescent="0.25">
      <c r="A1698">
        <v>1697</v>
      </c>
      <c r="B1698" s="1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t="s">
        <v>13</v>
      </c>
      <c r="K1698">
        <f t="shared" si="26"/>
        <v>0</v>
      </c>
    </row>
    <row r="1699" spans="1:11" x14ac:dyDescent="0.25">
      <c r="A1699">
        <v>1698</v>
      </c>
      <c r="B1699" s="1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t="s">
        <v>13</v>
      </c>
      <c r="K1699">
        <f t="shared" si="26"/>
        <v>0</v>
      </c>
    </row>
    <row r="1700" spans="1:11" x14ac:dyDescent="0.25">
      <c r="A1700">
        <v>1699</v>
      </c>
      <c r="B1700" s="1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t="s">
        <v>13</v>
      </c>
      <c r="K1700">
        <f t="shared" si="26"/>
        <v>0</v>
      </c>
    </row>
    <row r="1701" spans="1:11" x14ac:dyDescent="0.25">
      <c r="A1701">
        <v>1700</v>
      </c>
      <c r="B1701" s="1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t="s">
        <v>11</v>
      </c>
      <c r="K1701">
        <f t="shared" si="26"/>
        <v>1</v>
      </c>
    </row>
    <row r="1702" spans="1:11" x14ac:dyDescent="0.25">
      <c r="A1702">
        <v>1701</v>
      </c>
      <c r="B1702" s="1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t="s">
        <v>13</v>
      </c>
      <c r="K1702">
        <f t="shared" si="26"/>
        <v>0</v>
      </c>
    </row>
    <row r="1703" spans="1:11" x14ac:dyDescent="0.25">
      <c r="A1703">
        <v>1702</v>
      </c>
      <c r="B1703" s="1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t="s">
        <v>13</v>
      </c>
      <c r="K1703">
        <f t="shared" si="26"/>
        <v>0</v>
      </c>
    </row>
    <row r="1704" spans="1:11" x14ac:dyDescent="0.25">
      <c r="A1704">
        <v>1703</v>
      </c>
      <c r="B1704" s="1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t="s">
        <v>11</v>
      </c>
      <c r="K1704">
        <f t="shared" si="26"/>
        <v>1</v>
      </c>
    </row>
    <row r="1705" spans="1:11" x14ac:dyDescent="0.25">
      <c r="A1705">
        <v>1704</v>
      </c>
      <c r="B1705" s="1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t="s">
        <v>11</v>
      </c>
      <c r="K1705">
        <f t="shared" si="26"/>
        <v>1</v>
      </c>
    </row>
    <row r="1706" spans="1:11" x14ac:dyDescent="0.25">
      <c r="A1706">
        <v>1705</v>
      </c>
      <c r="B1706" s="1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t="s">
        <v>11</v>
      </c>
      <c r="K1706">
        <f t="shared" si="26"/>
        <v>1</v>
      </c>
    </row>
    <row r="1707" spans="1:11" x14ac:dyDescent="0.25">
      <c r="A1707">
        <v>1706</v>
      </c>
      <c r="B1707" s="1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t="s">
        <v>11</v>
      </c>
      <c r="K1707">
        <f t="shared" si="26"/>
        <v>1</v>
      </c>
    </row>
    <row r="1708" spans="1:11" x14ac:dyDescent="0.25">
      <c r="A1708">
        <v>1707</v>
      </c>
      <c r="B1708" s="1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t="s">
        <v>11</v>
      </c>
      <c r="K1708">
        <f t="shared" si="26"/>
        <v>1</v>
      </c>
    </row>
    <row r="1709" spans="1:11" x14ac:dyDescent="0.25">
      <c r="A1709">
        <v>1708</v>
      </c>
      <c r="B1709" s="1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t="s">
        <v>11</v>
      </c>
      <c r="K1709">
        <f t="shared" si="26"/>
        <v>1</v>
      </c>
    </row>
    <row r="1710" spans="1:11" x14ac:dyDescent="0.25">
      <c r="A1710">
        <v>1709</v>
      </c>
      <c r="B1710" s="1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t="s">
        <v>11</v>
      </c>
      <c r="K1710">
        <f t="shared" si="26"/>
        <v>1</v>
      </c>
    </row>
    <row r="1711" spans="1:11" x14ac:dyDescent="0.25">
      <c r="A1711">
        <v>1710</v>
      </c>
      <c r="B1711" s="1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t="s">
        <v>13</v>
      </c>
      <c r="K1711">
        <f t="shared" si="26"/>
        <v>0</v>
      </c>
    </row>
    <row r="1712" spans="1:11" x14ac:dyDescent="0.25">
      <c r="A1712">
        <v>1711</v>
      </c>
      <c r="B1712" s="1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t="s">
        <v>13</v>
      </c>
      <c r="K1712">
        <f t="shared" si="26"/>
        <v>0</v>
      </c>
    </row>
    <row r="1713" spans="1:11" x14ac:dyDescent="0.25">
      <c r="A1713">
        <v>1712</v>
      </c>
      <c r="B1713" s="1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t="s">
        <v>13</v>
      </c>
      <c r="K1713">
        <f t="shared" si="26"/>
        <v>0</v>
      </c>
    </row>
    <row r="1714" spans="1:11" x14ac:dyDescent="0.25">
      <c r="A1714">
        <v>1713</v>
      </c>
      <c r="B1714" s="1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t="s">
        <v>11</v>
      </c>
      <c r="K1714">
        <f t="shared" si="26"/>
        <v>1</v>
      </c>
    </row>
    <row r="1715" spans="1:11" x14ac:dyDescent="0.25">
      <c r="A1715">
        <v>1714</v>
      </c>
      <c r="B1715" s="1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t="s">
        <v>11</v>
      </c>
      <c r="K1715">
        <f t="shared" si="26"/>
        <v>1</v>
      </c>
    </row>
    <row r="1716" spans="1:11" x14ac:dyDescent="0.25">
      <c r="A1716">
        <v>1715</v>
      </c>
      <c r="B1716" s="1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t="s">
        <v>11</v>
      </c>
      <c r="K1716">
        <f t="shared" si="26"/>
        <v>1</v>
      </c>
    </row>
    <row r="1717" spans="1:11" x14ac:dyDescent="0.25">
      <c r="A1717">
        <v>1716</v>
      </c>
      <c r="B1717" s="1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t="s">
        <v>11</v>
      </c>
      <c r="K1717">
        <f t="shared" si="26"/>
        <v>1</v>
      </c>
    </row>
    <row r="1718" spans="1:11" x14ac:dyDescent="0.25">
      <c r="A1718">
        <v>1717</v>
      </c>
      <c r="B1718" s="1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t="s">
        <v>13</v>
      </c>
      <c r="K1718">
        <f t="shared" si="26"/>
        <v>0</v>
      </c>
    </row>
    <row r="1719" spans="1:11" x14ac:dyDescent="0.25">
      <c r="A1719">
        <v>1718</v>
      </c>
      <c r="B1719" s="1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t="s">
        <v>11</v>
      </c>
      <c r="K1719">
        <f t="shared" si="26"/>
        <v>1</v>
      </c>
    </row>
    <row r="1720" spans="1:11" x14ac:dyDescent="0.25">
      <c r="A1720">
        <v>1719</v>
      </c>
      <c r="B1720" s="1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t="s">
        <v>11</v>
      </c>
      <c r="K1720">
        <f t="shared" si="26"/>
        <v>1</v>
      </c>
    </row>
    <row r="1721" spans="1:11" x14ac:dyDescent="0.25">
      <c r="A1721">
        <v>1720</v>
      </c>
      <c r="B1721" s="1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t="s">
        <v>11</v>
      </c>
      <c r="K1721">
        <f t="shared" si="26"/>
        <v>1</v>
      </c>
    </row>
    <row r="1722" spans="1:11" x14ac:dyDescent="0.25">
      <c r="A1722">
        <v>1721</v>
      </c>
      <c r="B1722" s="1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t="s">
        <v>11</v>
      </c>
      <c r="K1722">
        <f t="shared" si="26"/>
        <v>1</v>
      </c>
    </row>
    <row r="1723" spans="1:11" x14ac:dyDescent="0.25">
      <c r="A1723">
        <v>1722</v>
      </c>
      <c r="B1723" s="1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t="s">
        <v>11</v>
      </c>
      <c r="K1723">
        <f t="shared" si="26"/>
        <v>1</v>
      </c>
    </row>
    <row r="1724" spans="1:11" x14ac:dyDescent="0.25">
      <c r="A1724">
        <v>1723</v>
      </c>
      <c r="B1724" s="1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t="s">
        <v>13</v>
      </c>
      <c r="K1724">
        <f t="shared" si="26"/>
        <v>0</v>
      </c>
    </row>
    <row r="1725" spans="1:11" x14ac:dyDescent="0.25">
      <c r="A1725">
        <v>1724</v>
      </c>
      <c r="B1725" s="1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t="s">
        <v>13</v>
      </c>
      <c r="K1725">
        <f t="shared" si="26"/>
        <v>0</v>
      </c>
    </row>
    <row r="1726" spans="1:11" x14ac:dyDescent="0.25">
      <c r="A1726">
        <v>1725</v>
      </c>
      <c r="B1726" s="1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t="s">
        <v>11</v>
      </c>
      <c r="K1726">
        <f t="shared" si="26"/>
        <v>1</v>
      </c>
    </row>
    <row r="1727" spans="1:11" x14ac:dyDescent="0.25">
      <c r="A1727">
        <v>1726</v>
      </c>
      <c r="B1727" s="1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t="s">
        <v>11</v>
      </c>
      <c r="K1727">
        <f t="shared" si="26"/>
        <v>1</v>
      </c>
    </row>
    <row r="1728" spans="1:11" x14ac:dyDescent="0.25">
      <c r="A1728">
        <v>1727</v>
      </c>
      <c r="B1728" s="1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t="s">
        <v>11</v>
      </c>
      <c r="K1728">
        <f t="shared" si="26"/>
        <v>1</v>
      </c>
    </row>
    <row r="1729" spans="1:11" x14ac:dyDescent="0.25">
      <c r="A1729">
        <v>1728</v>
      </c>
      <c r="B1729" s="1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t="s">
        <v>13</v>
      </c>
      <c r="K1729">
        <f t="shared" si="26"/>
        <v>0</v>
      </c>
    </row>
    <row r="1730" spans="1:11" x14ac:dyDescent="0.25">
      <c r="A1730">
        <v>1729</v>
      </c>
      <c r="B1730" s="1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t="s">
        <v>11</v>
      </c>
      <c r="K1730">
        <f t="shared" si="26"/>
        <v>1</v>
      </c>
    </row>
    <row r="1731" spans="1:11" x14ac:dyDescent="0.25">
      <c r="A1731">
        <v>1730</v>
      </c>
      <c r="B1731" s="1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t="s">
        <v>13</v>
      </c>
      <c r="K1731">
        <f t="shared" ref="K1731:K1794" si="27">IF(J1731="Yes", 1, 0)</f>
        <v>0</v>
      </c>
    </row>
    <row r="1732" spans="1:11" x14ac:dyDescent="0.25">
      <c r="A1732">
        <v>1731</v>
      </c>
      <c r="B1732" s="1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t="s">
        <v>13</v>
      </c>
      <c r="K1732">
        <f t="shared" si="27"/>
        <v>0</v>
      </c>
    </row>
    <row r="1733" spans="1:11" x14ac:dyDescent="0.25">
      <c r="A1733">
        <v>1732</v>
      </c>
      <c r="B1733" s="1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t="s">
        <v>13</v>
      </c>
      <c r="K1733">
        <f t="shared" si="27"/>
        <v>0</v>
      </c>
    </row>
    <row r="1734" spans="1:11" x14ac:dyDescent="0.25">
      <c r="A1734">
        <v>1733</v>
      </c>
      <c r="B1734" s="1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t="s">
        <v>11</v>
      </c>
      <c r="K1734">
        <f t="shared" si="27"/>
        <v>1</v>
      </c>
    </row>
    <row r="1735" spans="1:11" x14ac:dyDescent="0.25">
      <c r="A1735">
        <v>1734</v>
      </c>
      <c r="B1735" s="1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t="s">
        <v>13</v>
      </c>
      <c r="K1735">
        <f t="shared" si="27"/>
        <v>0</v>
      </c>
    </row>
    <row r="1736" spans="1:11" x14ac:dyDescent="0.25">
      <c r="A1736">
        <v>1735</v>
      </c>
      <c r="B1736" s="1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t="s">
        <v>13</v>
      </c>
      <c r="K1736">
        <f t="shared" si="27"/>
        <v>0</v>
      </c>
    </row>
    <row r="1737" spans="1:11" x14ac:dyDescent="0.25">
      <c r="A1737">
        <v>1736</v>
      </c>
      <c r="B1737" s="1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t="s">
        <v>11</v>
      </c>
      <c r="K1737">
        <f t="shared" si="27"/>
        <v>1</v>
      </c>
    </row>
    <row r="1738" spans="1:11" x14ac:dyDescent="0.25">
      <c r="A1738">
        <v>1737</v>
      </c>
      <c r="B1738" s="1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t="s">
        <v>11</v>
      </c>
      <c r="K1738">
        <f t="shared" si="27"/>
        <v>1</v>
      </c>
    </row>
    <row r="1739" spans="1:11" x14ac:dyDescent="0.25">
      <c r="A1739">
        <v>1738</v>
      </c>
      <c r="B1739" s="1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t="s">
        <v>11</v>
      </c>
      <c r="K1739">
        <f t="shared" si="27"/>
        <v>1</v>
      </c>
    </row>
    <row r="1740" spans="1:11" x14ac:dyDescent="0.25">
      <c r="A1740">
        <v>1739</v>
      </c>
      <c r="B1740" s="1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t="s">
        <v>11</v>
      </c>
      <c r="K1740">
        <f t="shared" si="27"/>
        <v>1</v>
      </c>
    </row>
    <row r="1741" spans="1:11" x14ac:dyDescent="0.25">
      <c r="A1741">
        <v>1740</v>
      </c>
      <c r="B1741" s="1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t="s">
        <v>11</v>
      </c>
      <c r="K1741">
        <f t="shared" si="27"/>
        <v>1</v>
      </c>
    </row>
    <row r="1742" spans="1:11" x14ac:dyDescent="0.25">
      <c r="A1742">
        <v>1741</v>
      </c>
      <c r="B1742" s="1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t="s">
        <v>11</v>
      </c>
      <c r="K1742">
        <f t="shared" si="27"/>
        <v>1</v>
      </c>
    </row>
    <row r="1743" spans="1:11" x14ac:dyDescent="0.25">
      <c r="A1743">
        <v>1742</v>
      </c>
      <c r="B1743" s="1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t="s">
        <v>13</v>
      </c>
      <c r="K1743">
        <f t="shared" si="27"/>
        <v>0</v>
      </c>
    </row>
    <row r="1744" spans="1:11" x14ac:dyDescent="0.25">
      <c r="A1744">
        <v>1743</v>
      </c>
      <c r="B1744" s="1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t="s">
        <v>11</v>
      </c>
      <c r="K1744">
        <f t="shared" si="27"/>
        <v>1</v>
      </c>
    </row>
    <row r="1745" spans="1:11" x14ac:dyDescent="0.25">
      <c r="A1745">
        <v>1744</v>
      </c>
      <c r="B1745" s="1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t="s">
        <v>11</v>
      </c>
      <c r="K1745">
        <f t="shared" si="27"/>
        <v>1</v>
      </c>
    </row>
    <row r="1746" spans="1:11" x14ac:dyDescent="0.25">
      <c r="A1746">
        <v>1745</v>
      </c>
      <c r="B1746" s="1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t="s">
        <v>13</v>
      </c>
      <c r="K1746">
        <f t="shared" si="27"/>
        <v>0</v>
      </c>
    </row>
    <row r="1747" spans="1:11" x14ac:dyDescent="0.25">
      <c r="A1747">
        <v>1746</v>
      </c>
      <c r="B1747" s="1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t="s">
        <v>13</v>
      </c>
      <c r="K1747">
        <f t="shared" si="27"/>
        <v>0</v>
      </c>
    </row>
    <row r="1748" spans="1:11" x14ac:dyDescent="0.25">
      <c r="A1748">
        <v>1747</v>
      </c>
      <c r="B1748" s="1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t="s">
        <v>13</v>
      </c>
      <c r="K1748">
        <f t="shared" si="27"/>
        <v>0</v>
      </c>
    </row>
    <row r="1749" spans="1:11" x14ac:dyDescent="0.25">
      <c r="A1749">
        <v>1748</v>
      </c>
      <c r="B1749" s="1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t="s">
        <v>13</v>
      </c>
      <c r="K1749">
        <f t="shared" si="27"/>
        <v>0</v>
      </c>
    </row>
    <row r="1750" spans="1:11" x14ac:dyDescent="0.25">
      <c r="A1750">
        <v>1749</v>
      </c>
      <c r="B1750" s="1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t="s">
        <v>11</v>
      </c>
      <c r="K1750">
        <f t="shared" si="27"/>
        <v>1</v>
      </c>
    </row>
    <row r="1751" spans="1:11" x14ac:dyDescent="0.25">
      <c r="A1751">
        <v>1750</v>
      </c>
      <c r="B1751" s="1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t="s">
        <v>11</v>
      </c>
      <c r="K1751">
        <f t="shared" si="27"/>
        <v>1</v>
      </c>
    </row>
    <row r="1752" spans="1:11" x14ac:dyDescent="0.25">
      <c r="A1752">
        <v>1751</v>
      </c>
      <c r="B1752" s="1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t="s">
        <v>13</v>
      </c>
      <c r="K1752">
        <f t="shared" si="27"/>
        <v>0</v>
      </c>
    </row>
    <row r="1753" spans="1:11" x14ac:dyDescent="0.25">
      <c r="A1753">
        <v>1752</v>
      </c>
      <c r="B1753" s="1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t="s">
        <v>11</v>
      </c>
      <c r="K1753">
        <f t="shared" si="27"/>
        <v>1</v>
      </c>
    </row>
    <row r="1754" spans="1:11" x14ac:dyDescent="0.25">
      <c r="A1754">
        <v>1753</v>
      </c>
      <c r="B1754" s="1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t="s">
        <v>11</v>
      </c>
      <c r="K1754">
        <f t="shared" si="27"/>
        <v>1</v>
      </c>
    </row>
    <row r="1755" spans="1:11" x14ac:dyDescent="0.25">
      <c r="A1755">
        <v>1754</v>
      </c>
      <c r="B1755" s="1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t="s">
        <v>11</v>
      </c>
      <c r="K1755">
        <f t="shared" si="27"/>
        <v>1</v>
      </c>
    </row>
    <row r="1756" spans="1:11" x14ac:dyDescent="0.25">
      <c r="A1756">
        <v>1755</v>
      </c>
      <c r="B1756" s="1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t="s">
        <v>13</v>
      </c>
      <c r="K1756">
        <f t="shared" si="27"/>
        <v>0</v>
      </c>
    </row>
    <row r="1757" spans="1:11" x14ac:dyDescent="0.25">
      <c r="A1757">
        <v>1756</v>
      </c>
      <c r="B1757" s="1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t="s">
        <v>11</v>
      </c>
      <c r="K1757">
        <f t="shared" si="27"/>
        <v>1</v>
      </c>
    </row>
    <row r="1758" spans="1:11" x14ac:dyDescent="0.25">
      <c r="A1758">
        <v>1757</v>
      </c>
      <c r="B1758" s="1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t="s">
        <v>13</v>
      </c>
      <c r="K1758">
        <f t="shared" si="27"/>
        <v>0</v>
      </c>
    </row>
    <row r="1759" spans="1:11" x14ac:dyDescent="0.25">
      <c r="A1759">
        <v>1758</v>
      </c>
      <c r="B1759" s="1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t="s">
        <v>11</v>
      </c>
      <c r="K1759">
        <f t="shared" si="27"/>
        <v>1</v>
      </c>
    </row>
    <row r="1760" spans="1:11" x14ac:dyDescent="0.25">
      <c r="A1760">
        <v>1759</v>
      </c>
      <c r="B1760" s="1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t="s">
        <v>13</v>
      </c>
      <c r="K1760">
        <f t="shared" si="27"/>
        <v>0</v>
      </c>
    </row>
    <row r="1761" spans="1:11" x14ac:dyDescent="0.25">
      <c r="A1761">
        <v>1760</v>
      </c>
      <c r="B1761" s="1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t="s">
        <v>13</v>
      </c>
      <c r="K1761">
        <f t="shared" si="27"/>
        <v>0</v>
      </c>
    </row>
    <row r="1762" spans="1:11" x14ac:dyDescent="0.25">
      <c r="A1762">
        <v>1761</v>
      </c>
      <c r="B1762" s="1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t="s">
        <v>11</v>
      </c>
      <c r="K1762">
        <f t="shared" si="27"/>
        <v>1</v>
      </c>
    </row>
    <row r="1763" spans="1:11" x14ac:dyDescent="0.25">
      <c r="A1763">
        <v>1762</v>
      </c>
      <c r="B1763" s="1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t="s">
        <v>11</v>
      </c>
      <c r="K1763">
        <f t="shared" si="27"/>
        <v>1</v>
      </c>
    </row>
    <row r="1764" spans="1:11" x14ac:dyDescent="0.25">
      <c r="A1764">
        <v>1763</v>
      </c>
      <c r="B1764" s="1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t="s">
        <v>11</v>
      </c>
      <c r="K1764">
        <f t="shared" si="27"/>
        <v>1</v>
      </c>
    </row>
    <row r="1765" spans="1:11" x14ac:dyDescent="0.25">
      <c r="A1765">
        <v>1764</v>
      </c>
      <c r="B1765" s="1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t="s">
        <v>11</v>
      </c>
      <c r="K1765">
        <f t="shared" si="27"/>
        <v>1</v>
      </c>
    </row>
    <row r="1766" spans="1:11" x14ac:dyDescent="0.25">
      <c r="A1766">
        <v>1765</v>
      </c>
      <c r="B1766" s="1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t="s">
        <v>11</v>
      </c>
      <c r="K1766">
        <f t="shared" si="27"/>
        <v>1</v>
      </c>
    </row>
    <row r="1767" spans="1:11" x14ac:dyDescent="0.25">
      <c r="A1767">
        <v>1766</v>
      </c>
      <c r="B1767" s="1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t="s">
        <v>11</v>
      </c>
      <c r="K1767">
        <f t="shared" si="27"/>
        <v>1</v>
      </c>
    </row>
    <row r="1768" spans="1:11" x14ac:dyDescent="0.25">
      <c r="A1768">
        <v>1767</v>
      </c>
      <c r="B1768" s="1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t="s">
        <v>11</v>
      </c>
      <c r="K1768">
        <f t="shared" si="27"/>
        <v>1</v>
      </c>
    </row>
    <row r="1769" spans="1:11" x14ac:dyDescent="0.25">
      <c r="A1769">
        <v>1768</v>
      </c>
      <c r="B1769" s="1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t="s">
        <v>11</v>
      </c>
      <c r="K1769">
        <f t="shared" si="27"/>
        <v>1</v>
      </c>
    </row>
    <row r="1770" spans="1:11" x14ac:dyDescent="0.25">
      <c r="A1770">
        <v>1769</v>
      </c>
      <c r="B1770" s="1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t="s">
        <v>13</v>
      </c>
      <c r="K1770">
        <f t="shared" si="27"/>
        <v>0</v>
      </c>
    </row>
    <row r="1771" spans="1:11" x14ac:dyDescent="0.25">
      <c r="A1771">
        <v>1770</v>
      </c>
      <c r="B1771" s="1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t="s">
        <v>11</v>
      </c>
      <c r="K1771">
        <f t="shared" si="27"/>
        <v>1</v>
      </c>
    </row>
    <row r="1772" spans="1:11" x14ac:dyDescent="0.25">
      <c r="A1772">
        <v>1771</v>
      </c>
      <c r="B1772" s="1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t="s">
        <v>11</v>
      </c>
      <c r="K1772">
        <f t="shared" si="27"/>
        <v>1</v>
      </c>
    </row>
    <row r="1773" spans="1:11" x14ac:dyDescent="0.25">
      <c r="A1773">
        <v>1772</v>
      </c>
      <c r="B1773" s="1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t="s">
        <v>11</v>
      </c>
      <c r="K1773">
        <f t="shared" si="27"/>
        <v>1</v>
      </c>
    </row>
    <row r="1774" spans="1:11" x14ac:dyDescent="0.25">
      <c r="A1774">
        <v>1773</v>
      </c>
      <c r="B1774" s="1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t="s">
        <v>13</v>
      </c>
      <c r="K1774">
        <f t="shared" si="27"/>
        <v>0</v>
      </c>
    </row>
    <row r="1775" spans="1:11" x14ac:dyDescent="0.25">
      <c r="A1775">
        <v>1774</v>
      </c>
      <c r="B1775" s="1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t="s">
        <v>13</v>
      </c>
      <c r="K1775">
        <f t="shared" si="27"/>
        <v>0</v>
      </c>
    </row>
    <row r="1776" spans="1:11" x14ac:dyDescent="0.25">
      <c r="A1776">
        <v>1775</v>
      </c>
      <c r="B1776" s="1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t="s">
        <v>13</v>
      </c>
      <c r="K1776">
        <f t="shared" si="27"/>
        <v>0</v>
      </c>
    </row>
    <row r="1777" spans="1:11" x14ac:dyDescent="0.25">
      <c r="A1777">
        <v>1776</v>
      </c>
      <c r="B1777" s="1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t="s">
        <v>11</v>
      </c>
      <c r="K1777">
        <f t="shared" si="27"/>
        <v>1</v>
      </c>
    </row>
    <row r="1778" spans="1:11" x14ac:dyDescent="0.25">
      <c r="A1778">
        <v>1777</v>
      </c>
      <c r="B1778" s="1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t="s">
        <v>13</v>
      </c>
      <c r="K1778">
        <f t="shared" si="27"/>
        <v>0</v>
      </c>
    </row>
    <row r="1779" spans="1:11" x14ac:dyDescent="0.25">
      <c r="A1779">
        <v>1778</v>
      </c>
      <c r="B1779" s="1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t="s">
        <v>11</v>
      </c>
      <c r="K1779">
        <f t="shared" si="27"/>
        <v>1</v>
      </c>
    </row>
    <row r="1780" spans="1:11" x14ac:dyDescent="0.25">
      <c r="A1780">
        <v>1779</v>
      </c>
      <c r="B1780" s="1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t="s">
        <v>11</v>
      </c>
      <c r="K1780">
        <f t="shared" si="27"/>
        <v>1</v>
      </c>
    </row>
    <row r="1781" spans="1:11" x14ac:dyDescent="0.25">
      <c r="A1781">
        <v>1780</v>
      </c>
      <c r="B1781" s="1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t="s">
        <v>13</v>
      </c>
      <c r="K1781">
        <f t="shared" si="27"/>
        <v>0</v>
      </c>
    </row>
    <row r="1782" spans="1:11" x14ac:dyDescent="0.25">
      <c r="A1782">
        <v>1781</v>
      </c>
      <c r="B1782" s="1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t="s">
        <v>13</v>
      </c>
      <c r="K1782">
        <f t="shared" si="27"/>
        <v>0</v>
      </c>
    </row>
    <row r="1783" spans="1:11" x14ac:dyDescent="0.25">
      <c r="A1783">
        <v>1782</v>
      </c>
      <c r="B1783" s="1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t="s">
        <v>13</v>
      </c>
      <c r="K1783">
        <f t="shared" si="27"/>
        <v>0</v>
      </c>
    </row>
    <row r="1784" spans="1:11" x14ac:dyDescent="0.25">
      <c r="A1784">
        <v>1783</v>
      </c>
      <c r="B1784" s="1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t="s">
        <v>11</v>
      </c>
      <c r="K1784">
        <f t="shared" si="27"/>
        <v>1</v>
      </c>
    </row>
    <row r="1785" spans="1:11" x14ac:dyDescent="0.25">
      <c r="A1785">
        <v>1784</v>
      </c>
      <c r="B1785" s="1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t="s">
        <v>11</v>
      </c>
      <c r="K1785">
        <f t="shared" si="27"/>
        <v>1</v>
      </c>
    </row>
    <row r="1786" spans="1:11" x14ac:dyDescent="0.25">
      <c r="A1786">
        <v>1785</v>
      </c>
      <c r="B1786" s="1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t="s">
        <v>13</v>
      </c>
      <c r="K1786">
        <f t="shared" si="27"/>
        <v>0</v>
      </c>
    </row>
    <row r="1787" spans="1:11" x14ac:dyDescent="0.25">
      <c r="A1787">
        <v>1786</v>
      </c>
      <c r="B1787" s="1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t="s">
        <v>13</v>
      </c>
      <c r="K1787">
        <f t="shared" si="27"/>
        <v>0</v>
      </c>
    </row>
    <row r="1788" spans="1:11" x14ac:dyDescent="0.25">
      <c r="A1788">
        <v>1787</v>
      </c>
      <c r="B1788" s="1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t="s">
        <v>13</v>
      </c>
      <c r="K1788">
        <f t="shared" si="27"/>
        <v>0</v>
      </c>
    </row>
    <row r="1789" spans="1:11" x14ac:dyDescent="0.25">
      <c r="A1789">
        <v>1788</v>
      </c>
      <c r="B1789" s="1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t="s">
        <v>11</v>
      </c>
      <c r="K1789">
        <f t="shared" si="27"/>
        <v>1</v>
      </c>
    </row>
    <row r="1790" spans="1:11" x14ac:dyDescent="0.25">
      <c r="A1790">
        <v>1789</v>
      </c>
      <c r="B1790" s="1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t="s">
        <v>11</v>
      </c>
      <c r="K1790">
        <f t="shared" si="27"/>
        <v>1</v>
      </c>
    </row>
    <row r="1791" spans="1:11" x14ac:dyDescent="0.25">
      <c r="A1791">
        <v>1790</v>
      </c>
      <c r="B1791" s="1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t="s">
        <v>13</v>
      </c>
      <c r="K1791">
        <f t="shared" si="27"/>
        <v>0</v>
      </c>
    </row>
    <row r="1792" spans="1:11" x14ac:dyDescent="0.25">
      <c r="A1792">
        <v>1791</v>
      </c>
      <c r="B1792" s="1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t="s">
        <v>11</v>
      </c>
      <c r="K1792">
        <f t="shared" si="27"/>
        <v>1</v>
      </c>
    </row>
    <row r="1793" spans="1:11" x14ac:dyDescent="0.25">
      <c r="A1793">
        <v>1792</v>
      </c>
      <c r="B1793" s="1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t="s">
        <v>11</v>
      </c>
      <c r="K1793">
        <f t="shared" si="27"/>
        <v>1</v>
      </c>
    </row>
    <row r="1794" spans="1:11" x14ac:dyDescent="0.25">
      <c r="A1794">
        <v>1793</v>
      </c>
      <c r="B1794" s="1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t="s">
        <v>13</v>
      </c>
      <c r="K1794">
        <f t="shared" si="27"/>
        <v>0</v>
      </c>
    </row>
    <row r="1795" spans="1:11" x14ac:dyDescent="0.25">
      <c r="A1795">
        <v>1794</v>
      </c>
      <c r="B1795" s="1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t="s">
        <v>13</v>
      </c>
      <c r="K1795">
        <f t="shared" ref="K1795:K1858" si="28">IF(J1795="Yes", 1, 0)</f>
        <v>0</v>
      </c>
    </row>
    <row r="1796" spans="1:11" x14ac:dyDescent="0.25">
      <c r="A1796">
        <v>1795</v>
      </c>
      <c r="B1796" s="1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t="s">
        <v>11</v>
      </c>
      <c r="K1796">
        <f t="shared" si="28"/>
        <v>1</v>
      </c>
    </row>
    <row r="1797" spans="1:11" x14ac:dyDescent="0.25">
      <c r="A1797">
        <v>1796</v>
      </c>
      <c r="B1797" s="1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t="s">
        <v>11</v>
      </c>
      <c r="K1797">
        <f t="shared" si="28"/>
        <v>1</v>
      </c>
    </row>
    <row r="1798" spans="1:11" x14ac:dyDescent="0.25">
      <c r="A1798">
        <v>1797</v>
      </c>
      <c r="B1798" s="1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t="s">
        <v>11</v>
      </c>
      <c r="K1798">
        <f t="shared" si="28"/>
        <v>1</v>
      </c>
    </row>
    <row r="1799" spans="1:11" x14ac:dyDescent="0.25">
      <c r="A1799">
        <v>1798</v>
      </c>
      <c r="B1799" s="1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t="s">
        <v>11</v>
      </c>
      <c r="K1799">
        <f t="shared" si="28"/>
        <v>1</v>
      </c>
    </row>
    <row r="1800" spans="1:11" x14ac:dyDescent="0.25">
      <c r="A1800">
        <v>1799</v>
      </c>
      <c r="B1800" s="1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t="s">
        <v>11</v>
      </c>
      <c r="K1800">
        <f t="shared" si="28"/>
        <v>1</v>
      </c>
    </row>
    <row r="1801" spans="1:11" x14ac:dyDescent="0.25">
      <c r="A1801">
        <v>1800</v>
      </c>
      <c r="B1801" s="1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t="s">
        <v>13</v>
      </c>
      <c r="K1801">
        <f t="shared" si="28"/>
        <v>0</v>
      </c>
    </row>
    <row r="1802" spans="1:11" x14ac:dyDescent="0.25">
      <c r="A1802">
        <v>1801</v>
      </c>
      <c r="B1802" s="1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t="s">
        <v>11</v>
      </c>
      <c r="K1802">
        <f t="shared" si="28"/>
        <v>1</v>
      </c>
    </row>
    <row r="1803" spans="1:11" x14ac:dyDescent="0.25">
      <c r="A1803">
        <v>1802</v>
      </c>
      <c r="B1803" s="1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t="s">
        <v>11</v>
      </c>
      <c r="K1803">
        <f t="shared" si="28"/>
        <v>1</v>
      </c>
    </row>
    <row r="1804" spans="1:11" x14ac:dyDescent="0.25">
      <c r="A1804">
        <v>1803</v>
      </c>
      <c r="B1804" s="1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t="s">
        <v>11</v>
      </c>
      <c r="K1804">
        <f t="shared" si="28"/>
        <v>1</v>
      </c>
    </row>
    <row r="1805" spans="1:11" x14ac:dyDescent="0.25">
      <c r="A1805">
        <v>1804</v>
      </c>
      <c r="B1805" s="1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t="s">
        <v>13</v>
      </c>
      <c r="K1805">
        <f t="shared" si="28"/>
        <v>0</v>
      </c>
    </row>
    <row r="1806" spans="1:11" x14ac:dyDescent="0.25">
      <c r="A1806">
        <v>1805</v>
      </c>
      <c r="B1806" s="1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t="s">
        <v>13</v>
      </c>
      <c r="K1806">
        <f t="shared" si="28"/>
        <v>0</v>
      </c>
    </row>
    <row r="1807" spans="1:11" x14ac:dyDescent="0.25">
      <c r="A1807">
        <v>1806</v>
      </c>
      <c r="B1807" s="1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t="s">
        <v>13</v>
      </c>
      <c r="K1807">
        <f t="shared" si="28"/>
        <v>0</v>
      </c>
    </row>
    <row r="1808" spans="1:11" x14ac:dyDescent="0.25">
      <c r="A1808">
        <v>1807</v>
      </c>
      <c r="B1808" s="1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t="s">
        <v>13</v>
      </c>
      <c r="K1808">
        <f t="shared" si="28"/>
        <v>0</v>
      </c>
    </row>
    <row r="1809" spans="1:11" x14ac:dyDescent="0.25">
      <c r="A1809">
        <v>1808</v>
      </c>
      <c r="B1809" s="1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t="s">
        <v>13</v>
      </c>
      <c r="K1809">
        <f t="shared" si="28"/>
        <v>0</v>
      </c>
    </row>
    <row r="1810" spans="1:11" x14ac:dyDescent="0.25">
      <c r="A1810">
        <v>1809</v>
      </c>
      <c r="B1810" s="1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t="s">
        <v>13</v>
      </c>
      <c r="K1810">
        <f t="shared" si="28"/>
        <v>0</v>
      </c>
    </row>
    <row r="1811" spans="1:11" x14ac:dyDescent="0.25">
      <c r="A1811">
        <v>1810</v>
      </c>
      <c r="B1811" s="1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t="s">
        <v>13</v>
      </c>
      <c r="K1811">
        <f t="shared" si="28"/>
        <v>0</v>
      </c>
    </row>
    <row r="1812" spans="1:11" x14ac:dyDescent="0.25">
      <c r="A1812">
        <v>1811</v>
      </c>
      <c r="B1812" s="1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t="s">
        <v>13</v>
      </c>
      <c r="K1812">
        <f t="shared" si="28"/>
        <v>0</v>
      </c>
    </row>
    <row r="1813" spans="1:11" x14ac:dyDescent="0.25">
      <c r="A1813">
        <v>1812</v>
      </c>
      <c r="B1813" s="1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t="s">
        <v>13</v>
      </c>
      <c r="K1813">
        <f t="shared" si="28"/>
        <v>0</v>
      </c>
    </row>
    <row r="1814" spans="1:11" x14ac:dyDescent="0.25">
      <c r="A1814">
        <v>1813</v>
      </c>
      <c r="B1814" s="1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t="s">
        <v>11</v>
      </c>
      <c r="K1814">
        <f t="shared" si="28"/>
        <v>1</v>
      </c>
    </row>
    <row r="1815" spans="1:11" x14ac:dyDescent="0.25">
      <c r="A1815">
        <v>1814</v>
      </c>
      <c r="B1815" s="1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t="s">
        <v>11</v>
      </c>
      <c r="K1815">
        <f t="shared" si="28"/>
        <v>1</v>
      </c>
    </row>
    <row r="1816" spans="1:11" x14ac:dyDescent="0.25">
      <c r="A1816">
        <v>1815</v>
      </c>
      <c r="B1816" s="1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t="s">
        <v>13</v>
      </c>
      <c r="K1816">
        <f t="shared" si="28"/>
        <v>0</v>
      </c>
    </row>
    <row r="1817" spans="1:11" x14ac:dyDescent="0.25">
      <c r="A1817">
        <v>1816</v>
      </c>
      <c r="B1817" s="1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t="s">
        <v>11</v>
      </c>
      <c r="K1817">
        <f t="shared" si="28"/>
        <v>1</v>
      </c>
    </row>
    <row r="1818" spans="1:11" x14ac:dyDescent="0.25">
      <c r="A1818">
        <v>1817</v>
      </c>
      <c r="B1818" s="1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t="s">
        <v>11</v>
      </c>
      <c r="K1818">
        <f t="shared" si="28"/>
        <v>1</v>
      </c>
    </row>
    <row r="1819" spans="1:11" x14ac:dyDescent="0.25">
      <c r="A1819">
        <v>1818</v>
      </c>
      <c r="B1819" s="1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t="s">
        <v>11</v>
      </c>
      <c r="K1819">
        <f t="shared" si="28"/>
        <v>1</v>
      </c>
    </row>
    <row r="1820" spans="1:11" x14ac:dyDescent="0.25">
      <c r="A1820">
        <v>1819</v>
      </c>
      <c r="B1820" s="1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t="s">
        <v>11</v>
      </c>
      <c r="K1820">
        <f t="shared" si="28"/>
        <v>1</v>
      </c>
    </row>
    <row r="1821" spans="1:11" x14ac:dyDescent="0.25">
      <c r="A1821">
        <v>1820</v>
      </c>
      <c r="B1821" s="1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t="s">
        <v>11</v>
      </c>
      <c r="K1821">
        <f t="shared" si="28"/>
        <v>1</v>
      </c>
    </row>
    <row r="1822" spans="1:11" x14ac:dyDescent="0.25">
      <c r="A1822">
        <v>1821</v>
      </c>
      <c r="B1822" s="1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t="s">
        <v>11</v>
      </c>
      <c r="K1822">
        <f t="shared" si="28"/>
        <v>1</v>
      </c>
    </row>
    <row r="1823" spans="1:11" x14ac:dyDescent="0.25">
      <c r="A1823">
        <v>1822</v>
      </c>
      <c r="B1823" s="1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t="s">
        <v>11</v>
      </c>
      <c r="K1823">
        <f t="shared" si="28"/>
        <v>1</v>
      </c>
    </row>
    <row r="1824" spans="1:11" x14ac:dyDescent="0.25">
      <c r="A1824">
        <v>1823</v>
      </c>
      <c r="B1824" s="1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t="s">
        <v>13</v>
      </c>
      <c r="K1824">
        <f t="shared" si="28"/>
        <v>0</v>
      </c>
    </row>
    <row r="1825" spans="1:11" x14ac:dyDescent="0.25">
      <c r="A1825">
        <v>1824</v>
      </c>
      <c r="B1825" s="1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t="s">
        <v>13</v>
      </c>
      <c r="K1825">
        <f t="shared" si="28"/>
        <v>0</v>
      </c>
    </row>
    <row r="1826" spans="1:11" x14ac:dyDescent="0.25">
      <c r="A1826">
        <v>1825</v>
      </c>
      <c r="B1826" s="1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t="s">
        <v>13</v>
      </c>
      <c r="K1826">
        <f t="shared" si="28"/>
        <v>0</v>
      </c>
    </row>
    <row r="1827" spans="1:11" x14ac:dyDescent="0.25">
      <c r="A1827">
        <v>1826</v>
      </c>
      <c r="B1827" s="1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t="s">
        <v>13</v>
      </c>
      <c r="K1827">
        <f t="shared" si="28"/>
        <v>0</v>
      </c>
    </row>
    <row r="1828" spans="1:11" x14ac:dyDescent="0.25">
      <c r="A1828">
        <v>1827</v>
      </c>
      <c r="B1828" s="1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t="s">
        <v>13</v>
      </c>
      <c r="K1828">
        <f t="shared" si="28"/>
        <v>0</v>
      </c>
    </row>
    <row r="1829" spans="1:11" x14ac:dyDescent="0.25">
      <c r="A1829">
        <v>1828</v>
      </c>
      <c r="B1829" s="1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t="s">
        <v>11</v>
      </c>
      <c r="K1829">
        <f t="shared" si="28"/>
        <v>1</v>
      </c>
    </row>
    <row r="1830" spans="1:11" x14ac:dyDescent="0.25">
      <c r="A1830">
        <v>1829</v>
      </c>
      <c r="B1830" s="1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t="s">
        <v>11</v>
      </c>
      <c r="K1830">
        <f t="shared" si="28"/>
        <v>1</v>
      </c>
    </row>
    <row r="1831" spans="1:11" x14ac:dyDescent="0.25">
      <c r="A1831">
        <v>1830</v>
      </c>
      <c r="B1831" s="1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t="s">
        <v>11</v>
      </c>
      <c r="K1831">
        <f t="shared" si="28"/>
        <v>1</v>
      </c>
    </row>
    <row r="1832" spans="1:11" x14ac:dyDescent="0.25">
      <c r="A1832">
        <v>1831</v>
      </c>
      <c r="B1832" s="1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t="s">
        <v>13</v>
      </c>
      <c r="K1832">
        <f t="shared" si="28"/>
        <v>0</v>
      </c>
    </row>
    <row r="1833" spans="1:11" x14ac:dyDescent="0.25">
      <c r="A1833">
        <v>1832</v>
      </c>
      <c r="B1833" s="1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t="s">
        <v>13</v>
      </c>
      <c r="K1833">
        <f t="shared" si="28"/>
        <v>0</v>
      </c>
    </row>
    <row r="1834" spans="1:11" x14ac:dyDescent="0.25">
      <c r="A1834">
        <v>1833</v>
      </c>
      <c r="B1834" s="1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t="s">
        <v>13</v>
      </c>
      <c r="K1834">
        <f t="shared" si="28"/>
        <v>0</v>
      </c>
    </row>
    <row r="1835" spans="1:11" x14ac:dyDescent="0.25">
      <c r="A1835">
        <v>1834</v>
      </c>
      <c r="B1835" s="1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t="s">
        <v>11</v>
      </c>
      <c r="K1835">
        <f t="shared" si="28"/>
        <v>1</v>
      </c>
    </row>
    <row r="1836" spans="1:11" x14ac:dyDescent="0.25">
      <c r="A1836">
        <v>1835</v>
      </c>
      <c r="B1836" s="1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t="s">
        <v>13</v>
      </c>
      <c r="K1836">
        <f t="shared" si="28"/>
        <v>0</v>
      </c>
    </row>
    <row r="1837" spans="1:11" x14ac:dyDescent="0.25">
      <c r="A1837">
        <v>1836</v>
      </c>
      <c r="B1837" s="1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t="s">
        <v>13</v>
      </c>
      <c r="K1837">
        <f t="shared" si="28"/>
        <v>0</v>
      </c>
    </row>
    <row r="1838" spans="1:11" x14ac:dyDescent="0.25">
      <c r="A1838">
        <v>1837</v>
      </c>
      <c r="B1838" s="1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t="s">
        <v>11</v>
      </c>
      <c r="K1838">
        <f t="shared" si="28"/>
        <v>1</v>
      </c>
    </row>
    <row r="1839" spans="1:11" x14ac:dyDescent="0.25">
      <c r="A1839">
        <v>1838</v>
      </c>
      <c r="B1839" s="1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t="s">
        <v>13</v>
      </c>
      <c r="K1839">
        <f t="shared" si="28"/>
        <v>0</v>
      </c>
    </row>
    <row r="1840" spans="1:11" x14ac:dyDescent="0.25">
      <c r="A1840">
        <v>1839</v>
      </c>
      <c r="B1840" s="1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t="s">
        <v>11</v>
      </c>
      <c r="K1840">
        <f t="shared" si="28"/>
        <v>1</v>
      </c>
    </row>
    <row r="1841" spans="1:11" x14ac:dyDescent="0.25">
      <c r="A1841">
        <v>1840</v>
      </c>
      <c r="B1841" s="1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t="s">
        <v>11</v>
      </c>
      <c r="K1841">
        <f t="shared" si="28"/>
        <v>1</v>
      </c>
    </row>
    <row r="1842" spans="1:11" x14ac:dyDescent="0.25">
      <c r="A1842">
        <v>1841</v>
      </c>
      <c r="B1842" s="1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t="s">
        <v>11</v>
      </c>
      <c r="K1842">
        <f t="shared" si="28"/>
        <v>1</v>
      </c>
    </row>
    <row r="1843" spans="1:11" x14ac:dyDescent="0.25">
      <c r="A1843">
        <v>1842</v>
      </c>
      <c r="B1843" s="1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t="s">
        <v>11</v>
      </c>
      <c r="K1843">
        <f t="shared" si="28"/>
        <v>1</v>
      </c>
    </row>
    <row r="1844" spans="1:11" x14ac:dyDescent="0.25">
      <c r="A1844">
        <v>1843</v>
      </c>
      <c r="B1844" s="1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t="s">
        <v>13</v>
      </c>
      <c r="K1844">
        <f t="shared" si="28"/>
        <v>0</v>
      </c>
    </row>
    <row r="1845" spans="1:11" x14ac:dyDescent="0.25">
      <c r="A1845">
        <v>1844</v>
      </c>
      <c r="B1845" s="1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t="s">
        <v>11</v>
      </c>
      <c r="K1845">
        <f t="shared" si="28"/>
        <v>1</v>
      </c>
    </row>
    <row r="1846" spans="1:11" x14ac:dyDescent="0.25">
      <c r="A1846">
        <v>1845</v>
      </c>
      <c r="B1846" s="1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t="s">
        <v>11</v>
      </c>
      <c r="K1846">
        <f t="shared" si="28"/>
        <v>1</v>
      </c>
    </row>
    <row r="1847" spans="1:11" x14ac:dyDescent="0.25">
      <c r="A1847">
        <v>1846</v>
      </c>
      <c r="B1847" s="1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t="s">
        <v>11</v>
      </c>
      <c r="K1847">
        <f t="shared" si="28"/>
        <v>1</v>
      </c>
    </row>
    <row r="1848" spans="1:11" x14ac:dyDescent="0.25">
      <c r="A1848">
        <v>1847</v>
      </c>
      <c r="B1848" s="1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t="s">
        <v>11</v>
      </c>
      <c r="K1848">
        <f t="shared" si="28"/>
        <v>1</v>
      </c>
    </row>
    <row r="1849" spans="1:11" x14ac:dyDescent="0.25">
      <c r="A1849">
        <v>1848</v>
      </c>
      <c r="B1849" s="1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t="s">
        <v>13</v>
      </c>
      <c r="K1849">
        <f t="shared" si="28"/>
        <v>0</v>
      </c>
    </row>
    <row r="1850" spans="1:11" x14ac:dyDescent="0.25">
      <c r="A1850">
        <v>1849</v>
      </c>
      <c r="B1850" s="1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t="s">
        <v>11</v>
      </c>
      <c r="K1850">
        <f t="shared" si="28"/>
        <v>1</v>
      </c>
    </row>
    <row r="1851" spans="1:11" x14ac:dyDescent="0.25">
      <c r="A1851">
        <v>1850</v>
      </c>
      <c r="B1851" s="1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t="s">
        <v>11</v>
      </c>
      <c r="K1851">
        <f t="shared" si="28"/>
        <v>1</v>
      </c>
    </row>
    <row r="1852" spans="1:11" x14ac:dyDescent="0.25">
      <c r="A1852">
        <v>1851</v>
      </c>
      <c r="B1852" s="1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t="s">
        <v>13</v>
      </c>
      <c r="K1852">
        <f t="shared" si="28"/>
        <v>0</v>
      </c>
    </row>
    <row r="1853" spans="1:11" x14ac:dyDescent="0.25">
      <c r="A1853">
        <v>1852</v>
      </c>
      <c r="B1853" s="1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t="s">
        <v>11</v>
      </c>
      <c r="K1853">
        <f t="shared" si="28"/>
        <v>1</v>
      </c>
    </row>
    <row r="1854" spans="1:11" x14ac:dyDescent="0.25">
      <c r="A1854">
        <v>1853</v>
      </c>
      <c r="B1854" s="1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t="s">
        <v>11</v>
      </c>
      <c r="K1854">
        <f t="shared" si="28"/>
        <v>1</v>
      </c>
    </row>
    <row r="1855" spans="1:11" x14ac:dyDescent="0.25">
      <c r="A1855">
        <v>1854</v>
      </c>
      <c r="B1855" s="1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t="s">
        <v>13</v>
      </c>
      <c r="K1855">
        <f t="shared" si="28"/>
        <v>0</v>
      </c>
    </row>
    <row r="1856" spans="1:11" x14ac:dyDescent="0.25">
      <c r="A1856">
        <v>1855</v>
      </c>
      <c r="B1856" s="1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t="s">
        <v>13</v>
      </c>
      <c r="K1856">
        <f t="shared" si="28"/>
        <v>0</v>
      </c>
    </row>
    <row r="1857" spans="1:11" x14ac:dyDescent="0.25">
      <c r="A1857">
        <v>1856</v>
      </c>
      <c r="B1857" s="1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t="s">
        <v>11</v>
      </c>
      <c r="K1857">
        <f t="shared" si="28"/>
        <v>1</v>
      </c>
    </row>
    <row r="1858" spans="1:11" x14ac:dyDescent="0.25">
      <c r="A1858">
        <v>1857</v>
      </c>
      <c r="B1858" s="1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t="s">
        <v>13</v>
      </c>
      <c r="K1858">
        <f t="shared" si="28"/>
        <v>0</v>
      </c>
    </row>
    <row r="1859" spans="1:11" x14ac:dyDescent="0.25">
      <c r="A1859">
        <v>1858</v>
      </c>
      <c r="B1859" s="1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t="s">
        <v>11</v>
      </c>
      <c r="K1859">
        <f t="shared" ref="K1859:K1922" si="29">IF(J1859="Yes", 1, 0)</f>
        <v>1</v>
      </c>
    </row>
    <row r="1860" spans="1:11" x14ac:dyDescent="0.25">
      <c r="A1860">
        <v>1859</v>
      </c>
      <c r="B1860" s="1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t="s">
        <v>13</v>
      </c>
      <c r="K1860">
        <f t="shared" si="29"/>
        <v>0</v>
      </c>
    </row>
    <row r="1861" spans="1:11" x14ac:dyDescent="0.25">
      <c r="A1861">
        <v>1860</v>
      </c>
      <c r="B1861" s="1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t="s">
        <v>11</v>
      </c>
      <c r="K1861">
        <f t="shared" si="29"/>
        <v>1</v>
      </c>
    </row>
    <row r="1862" spans="1:11" x14ac:dyDescent="0.25">
      <c r="A1862">
        <v>1861</v>
      </c>
      <c r="B1862" s="1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t="s">
        <v>11</v>
      </c>
      <c r="K1862">
        <f t="shared" si="29"/>
        <v>1</v>
      </c>
    </row>
    <row r="1863" spans="1:11" x14ac:dyDescent="0.25">
      <c r="A1863">
        <v>1862</v>
      </c>
      <c r="B1863" s="1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t="s">
        <v>11</v>
      </c>
      <c r="K1863">
        <f t="shared" si="29"/>
        <v>1</v>
      </c>
    </row>
    <row r="1864" spans="1:11" x14ac:dyDescent="0.25">
      <c r="A1864">
        <v>1863</v>
      </c>
      <c r="B1864" s="1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t="s">
        <v>13</v>
      </c>
      <c r="K1864">
        <f t="shared" si="29"/>
        <v>0</v>
      </c>
    </row>
    <row r="1865" spans="1:11" x14ac:dyDescent="0.25">
      <c r="A1865">
        <v>1864</v>
      </c>
      <c r="B1865" s="1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t="s">
        <v>11</v>
      </c>
      <c r="K1865">
        <f t="shared" si="29"/>
        <v>1</v>
      </c>
    </row>
    <row r="1866" spans="1:11" x14ac:dyDescent="0.25">
      <c r="A1866">
        <v>1865</v>
      </c>
      <c r="B1866" s="1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t="s">
        <v>11</v>
      </c>
      <c r="K1866">
        <f t="shared" si="29"/>
        <v>1</v>
      </c>
    </row>
    <row r="1867" spans="1:11" x14ac:dyDescent="0.25">
      <c r="A1867">
        <v>1866</v>
      </c>
      <c r="B1867" s="1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t="s">
        <v>13</v>
      </c>
      <c r="K1867">
        <f t="shared" si="29"/>
        <v>0</v>
      </c>
    </row>
    <row r="1868" spans="1:11" x14ac:dyDescent="0.25">
      <c r="A1868">
        <v>1867</v>
      </c>
      <c r="B1868" s="1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t="s">
        <v>11</v>
      </c>
      <c r="K1868">
        <f t="shared" si="29"/>
        <v>1</v>
      </c>
    </row>
    <row r="1869" spans="1:11" x14ac:dyDescent="0.25">
      <c r="A1869">
        <v>1868</v>
      </c>
      <c r="B1869" s="1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t="s">
        <v>13</v>
      </c>
      <c r="K1869">
        <f t="shared" si="29"/>
        <v>0</v>
      </c>
    </row>
    <row r="1870" spans="1:11" x14ac:dyDescent="0.25">
      <c r="A1870">
        <v>1869</v>
      </c>
      <c r="B1870" s="1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t="s">
        <v>13</v>
      </c>
      <c r="K1870">
        <f t="shared" si="29"/>
        <v>0</v>
      </c>
    </row>
    <row r="1871" spans="1:11" x14ac:dyDescent="0.25">
      <c r="A1871">
        <v>1870</v>
      </c>
      <c r="B1871" s="1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t="s">
        <v>13</v>
      </c>
      <c r="K1871">
        <f t="shared" si="29"/>
        <v>0</v>
      </c>
    </row>
    <row r="1872" spans="1:11" x14ac:dyDescent="0.25">
      <c r="A1872">
        <v>1871</v>
      </c>
      <c r="B1872" s="1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t="s">
        <v>11</v>
      </c>
      <c r="K1872">
        <f t="shared" si="29"/>
        <v>1</v>
      </c>
    </row>
    <row r="1873" spans="1:11" x14ac:dyDescent="0.25">
      <c r="A1873">
        <v>1872</v>
      </c>
      <c r="B1873" s="1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t="s">
        <v>13</v>
      </c>
      <c r="K1873">
        <f t="shared" si="29"/>
        <v>0</v>
      </c>
    </row>
    <row r="1874" spans="1:11" x14ac:dyDescent="0.25">
      <c r="A1874">
        <v>1873</v>
      </c>
      <c r="B1874" s="1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t="s">
        <v>13</v>
      </c>
      <c r="K1874">
        <f t="shared" si="29"/>
        <v>0</v>
      </c>
    </row>
    <row r="1875" spans="1:11" x14ac:dyDescent="0.25">
      <c r="A1875">
        <v>1874</v>
      </c>
      <c r="B1875" s="1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t="s">
        <v>13</v>
      </c>
      <c r="K1875">
        <f t="shared" si="29"/>
        <v>0</v>
      </c>
    </row>
    <row r="1876" spans="1:11" x14ac:dyDescent="0.25">
      <c r="A1876">
        <v>1875</v>
      </c>
      <c r="B1876" s="1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t="s">
        <v>11</v>
      </c>
      <c r="K1876">
        <f t="shared" si="29"/>
        <v>1</v>
      </c>
    </row>
    <row r="1877" spans="1:11" x14ac:dyDescent="0.25">
      <c r="A1877">
        <v>1876</v>
      </c>
      <c r="B1877" s="1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t="s">
        <v>11</v>
      </c>
      <c r="K1877">
        <f t="shared" si="29"/>
        <v>1</v>
      </c>
    </row>
    <row r="1878" spans="1:11" x14ac:dyDescent="0.25">
      <c r="A1878">
        <v>1877</v>
      </c>
      <c r="B1878" s="1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t="s">
        <v>13</v>
      </c>
      <c r="K1878">
        <f t="shared" si="29"/>
        <v>0</v>
      </c>
    </row>
    <row r="1879" spans="1:11" x14ac:dyDescent="0.25">
      <c r="A1879">
        <v>1878</v>
      </c>
      <c r="B1879" s="1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t="s">
        <v>11</v>
      </c>
      <c r="K1879">
        <f t="shared" si="29"/>
        <v>1</v>
      </c>
    </row>
    <row r="1880" spans="1:11" x14ac:dyDescent="0.25">
      <c r="A1880">
        <v>1879</v>
      </c>
      <c r="B1880" s="1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t="s">
        <v>13</v>
      </c>
      <c r="K1880">
        <f t="shared" si="29"/>
        <v>0</v>
      </c>
    </row>
    <row r="1881" spans="1:11" x14ac:dyDescent="0.25">
      <c r="A1881">
        <v>1880</v>
      </c>
      <c r="B1881" s="1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t="s">
        <v>13</v>
      </c>
      <c r="K1881">
        <f t="shared" si="29"/>
        <v>0</v>
      </c>
    </row>
    <row r="1882" spans="1:11" x14ac:dyDescent="0.25">
      <c r="A1882">
        <v>1881</v>
      </c>
      <c r="B1882" s="1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t="s">
        <v>11</v>
      </c>
      <c r="K1882">
        <f t="shared" si="29"/>
        <v>1</v>
      </c>
    </row>
    <row r="1883" spans="1:11" x14ac:dyDescent="0.25">
      <c r="A1883">
        <v>1882</v>
      </c>
      <c r="B1883" s="1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t="s">
        <v>13</v>
      </c>
      <c r="K1883">
        <f t="shared" si="29"/>
        <v>0</v>
      </c>
    </row>
    <row r="1884" spans="1:11" x14ac:dyDescent="0.25">
      <c r="A1884">
        <v>1883</v>
      </c>
      <c r="B1884" s="1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t="s">
        <v>11</v>
      </c>
      <c r="K1884">
        <f t="shared" si="29"/>
        <v>1</v>
      </c>
    </row>
    <row r="1885" spans="1:11" x14ac:dyDescent="0.25">
      <c r="A1885">
        <v>1884</v>
      </c>
      <c r="B1885" s="1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t="s">
        <v>11</v>
      </c>
      <c r="K1885">
        <f t="shared" si="29"/>
        <v>1</v>
      </c>
    </row>
    <row r="1886" spans="1:11" x14ac:dyDescent="0.25">
      <c r="A1886">
        <v>1885</v>
      </c>
      <c r="B1886" s="1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t="s">
        <v>11</v>
      </c>
      <c r="K1886">
        <f t="shared" si="29"/>
        <v>1</v>
      </c>
    </row>
    <row r="1887" spans="1:11" x14ac:dyDescent="0.25">
      <c r="A1887">
        <v>1886</v>
      </c>
      <c r="B1887" s="1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t="s">
        <v>11</v>
      </c>
      <c r="K1887">
        <f t="shared" si="29"/>
        <v>1</v>
      </c>
    </row>
    <row r="1888" spans="1:11" x14ac:dyDescent="0.25">
      <c r="A1888">
        <v>1887</v>
      </c>
      <c r="B1888" s="1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t="s">
        <v>11</v>
      </c>
      <c r="K1888">
        <f t="shared" si="29"/>
        <v>1</v>
      </c>
    </row>
    <row r="1889" spans="1:11" x14ac:dyDescent="0.25">
      <c r="A1889">
        <v>1888</v>
      </c>
      <c r="B1889" s="1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t="s">
        <v>11</v>
      </c>
      <c r="K1889">
        <f t="shared" si="29"/>
        <v>1</v>
      </c>
    </row>
    <row r="1890" spans="1:11" x14ac:dyDescent="0.25">
      <c r="A1890">
        <v>1889</v>
      </c>
      <c r="B1890" s="1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t="s">
        <v>13</v>
      </c>
      <c r="K1890">
        <f t="shared" si="29"/>
        <v>0</v>
      </c>
    </row>
    <row r="1891" spans="1:11" x14ac:dyDescent="0.25">
      <c r="A1891">
        <v>1890</v>
      </c>
      <c r="B1891" s="1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t="s">
        <v>13</v>
      </c>
      <c r="K1891">
        <f t="shared" si="29"/>
        <v>0</v>
      </c>
    </row>
    <row r="1892" spans="1:11" x14ac:dyDescent="0.25">
      <c r="A1892">
        <v>1891</v>
      </c>
      <c r="B1892" s="1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t="s">
        <v>13</v>
      </c>
      <c r="K1892">
        <f t="shared" si="29"/>
        <v>0</v>
      </c>
    </row>
    <row r="1893" spans="1:11" x14ac:dyDescent="0.25">
      <c r="A1893">
        <v>1892</v>
      </c>
      <c r="B1893" s="1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t="s">
        <v>13</v>
      </c>
      <c r="K1893">
        <f t="shared" si="29"/>
        <v>0</v>
      </c>
    </row>
    <row r="1894" spans="1:11" x14ac:dyDescent="0.25">
      <c r="A1894">
        <v>1893</v>
      </c>
      <c r="B1894" s="1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t="s">
        <v>13</v>
      </c>
      <c r="K1894">
        <f t="shared" si="29"/>
        <v>0</v>
      </c>
    </row>
    <row r="1895" spans="1:11" x14ac:dyDescent="0.25">
      <c r="A1895">
        <v>1894</v>
      </c>
      <c r="B1895" s="1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t="s">
        <v>13</v>
      </c>
      <c r="K1895">
        <f t="shared" si="29"/>
        <v>0</v>
      </c>
    </row>
    <row r="1896" spans="1:11" x14ac:dyDescent="0.25">
      <c r="A1896">
        <v>1895</v>
      </c>
      <c r="B1896" s="1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t="s">
        <v>13</v>
      </c>
      <c r="K1896">
        <f t="shared" si="29"/>
        <v>0</v>
      </c>
    </row>
    <row r="1897" spans="1:11" x14ac:dyDescent="0.25">
      <c r="A1897">
        <v>1896</v>
      </c>
      <c r="B1897" s="1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t="s">
        <v>11</v>
      </c>
      <c r="K1897">
        <f t="shared" si="29"/>
        <v>1</v>
      </c>
    </row>
    <row r="1898" spans="1:11" x14ac:dyDescent="0.25">
      <c r="A1898">
        <v>1897</v>
      </c>
      <c r="B1898" s="1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t="s">
        <v>11</v>
      </c>
      <c r="K1898">
        <f t="shared" si="29"/>
        <v>1</v>
      </c>
    </row>
    <row r="1899" spans="1:11" x14ac:dyDescent="0.25">
      <c r="A1899">
        <v>1898</v>
      </c>
      <c r="B1899" s="1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t="s">
        <v>11</v>
      </c>
      <c r="K1899">
        <f t="shared" si="29"/>
        <v>1</v>
      </c>
    </row>
    <row r="1900" spans="1:11" x14ac:dyDescent="0.25">
      <c r="A1900">
        <v>1899</v>
      </c>
      <c r="B1900" s="1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t="s">
        <v>11</v>
      </c>
      <c r="K1900">
        <f t="shared" si="29"/>
        <v>1</v>
      </c>
    </row>
    <row r="1901" spans="1:11" x14ac:dyDescent="0.25">
      <c r="A1901">
        <v>1900</v>
      </c>
      <c r="B1901" s="1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t="s">
        <v>11</v>
      </c>
      <c r="K1901">
        <f t="shared" si="29"/>
        <v>1</v>
      </c>
    </row>
    <row r="1902" spans="1:11" x14ac:dyDescent="0.25">
      <c r="A1902">
        <v>1901</v>
      </c>
      <c r="B1902" s="1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t="s">
        <v>13</v>
      </c>
      <c r="K1902">
        <f t="shared" si="29"/>
        <v>0</v>
      </c>
    </row>
    <row r="1903" spans="1:11" x14ac:dyDescent="0.25">
      <c r="A1903">
        <v>1902</v>
      </c>
      <c r="B1903" s="1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t="s">
        <v>11</v>
      </c>
      <c r="K1903">
        <f t="shared" si="29"/>
        <v>1</v>
      </c>
    </row>
    <row r="1904" spans="1:11" x14ac:dyDescent="0.25">
      <c r="A1904">
        <v>1903</v>
      </c>
      <c r="B1904" s="1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t="s">
        <v>11</v>
      </c>
      <c r="K1904">
        <f t="shared" si="29"/>
        <v>1</v>
      </c>
    </row>
    <row r="1905" spans="1:11" x14ac:dyDescent="0.25">
      <c r="A1905">
        <v>1904</v>
      </c>
      <c r="B1905" s="1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t="s">
        <v>11</v>
      </c>
      <c r="K1905">
        <f t="shared" si="29"/>
        <v>1</v>
      </c>
    </row>
    <row r="1906" spans="1:11" x14ac:dyDescent="0.25">
      <c r="A1906">
        <v>1905</v>
      </c>
      <c r="B1906" s="1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t="s">
        <v>13</v>
      </c>
      <c r="K1906">
        <f t="shared" si="29"/>
        <v>0</v>
      </c>
    </row>
    <row r="1907" spans="1:11" x14ac:dyDescent="0.25">
      <c r="A1907">
        <v>1906</v>
      </c>
      <c r="B1907" s="1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t="s">
        <v>13</v>
      </c>
      <c r="K1907">
        <f t="shared" si="29"/>
        <v>0</v>
      </c>
    </row>
    <row r="1908" spans="1:11" x14ac:dyDescent="0.25">
      <c r="A1908">
        <v>1907</v>
      </c>
      <c r="B1908" s="1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t="s">
        <v>11</v>
      </c>
      <c r="K1908">
        <f t="shared" si="29"/>
        <v>1</v>
      </c>
    </row>
    <row r="1909" spans="1:11" x14ac:dyDescent="0.25">
      <c r="A1909">
        <v>1908</v>
      </c>
      <c r="B1909" s="1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t="s">
        <v>11</v>
      </c>
      <c r="K1909">
        <f t="shared" si="29"/>
        <v>1</v>
      </c>
    </row>
    <row r="1910" spans="1:11" x14ac:dyDescent="0.25">
      <c r="A1910">
        <v>1909</v>
      </c>
      <c r="B1910" s="1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t="s">
        <v>13</v>
      </c>
      <c r="K1910">
        <f t="shared" si="29"/>
        <v>0</v>
      </c>
    </row>
    <row r="1911" spans="1:11" x14ac:dyDescent="0.25">
      <c r="A1911">
        <v>1910</v>
      </c>
      <c r="B1911" s="1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t="s">
        <v>11</v>
      </c>
      <c r="K1911">
        <f t="shared" si="29"/>
        <v>1</v>
      </c>
    </row>
    <row r="1912" spans="1:11" x14ac:dyDescent="0.25">
      <c r="A1912">
        <v>1911</v>
      </c>
      <c r="B1912" s="1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t="s">
        <v>11</v>
      </c>
      <c r="K1912">
        <f t="shared" si="29"/>
        <v>1</v>
      </c>
    </row>
    <row r="1913" spans="1:11" x14ac:dyDescent="0.25">
      <c r="A1913">
        <v>1912</v>
      </c>
      <c r="B1913" s="1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t="s">
        <v>13</v>
      </c>
      <c r="K1913">
        <f t="shared" si="29"/>
        <v>0</v>
      </c>
    </row>
    <row r="1914" spans="1:11" x14ac:dyDescent="0.25">
      <c r="A1914">
        <v>1913</v>
      </c>
      <c r="B1914" s="1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t="s">
        <v>11</v>
      </c>
      <c r="K1914">
        <f t="shared" si="29"/>
        <v>1</v>
      </c>
    </row>
    <row r="1915" spans="1:11" x14ac:dyDescent="0.25">
      <c r="A1915">
        <v>1914</v>
      </c>
      <c r="B1915" s="1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t="s">
        <v>13</v>
      </c>
      <c r="K1915">
        <f t="shared" si="29"/>
        <v>0</v>
      </c>
    </row>
    <row r="1916" spans="1:11" x14ac:dyDescent="0.25">
      <c r="A1916">
        <v>1915</v>
      </c>
      <c r="B1916" s="1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t="s">
        <v>11</v>
      </c>
      <c r="K1916">
        <f t="shared" si="29"/>
        <v>1</v>
      </c>
    </row>
    <row r="1917" spans="1:11" x14ac:dyDescent="0.25">
      <c r="A1917">
        <v>1916</v>
      </c>
      <c r="B1917" s="1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t="s">
        <v>11</v>
      </c>
      <c r="K1917">
        <f t="shared" si="29"/>
        <v>1</v>
      </c>
    </row>
    <row r="1918" spans="1:11" x14ac:dyDescent="0.25">
      <c r="A1918">
        <v>1917</v>
      </c>
      <c r="B1918" s="1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t="s">
        <v>11</v>
      </c>
      <c r="K1918">
        <f t="shared" si="29"/>
        <v>1</v>
      </c>
    </row>
    <row r="1919" spans="1:11" x14ac:dyDescent="0.25">
      <c r="A1919">
        <v>1918</v>
      </c>
      <c r="B1919" s="1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t="s">
        <v>11</v>
      </c>
      <c r="K1919">
        <f t="shared" si="29"/>
        <v>1</v>
      </c>
    </row>
    <row r="1920" spans="1:11" x14ac:dyDescent="0.25">
      <c r="A1920">
        <v>1919</v>
      </c>
      <c r="B1920" s="1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t="s">
        <v>11</v>
      </c>
      <c r="K1920">
        <f t="shared" si="29"/>
        <v>1</v>
      </c>
    </row>
    <row r="1921" spans="1:11" x14ac:dyDescent="0.25">
      <c r="A1921">
        <v>1920</v>
      </c>
      <c r="B1921" s="1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t="s">
        <v>13</v>
      </c>
      <c r="K1921">
        <f t="shared" si="29"/>
        <v>0</v>
      </c>
    </row>
    <row r="1922" spans="1:11" x14ac:dyDescent="0.25">
      <c r="A1922">
        <v>1921</v>
      </c>
      <c r="B1922" s="1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t="s">
        <v>11</v>
      </c>
      <c r="K1922">
        <f t="shared" si="29"/>
        <v>1</v>
      </c>
    </row>
    <row r="1923" spans="1:11" x14ac:dyDescent="0.25">
      <c r="A1923">
        <v>1922</v>
      </c>
      <c r="B1923" s="1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t="s">
        <v>11</v>
      </c>
      <c r="K1923">
        <f t="shared" ref="K1923:K1986" si="30">IF(J1923="Yes", 1, 0)</f>
        <v>1</v>
      </c>
    </row>
    <row r="1924" spans="1:11" x14ac:dyDescent="0.25">
      <c r="A1924">
        <v>1923</v>
      </c>
      <c r="B1924" s="1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t="s">
        <v>11</v>
      </c>
      <c r="K1924">
        <f t="shared" si="30"/>
        <v>1</v>
      </c>
    </row>
    <row r="1925" spans="1:11" x14ac:dyDescent="0.25">
      <c r="A1925">
        <v>1924</v>
      </c>
      <c r="B1925" s="1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t="s">
        <v>11</v>
      </c>
      <c r="K1925">
        <f t="shared" si="30"/>
        <v>1</v>
      </c>
    </row>
    <row r="1926" spans="1:11" x14ac:dyDescent="0.25">
      <c r="A1926">
        <v>1925</v>
      </c>
      <c r="B1926" s="1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t="s">
        <v>11</v>
      </c>
      <c r="K1926">
        <f t="shared" si="30"/>
        <v>1</v>
      </c>
    </row>
    <row r="1927" spans="1:11" x14ac:dyDescent="0.25">
      <c r="A1927">
        <v>1926</v>
      </c>
      <c r="B1927" s="1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t="s">
        <v>11</v>
      </c>
      <c r="K1927">
        <f t="shared" si="30"/>
        <v>1</v>
      </c>
    </row>
    <row r="1928" spans="1:11" x14ac:dyDescent="0.25">
      <c r="A1928">
        <v>1927</v>
      </c>
      <c r="B1928" s="1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t="s">
        <v>13</v>
      </c>
      <c r="K1928">
        <f t="shared" si="30"/>
        <v>0</v>
      </c>
    </row>
    <row r="1929" spans="1:11" x14ac:dyDescent="0.25">
      <c r="A1929">
        <v>1928</v>
      </c>
      <c r="B1929" s="1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t="s">
        <v>11</v>
      </c>
      <c r="K1929">
        <f t="shared" si="30"/>
        <v>1</v>
      </c>
    </row>
    <row r="1930" spans="1:11" x14ac:dyDescent="0.25">
      <c r="A1930">
        <v>1929</v>
      </c>
      <c r="B1930" s="1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t="s">
        <v>11</v>
      </c>
      <c r="K1930">
        <f t="shared" si="30"/>
        <v>1</v>
      </c>
    </row>
    <row r="1931" spans="1:11" x14ac:dyDescent="0.25">
      <c r="A1931">
        <v>1930</v>
      </c>
      <c r="B1931" s="1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t="s">
        <v>11</v>
      </c>
      <c r="K1931">
        <f t="shared" si="30"/>
        <v>1</v>
      </c>
    </row>
    <row r="1932" spans="1:11" x14ac:dyDescent="0.25">
      <c r="A1932">
        <v>1931</v>
      </c>
      <c r="B1932" s="1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t="s">
        <v>11</v>
      </c>
      <c r="K1932">
        <f t="shared" si="30"/>
        <v>1</v>
      </c>
    </row>
    <row r="1933" spans="1:11" x14ac:dyDescent="0.25">
      <c r="A1933">
        <v>1932</v>
      </c>
      <c r="B1933" s="1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t="s">
        <v>13</v>
      </c>
      <c r="K1933">
        <f t="shared" si="30"/>
        <v>0</v>
      </c>
    </row>
    <row r="1934" spans="1:11" x14ac:dyDescent="0.25">
      <c r="A1934">
        <v>1933</v>
      </c>
      <c r="B1934" s="1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t="s">
        <v>13</v>
      </c>
      <c r="K1934">
        <f t="shared" si="30"/>
        <v>0</v>
      </c>
    </row>
    <row r="1935" spans="1:11" x14ac:dyDescent="0.25">
      <c r="A1935">
        <v>1934</v>
      </c>
      <c r="B1935" s="1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t="s">
        <v>11</v>
      </c>
      <c r="K1935">
        <f t="shared" si="30"/>
        <v>1</v>
      </c>
    </row>
    <row r="1936" spans="1:11" x14ac:dyDescent="0.25">
      <c r="A1936">
        <v>1935</v>
      </c>
      <c r="B1936" s="1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t="s">
        <v>11</v>
      </c>
      <c r="K1936">
        <f t="shared" si="30"/>
        <v>1</v>
      </c>
    </row>
    <row r="1937" spans="1:11" x14ac:dyDescent="0.25">
      <c r="A1937">
        <v>1936</v>
      </c>
      <c r="B1937" s="1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t="s">
        <v>13</v>
      </c>
      <c r="K1937">
        <f t="shared" si="30"/>
        <v>0</v>
      </c>
    </row>
    <row r="1938" spans="1:11" x14ac:dyDescent="0.25">
      <c r="A1938">
        <v>1937</v>
      </c>
      <c r="B1938" s="1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t="s">
        <v>11</v>
      </c>
      <c r="K1938">
        <f t="shared" si="30"/>
        <v>1</v>
      </c>
    </row>
    <row r="1939" spans="1:11" x14ac:dyDescent="0.25">
      <c r="A1939">
        <v>1938</v>
      </c>
      <c r="B1939" s="1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t="s">
        <v>11</v>
      </c>
      <c r="K1939">
        <f t="shared" si="30"/>
        <v>1</v>
      </c>
    </row>
    <row r="1940" spans="1:11" x14ac:dyDescent="0.25">
      <c r="A1940">
        <v>1939</v>
      </c>
      <c r="B1940" s="1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t="s">
        <v>11</v>
      </c>
      <c r="K1940">
        <f t="shared" si="30"/>
        <v>1</v>
      </c>
    </row>
    <row r="1941" spans="1:11" x14ac:dyDescent="0.25">
      <c r="A1941">
        <v>1940</v>
      </c>
      <c r="B1941" s="1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t="s">
        <v>11</v>
      </c>
      <c r="K1941">
        <f t="shared" si="30"/>
        <v>1</v>
      </c>
    </row>
    <row r="1942" spans="1:11" x14ac:dyDescent="0.25">
      <c r="A1942">
        <v>1941</v>
      </c>
      <c r="B1942" s="1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t="s">
        <v>11</v>
      </c>
      <c r="K1942">
        <f t="shared" si="30"/>
        <v>1</v>
      </c>
    </row>
    <row r="1943" spans="1:11" x14ac:dyDescent="0.25">
      <c r="A1943">
        <v>1942</v>
      </c>
      <c r="B1943" s="1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t="s">
        <v>13</v>
      </c>
      <c r="K1943">
        <f t="shared" si="30"/>
        <v>0</v>
      </c>
    </row>
    <row r="1944" spans="1:11" x14ac:dyDescent="0.25">
      <c r="A1944">
        <v>1943</v>
      </c>
      <c r="B1944" s="1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t="s">
        <v>11</v>
      </c>
      <c r="K1944">
        <f t="shared" si="30"/>
        <v>1</v>
      </c>
    </row>
    <row r="1945" spans="1:11" x14ac:dyDescent="0.25">
      <c r="A1945">
        <v>1944</v>
      </c>
      <c r="B1945" s="1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t="s">
        <v>13</v>
      </c>
      <c r="K1945">
        <f t="shared" si="30"/>
        <v>0</v>
      </c>
    </row>
    <row r="1946" spans="1:11" x14ac:dyDescent="0.25">
      <c r="A1946">
        <v>1945</v>
      </c>
      <c r="B1946" s="1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t="s">
        <v>11</v>
      </c>
      <c r="K1946">
        <f t="shared" si="30"/>
        <v>1</v>
      </c>
    </row>
    <row r="1947" spans="1:11" x14ac:dyDescent="0.25">
      <c r="A1947">
        <v>1946</v>
      </c>
      <c r="B1947" s="1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t="s">
        <v>11</v>
      </c>
      <c r="K1947">
        <f t="shared" si="30"/>
        <v>1</v>
      </c>
    </row>
    <row r="1948" spans="1:11" x14ac:dyDescent="0.25">
      <c r="A1948">
        <v>1947</v>
      </c>
      <c r="B1948" s="1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t="s">
        <v>11</v>
      </c>
      <c r="K1948">
        <f t="shared" si="30"/>
        <v>1</v>
      </c>
    </row>
    <row r="1949" spans="1:11" x14ac:dyDescent="0.25">
      <c r="A1949">
        <v>1948</v>
      </c>
      <c r="B1949" s="1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t="s">
        <v>11</v>
      </c>
      <c r="K1949">
        <f t="shared" si="30"/>
        <v>1</v>
      </c>
    </row>
    <row r="1950" spans="1:11" x14ac:dyDescent="0.25">
      <c r="A1950">
        <v>1949</v>
      </c>
      <c r="B1950" s="1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t="s">
        <v>11</v>
      </c>
      <c r="K1950">
        <f t="shared" si="30"/>
        <v>1</v>
      </c>
    </row>
    <row r="1951" spans="1:11" x14ac:dyDescent="0.25">
      <c r="A1951">
        <v>1950</v>
      </c>
      <c r="B1951" s="1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t="s">
        <v>13</v>
      </c>
      <c r="K1951">
        <f t="shared" si="30"/>
        <v>0</v>
      </c>
    </row>
    <row r="1952" spans="1:11" x14ac:dyDescent="0.25">
      <c r="A1952">
        <v>1951</v>
      </c>
      <c r="B1952" s="1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t="s">
        <v>13</v>
      </c>
      <c r="K1952">
        <f t="shared" si="30"/>
        <v>0</v>
      </c>
    </row>
    <row r="1953" spans="1:11" x14ac:dyDescent="0.25">
      <c r="A1953">
        <v>1952</v>
      </c>
      <c r="B1953" s="1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t="s">
        <v>11</v>
      </c>
      <c r="K1953">
        <f t="shared" si="30"/>
        <v>1</v>
      </c>
    </row>
    <row r="1954" spans="1:11" x14ac:dyDescent="0.25">
      <c r="A1954">
        <v>1953</v>
      </c>
      <c r="B1954" s="1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t="s">
        <v>13</v>
      </c>
      <c r="K1954">
        <f t="shared" si="30"/>
        <v>0</v>
      </c>
    </row>
    <row r="1955" spans="1:11" x14ac:dyDescent="0.25">
      <c r="A1955">
        <v>1954</v>
      </c>
      <c r="B1955" s="1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t="s">
        <v>13</v>
      </c>
      <c r="K1955">
        <f t="shared" si="30"/>
        <v>0</v>
      </c>
    </row>
    <row r="1956" spans="1:11" x14ac:dyDescent="0.25">
      <c r="A1956">
        <v>1955</v>
      </c>
      <c r="B1956" s="1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t="s">
        <v>11</v>
      </c>
      <c r="K1956">
        <f t="shared" si="30"/>
        <v>1</v>
      </c>
    </row>
    <row r="1957" spans="1:11" x14ac:dyDescent="0.25">
      <c r="A1957">
        <v>1956</v>
      </c>
      <c r="B1957" s="1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t="s">
        <v>11</v>
      </c>
      <c r="K1957">
        <f t="shared" si="30"/>
        <v>1</v>
      </c>
    </row>
    <row r="1958" spans="1:11" x14ac:dyDescent="0.25">
      <c r="A1958">
        <v>1957</v>
      </c>
      <c r="B1958" s="1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t="s">
        <v>11</v>
      </c>
      <c r="K1958">
        <f t="shared" si="30"/>
        <v>1</v>
      </c>
    </row>
    <row r="1959" spans="1:11" x14ac:dyDescent="0.25">
      <c r="A1959">
        <v>1958</v>
      </c>
      <c r="B1959" s="1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t="s">
        <v>13</v>
      </c>
      <c r="K1959">
        <f t="shared" si="30"/>
        <v>0</v>
      </c>
    </row>
    <row r="1960" spans="1:11" x14ac:dyDescent="0.25">
      <c r="A1960">
        <v>1959</v>
      </c>
      <c r="B1960" s="1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t="s">
        <v>11</v>
      </c>
      <c r="K1960">
        <f t="shared" si="30"/>
        <v>1</v>
      </c>
    </row>
    <row r="1961" spans="1:11" x14ac:dyDescent="0.25">
      <c r="A1961">
        <v>1960</v>
      </c>
      <c r="B1961" s="1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t="s">
        <v>13</v>
      </c>
      <c r="K1961">
        <f t="shared" si="30"/>
        <v>0</v>
      </c>
    </row>
    <row r="1962" spans="1:11" x14ac:dyDescent="0.25">
      <c r="A1962">
        <v>1961</v>
      </c>
      <c r="B1962" s="1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t="s">
        <v>11</v>
      </c>
      <c r="K1962">
        <f t="shared" si="30"/>
        <v>1</v>
      </c>
    </row>
    <row r="1963" spans="1:11" x14ac:dyDescent="0.25">
      <c r="A1963">
        <v>1962</v>
      </c>
      <c r="B1963" s="1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t="s">
        <v>11</v>
      </c>
      <c r="K1963">
        <f t="shared" si="30"/>
        <v>1</v>
      </c>
    </row>
    <row r="1964" spans="1:11" x14ac:dyDescent="0.25">
      <c r="A1964">
        <v>1963</v>
      </c>
      <c r="B1964" s="1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t="s">
        <v>11</v>
      </c>
      <c r="K1964">
        <f t="shared" si="30"/>
        <v>1</v>
      </c>
    </row>
    <row r="1965" spans="1:11" x14ac:dyDescent="0.25">
      <c r="A1965">
        <v>1964</v>
      </c>
      <c r="B1965" s="1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t="s">
        <v>13</v>
      </c>
      <c r="K1965">
        <f t="shared" si="30"/>
        <v>0</v>
      </c>
    </row>
    <row r="1966" spans="1:11" x14ac:dyDescent="0.25">
      <c r="A1966">
        <v>1965</v>
      </c>
      <c r="B1966" s="1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t="s">
        <v>11</v>
      </c>
      <c r="K1966">
        <f t="shared" si="30"/>
        <v>1</v>
      </c>
    </row>
    <row r="1967" spans="1:11" x14ac:dyDescent="0.25">
      <c r="A1967">
        <v>1966</v>
      </c>
      <c r="B1967" s="1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t="s">
        <v>13</v>
      </c>
      <c r="K1967">
        <f t="shared" si="30"/>
        <v>0</v>
      </c>
    </row>
    <row r="1968" spans="1:11" x14ac:dyDescent="0.25">
      <c r="A1968">
        <v>1967</v>
      </c>
      <c r="B1968" s="1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t="s">
        <v>11</v>
      </c>
      <c r="K1968">
        <f t="shared" si="30"/>
        <v>1</v>
      </c>
    </row>
    <row r="1969" spans="1:11" x14ac:dyDescent="0.25">
      <c r="A1969">
        <v>1968</v>
      </c>
      <c r="B1969" s="1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t="s">
        <v>13</v>
      </c>
      <c r="K1969">
        <f t="shared" si="30"/>
        <v>0</v>
      </c>
    </row>
    <row r="1970" spans="1:11" x14ac:dyDescent="0.25">
      <c r="A1970">
        <v>1969</v>
      </c>
      <c r="B1970" s="1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t="s">
        <v>11</v>
      </c>
      <c r="K1970">
        <f t="shared" si="30"/>
        <v>1</v>
      </c>
    </row>
    <row r="1971" spans="1:11" x14ac:dyDescent="0.25">
      <c r="A1971">
        <v>1970</v>
      </c>
      <c r="B1971" s="1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t="s">
        <v>11</v>
      </c>
      <c r="K1971">
        <f t="shared" si="30"/>
        <v>1</v>
      </c>
    </row>
    <row r="1972" spans="1:11" x14ac:dyDescent="0.25">
      <c r="A1972">
        <v>1971</v>
      </c>
      <c r="B1972" s="1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t="s">
        <v>11</v>
      </c>
      <c r="K1972">
        <f t="shared" si="30"/>
        <v>1</v>
      </c>
    </row>
    <row r="1973" spans="1:11" x14ac:dyDescent="0.25">
      <c r="A1973">
        <v>1972</v>
      </c>
      <c r="B1973" s="1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t="s">
        <v>13</v>
      </c>
      <c r="K1973">
        <f t="shared" si="30"/>
        <v>0</v>
      </c>
    </row>
    <row r="1974" spans="1:11" x14ac:dyDescent="0.25">
      <c r="A1974">
        <v>1973</v>
      </c>
      <c r="B1974" s="1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t="s">
        <v>11</v>
      </c>
      <c r="K1974">
        <f t="shared" si="30"/>
        <v>1</v>
      </c>
    </row>
    <row r="1975" spans="1:11" x14ac:dyDescent="0.25">
      <c r="A1975">
        <v>1974</v>
      </c>
      <c r="B1975" s="1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t="s">
        <v>11</v>
      </c>
      <c r="K1975">
        <f t="shared" si="30"/>
        <v>1</v>
      </c>
    </row>
    <row r="1976" spans="1:11" x14ac:dyDescent="0.25">
      <c r="A1976">
        <v>1975</v>
      </c>
      <c r="B1976" s="1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t="s">
        <v>13</v>
      </c>
      <c r="K1976">
        <f t="shared" si="30"/>
        <v>0</v>
      </c>
    </row>
    <row r="1977" spans="1:11" x14ac:dyDescent="0.25">
      <c r="A1977">
        <v>1976</v>
      </c>
      <c r="B1977" s="1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t="s">
        <v>11</v>
      </c>
      <c r="K1977">
        <f t="shared" si="30"/>
        <v>1</v>
      </c>
    </row>
    <row r="1978" spans="1:11" x14ac:dyDescent="0.25">
      <c r="A1978">
        <v>1977</v>
      </c>
      <c r="B1978" s="1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t="s">
        <v>11</v>
      </c>
      <c r="K1978">
        <f t="shared" si="30"/>
        <v>1</v>
      </c>
    </row>
    <row r="1979" spans="1:11" x14ac:dyDescent="0.25">
      <c r="A1979">
        <v>1978</v>
      </c>
      <c r="B1979" s="1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t="s">
        <v>11</v>
      </c>
      <c r="K1979">
        <f t="shared" si="30"/>
        <v>1</v>
      </c>
    </row>
    <row r="1980" spans="1:11" x14ac:dyDescent="0.25">
      <c r="A1980">
        <v>1979</v>
      </c>
      <c r="B1980" s="1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t="s">
        <v>11</v>
      </c>
      <c r="K1980">
        <f t="shared" si="30"/>
        <v>1</v>
      </c>
    </row>
    <row r="1981" spans="1:11" x14ac:dyDescent="0.25">
      <c r="A1981">
        <v>1980</v>
      </c>
      <c r="B1981" s="1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t="s">
        <v>11</v>
      </c>
      <c r="K1981">
        <f t="shared" si="30"/>
        <v>1</v>
      </c>
    </row>
    <row r="1982" spans="1:11" x14ac:dyDescent="0.25">
      <c r="A1982">
        <v>1981</v>
      </c>
      <c r="B1982" s="1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t="s">
        <v>13</v>
      </c>
      <c r="K1982">
        <f t="shared" si="30"/>
        <v>0</v>
      </c>
    </row>
    <row r="1983" spans="1:11" x14ac:dyDescent="0.25">
      <c r="A1983">
        <v>1982</v>
      </c>
      <c r="B1983" s="1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t="s">
        <v>11</v>
      </c>
      <c r="K1983">
        <f t="shared" si="30"/>
        <v>1</v>
      </c>
    </row>
    <row r="1984" spans="1:11" x14ac:dyDescent="0.25">
      <c r="A1984">
        <v>1983</v>
      </c>
      <c r="B1984" s="1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t="s">
        <v>11</v>
      </c>
      <c r="K1984">
        <f t="shared" si="30"/>
        <v>1</v>
      </c>
    </row>
    <row r="1985" spans="1:11" x14ac:dyDescent="0.25">
      <c r="A1985">
        <v>1984</v>
      </c>
      <c r="B1985" s="1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t="s">
        <v>11</v>
      </c>
      <c r="K1985">
        <f t="shared" si="30"/>
        <v>1</v>
      </c>
    </row>
    <row r="1986" spans="1:11" x14ac:dyDescent="0.25">
      <c r="A1986">
        <v>1985</v>
      </c>
      <c r="B1986" s="1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t="s">
        <v>11</v>
      </c>
      <c r="K1986">
        <f t="shared" si="30"/>
        <v>1</v>
      </c>
    </row>
    <row r="1987" spans="1:11" x14ac:dyDescent="0.25">
      <c r="A1987">
        <v>1986</v>
      </c>
      <c r="B1987" s="1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t="s">
        <v>11</v>
      </c>
      <c r="K1987">
        <f t="shared" ref="K1987:K2050" si="31">IF(J1987="Yes", 1, 0)</f>
        <v>1</v>
      </c>
    </row>
    <row r="1988" spans="1:11" x14ac:dyDescent="0.25">
      <c r="A1988">
        <v>1987</v>
      </c>
      <c r="B1988" s="1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t="s">
        <v>13</v>
      </c>
      <c r="K1988">
        <f t="shared" si="31"/>
        <v>0</v>
      </c>
    </row>
    <row r="1989" spans="1:11" x14ac:dyDescent="0.25">
      <c r="A1989">
        <v>1988</v>
      </c>
      <c r="B1989" s="1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t="s">
        <v>13</v>
      </c>
      <c r="K1989">
        <f t="shared" si="31"/>
        <v>0</v>
      </c>
    </row>
    <row r="1990" spans="1:11" x14ac:dyDescent="0.25">
      <c r="A1990">
        <v>1989</v>
      </c>
      <c r="B1990" s="1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t="s">
        <v>11</v>
      </c>
      <c r="K1990">
        <f t="shared" si="31"/>
        <v>1</v>
      </c>
    </row>
    <row r="1991" spans="1:11" x14ac:dyDescent="0.25">
      <c r="A1991">
        <v>1990</v>
      </c>
      <c r="B1991" s="1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t="s">
        <v>13</v>
      </c>
      <c r="K1991">
        <f t="shared" si="31"/>
        <v>0</v>
      </c>
    </row>
    <row r="1992" spans="1:11" x14ac:dyDescent="0.25">
      <c r="A1992">
        <v>1991</v>
      </c>
      <c r="B1992" s="1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t="s">
        <v>11</v>
      </c>
      <c r="K1992">
        <f t="shared" si="31"/>
        <v>1</v>
      </c>
    </row>
    <row r="1993" spans="1:11" x14ac:dyDescent="0.25">
      <c r="A1993">
        <v>1992</v>
      </c>
      <c r="B1993" s="1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t="s">
        <v>11</v>
      </c>
      <c r="K1993">
        <f t="shared" si="31"/>
        <v>1</v>
      </c>
    </row>
    <row r="1994" spans="1:11" x14ac:dyDescent="0.25">
      <c r="A1994">
        <v>1993</v>
      </c>
      <c r="B1994" s="1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t="s">
        <v>13</v>
      </c>
      <c r="K1994">
        <f t="shared" si="31"/>
        <v>0</v>
      </c>
    </row>
    <row r="1995" spans="1:11" x14ac:dyDescent="0.25">
      <c r="A1995">
        <v>1994</v>
      </c>
      <c r="B1995" s="1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t="s">
        <v>13</v>
      </c>
      <c r="K1995">
        <f t="shared" si="31"/>
        <v>0</v>
      </c>
    </row>
    <row r="1996" spans="1:11" x14ac:dyDescent="0.25">
      <c r="A1996">
        <v>1995</v>
      </c>
      <c r="B1996" s="1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t="s">
        <v>13</v>
      </c>
      <c r="K1996">
        <f t="shared" si="31"/>
        <v>0</v>
      </c>
    </row>
    <row r="1997" spans="1:11" x14ac:dyDescent="0.25">
      <c r="A1997">
        <v>1996</v>
      </c>
      <c r="B1997" s="1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t="s">
        <v>13</v>
      </c>
      <c r="K1997">
        <f t="shared" si="31"/>
        <v>0</v>
      </c>
    </row>
    <row r="1998" spans="1:11" x14ac:dyDescent="0.25">
      <c r="A1998">
        <v>1997</v>
      </c>
      <c r="B1998" s="1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t="s">
        <v>13</v>
      </c>
      <c r="K1998">
        <f t="shared" si="31"/>
        <v>0</v>
      </c>
    </row>
    <row r="1999" spans="1:11" x14ac:dyDescent="0.25">
      <c r="A1999">
        <v>1998</v>
      </c>
      <c r="B1999" s="1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t="s">
        <v>11</v>
      </c>
      <c r="K1999">
        <f t="shared" si="31"/>
        <v>1</v>
      </c>
    </row>
    <row r="2000" spans="1:11" x14ac:dyDescent="0.25">
      <c r="A2000">
        <v>1999</v>
      </c>
      <c r="B2000" s="1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t="s">
        <v>13</v>
      </c>
      <c r="K2000">
        <f t="shared" si="31"/>
        <v>0</v>
      </c>
    </row>
    <row r="2001" spans="1:11" x14ac:dyDescent="0.25">
      <c r="A2001">
        <v>2000</v>
      </c>
      <c r="B2001" s="1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t="s">
        <v>13</v>
      </c>
      <c r="K2001">
        <f t="shared" si="31"/>
        <v>0</v>
      </c>
    </row>
    <row r="2002" spans="1:11" x14ac:dyDescent="0.25">
      <c r="A2002">
        <v>2001</v>
      </c>
      <c r="B2002" s="1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t="s">
        <v>11</v>
      </c>
      <c r="K2002">
        <f t="shared" si="31"/>
        <v>1</v>
      </c>
    </row>
    <row r="2003" spans="1:11" x14ac:dyDescent="0.25">
      <c r="A2003">
        <v>2002</v>
      </c>
      <c r="B2003" s="1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t="s">
        <v>11</v>
      </c>
      <c r="K2003">
        <f t="shared" si="31"/>
        <v>1</v>
      </c>
    </row>
    <row r="2004" spans="1:11" x14ac:dyDescent="0.25">
      <c r="A2004">
        <v>2003</v>
      </c>
      <c r="B2004" s="1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t="s">
        <v>11</v>
      </c>
      <c r="K2004">
        <f t="shared" si="31"/>
        <v>1</v>
      </c>
    </row>
    <row r="2005" spans="1:11" x14ac:dyDescent="0.25">
      <c r="A2005">
        <v>2004</v>
      </c>
      <c r="B2005" s="1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t="s">
        <v>11</v>
      </c>
      <c r="K2005">
        <f t="shared" si="31"/>
        <v>1</v>
      </c>
    </row>
    <row r="2006" spans="1:11" x14ac:dyDescent="0.25">
      <c r="A2006">
        <v>2005</v>
      </c>
      <c r="B2006" s="1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t="s">
        <v>11</v>
      </c>
      <c r="K2006">
        <f t="shared" si="31"/>
        <v>1</v>
      </c>
    </row>
    <row r="2007" spans="1:11" x14ac:dyDescent="0.25">
      <c r="A2007">
        <v>2006</v>
      </c>
      <c r="B2007" s="1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t="s">
        <v>13</v>
      </c>
      <c r="K2007">
        <f t="shared" si="31"/>
        <v>0</v>
      </c>
    </row>
    <row r="2008" spans="1:11" x14ac:dyDescent="0.25">
      <c r="A2008">
        <v>2007</v>
      </c>
      <c r="B2008" s="1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t="s">
        <v>11</v>
      </c>
      <c r="K2008">
        <f t="shared" si="31"/>
        <v>1</v>
      </c>
    </row>
    <row r="2009" spans="1:11" x14ac:dyDescent="0.25">
      <c r="A2009">
        <v>2008</v>
      </c>
      <c r="B2009" s="1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t="s">
        <v>11</v>
      </c>
      <c r="K2009">
        <f t="shared" si="31"/>
        <v>1</v>
      </c>
    </row>
    <row r="2010" spans="1:11" x14ac:dyDescent="0.25">
      <c r="A2010">
        <v>2009</v>
      </c>
      <c r="B2010" s="1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t="s">
        <v>13</v>
      </c>
      <c r="K2010">
        <f t="shared" si="31"/>
        <v>0</v>
      </c>
    </row>
    <row r="2011" spans="1:11" x14ac:dyDescent="0.25">
      <c r="A2011">
        <v>2010</v>
      </c>
      <c r="B2011" s="1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t="s">
        <v>11</v>
      </c>
      <c r="K2011">
        <f t="shared" si="31"/>
        <v>1</v>
      </c>
    </row>
    <row r="2012" spans="1:11" x14ac:dyDescent="0.25">
      <c r="A2012">
        <v>2011</v>
      </c>
      <c r="B2012" s="1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t="s">
        <v>13</v>
      </c>
      <c r="K2012">
        <f t="shared" si="31"/>
        <v>0</v>
      </c>
    </row>
    <row r="2013" spans="1:11" x14ac:dyDescent="0.25">
      <c r="A2013">
        <v>2012</v>
      </c>
      <c r="B2013" s="1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t="s">
        <v>11</v>
      </c>
      <c r="K2013">
        <f t="shared" si="31"/>
        <v>1</v>
      </c>
    </row>
    <row r="2014" spans="1:11" x14ac:dyDescent="0.25">
      <c r="A2014">
        <v>2013</v>
      </c>
      <c r="B2014" s="1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t="s">
        <v>13</v>
      </c>
      <c r="K2014">
        <f t="shared" si="31"/>
        <v>0</v>
      </c>
    </row>
    <row r="2015" spans="1:11" x14ac:dyDescent="0.25">
      <c r="A2015">
        <v>2014</v>
      </c>
      <c r="B2015" s="1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t="s">
        <v>13</v>
      </c>
      <c r="K2015">
        <f t="shared" si="31"/>
        <v>0</v>
      </c>
    </row>
    <row r="2016" spans="1:11" x14ac:dyDescent="0.25">
      <c r="A2016">
        <v>2015</v>
      </c>
      <c r="B2016" s="1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t="s">
        <v>13</v>
      </c>
      <c r="K2016">
        <f t="shared" si="31"/>
        <v>0</v>
      </c>
    </row>
    <row r="2017" spans="1:11" x14ac:dyDescent="0.25">
      <c r="A2017">
        <v>2016</v>
      </c>
      <c r="B2017" s="1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t="s">
        <v>13</v>
      </c>
      <c r="K2017">
        <f t="shared" si="31"/>
        <v>0</v>
      </c>
    </row>
    <row r="2018" spans="1:11" x14ac:dyDescent="0.25">
      <c r="A2018">
        <v>2017</v>
      </c>
      <c r="B2018" s="1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t="s">
        <v>11</v>
      </c>
      <c r="K2018">
        <f t="shared" si="31"/>
        <v>1</v>
      </c>
    </row>
    <row r="2019" spans="1:11" x14ac:dyDescent="0.25">
      <c r="A2019">
        <v>2018</v>
      </c>
      <c r="B2019" s="1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t="s">
        <v>11</v>
      </c>
      <c r="K2019">
        <f t="shared" si="31"/>
        <v>1</v>
      </c>
    </row>
    <row r="2020" spans="1:11" x14ac:dyDescent="0.25">
      <c r="A2020">
        <v>2019</v>
      </c>
      <c r="B2020" s="1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t="s">
        <v>13</v>
      </c>
      <c r="K2020">
        <f t="shared" si="31"/>
        <v>0</v>
      </c>
    </row>
    <row r="2021" spans="1:11" x14ac:dyDescent="0.25">
      <c r="A2021">
        <v>2020</v>
      </c>
      <c r="B2021" s="1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t="s">
        <v>11</v>
      </c>
      <c r="K2021">
        <f t="shared" si="31"/>
        <v>1</v>
      </c>
    </row>
    <row r="2022" spans="1:11" x14ac:dyDescent="0.25">
      <c r="A2022">
        <v>2021</v>
      </c>
      <c r="B2022" s="1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t="s">
        <v>11</v>
      </c>
      <c r="K2022">
        <f t="shared" si="31"/>
        <v>1</v>
      </c>
    </row>
    <row r="2023" spans="1:11" x14ac:dyDescent="0.25">
      <c r="A2023">
        <v>2022</v>
      </c>
      <c r="B2023" s="1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t="s">
        <v>13</v>
      </c>
      <c r="K2023">
        <f t="shared" si="31"/>
        <v>0</v>
      </c>
    </row>
    <row r="2024" spans="1:11" x14ac:dyDescent="0.25">
      <c r="A2024">
        <v>2023</v>
      </c>
      <c r="B2024" s="1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t="s">
        <v>11</v>
      </c>
      <c r="K2024">
        <f t="shared" si="31"/>
        <v>1</v>
      </c>
    </row>
    <row r="2025" spans="1:11" x14ac:dyDescent="0.25">
      <c r="A2025">
        <v>2024</v>
      </c>
      <c r="B2025" s="1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t="s">
        <v>11</v>
      </c>
      <c r="K2025">
        <f t="shared" si="31"/>
        <v>1</v>
      </c>
    </row>
    <row r="2026" spans="1:11" x14ac:dyDescent="0.25">
      <c r="A2026">
        <v>2025</v>
      </c>
      <c r="B2026" s="1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t="s">
        <v>11</v>
      </c>
      <c r="K2026">
        <f t="shared" si="31"/>
        <v>1</v>
      </c>
    </row>
    <row r="2027" spans="1:11" x14ac:dyDescent="0.25">
      <c r="A2027">
        <v>2026</v>
      </c>
      <c r="B2027" s="1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t="s">
        <v>13</v>
      </c>
      <c r="K2027">
        <f t="shared" si="31"/>
        <v>0</v>
      </c>
    </row>
    <row r="2028" spans="1:11" x14ac:dyDescent="0.25">
      <c r="A2028">
        <v>2027</v>
      </c>
      <c r="B2028" s="1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t="s">
        <v>11</v>
      </c>
      <c r="K2028">
        <f t="shared" si="31"/>
        <v>1</v>
      </c>
    </row>
    <row r="2029" spans="1:11" x14ac:dyDescent="0.25">
      <c r="A2029">
        <v>2028</v>
      </c>
      <c r="B2029" s="1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t="s">
        <v>11</v>
      </c>
      <c r="K2029">
        <f t="shared" si="31"/>
        <v>1</v>
      </c>
    </row>
    <row r="2030" spans="1:11" x14ac:dyDescent="0.25">
      <c r="A2030">
        <v>2029</v>
      </c>
      <c r="B2030" s="1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t="s">
        <v>11</v>
      </c>
      <c r="K2030">
        <f t="shared" si="31"/>
        <v>1</v>
      </c>
    </row>
    <row r="2031" spans="1:11" x14ac:dyDescent="0.25">
      <c r="A2031">
        <v>2030</v>
      </c>
      <c r="B2031" s="1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t="s">
        <v>13</v>
      </c>
      <c r="K2031">
        <f t="shared" si="31"/>
        <v>0</v>
      </c>
    </row>
    <row r="2032" spans="1:11" x14ac:dyDescent="0.25">
      <c r="A2032">
        <v>2031</v>
      </c>
      <c r="B2032" s="1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t="s">
        <v>11</v>
      </c>
      <c r="K2032">
        <f t="shared" si="31"/>
        <v>1</v>
      </c>
    </row>
    <row r="2033" spans="1:11" x14ac:dyDescent="0.25">
      <c r="A2033">
        <v>2032</v>
      </c>
      <c r="B2033" s="1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t="s">
        <v>11</v>
      </c>
      <c r="K2033">
        <f t="shared" si="31"/>
        <v>1</v>
      </c>
    </row>
    <row r="2034" spans="1:11" x14ac:dyDescent="0.25">
      <c r="A2034">
        <v>2033</v>
      </c>
      <c r="B2034" s="1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t="s">
        <v>13</v>
      </c>
      <c r="K2034">
        <f t="shared" si="31"/>
        <v>0</v>
      </c>
    </row>
    <row r="2035" spans="1:11" x14ac:dyDescent="0.25">
      <c r="A2035">
        <v>2034</v>
      </c>
      <c r="B2035" s="1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t="s">
        <v>13</v>
      </c>
      <c r="K2035">
        <f t="shared" si="31"/>
        <v>0</v>
      </c>
    </row>
    <row r="2036" spans="1:11" x14ac:dyDescent="0.25">
      <c r="A2036">
        <v>2035</v>
      </c>
      <c r="B2036" s="1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t="s">
        <v>13</v>
      </c>
      <c r="K2036">
        <f t="shared" si="31"/>
        <v>0</v>
      </c>
    </row>
    <row r="2037" spans="1:11" x14ac:dyDescent="0.25">
      <c r="A2037">
        <v>2036</v>
      </c>
      <c r="B2037" s="1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t="s">
        <v>13</v>
      </c>
      <c r="K2037">
        <f t="shared" si="31"/>
        <v>0</v>
      </c>
    </row>
    <row r="2038" spans="1:11" x14ac:dyDescent="0.25">
      <c r="A2038">
        <v>2037</v>
      </c>
      <c r="B2038" s="1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t="s">
        <v>11</v>
      </c>
      <c r="K2038">
        <f t="shared" si="31"/>
        <v>1</v>
      </c>
    </row>
    <row r="2039" spans="1:11" x14ac:dyDescent="0.25">
      <c r="A2039">
        <v>2038</v>
      </c>
      <c r="B2039" s="1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t="s">
        <v>11</v>
      </c>
      <c r="K2039">
        <f t="shared" si="31"/>
        <v>1</v>
      </c>
    </row>
    <row r="2040" spans="1:11" x14ac:dyDescent="0.25">
      <c r="A2040">
        <v>2039</v>
      </c>
      <c r="B2040" s="1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t="s">
        <v>11</v>
      </c>
      <c r="K2040">
        <f t="shared" si="31"/>
        <v>1</v>
      </c>
    </row>
    <row r="2041" spans="1:11" x14ac:dyDescent="0.25">
      <c r="A2041">
        <v>2040</v>
      </c>
      <c r="B2041" s="1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t="s">
        <v>13</v>
      </c>
      <c r="K2041">
        <f t="shared" si="31"/>
        <v>0</v>
      </c>
    </row>
    <row r="2042" spans="1:11" x14ac:dyDescent="0.25">
      <c r="A2042">
        <v>2041</v>
      </c>
      <c r="B2042" s="1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t="s">
        <v>13</v>
      </c>
      <c r="K2042">
        <f t="shared" si="31"/>
        <v>0</v>
      </c>
    </row>
    <row r="2043" spans="1:11" x14ac:dyDescent="0.25">
      <c r="A2043">
        <v>2042</v>
      </c>
      <c r="B2043" s="1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t="s">
        <v>11</v>
      </c>
      <c r="K2043">
        <f t="shared" si="31"/>
        <v>1</v>
      </c>
    </row>
    <row r="2044" spans="1:11" x14ac:dyDescent="0.25">
      <c r="A2044">
        <v>2043</v>
      </c>
      <c r="B2044" s="1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t="s">
        <v>13</v>
      </c>
      <c r="K2044">
        <f t="shared" si="31"/>
        <v>0</v>
      </c>
    </row>
    <row r="2045" spans="1:11" x14ac:dyDescent="0.25">
      <c r="A2045">
        <v>2044</v>
      </c>
      <c r="B2045" s="1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t="s">
        <v>13</v>
      </c>
      <c r="K2045">
        <f t="shared" si="31"/>
        <v>0</v>
      </c>
    </row>
    <row r="2046" spans="1:11" x14ac:dyDescent="0.25">
      <c r="A2046">
        <v>2045</v>
      </c>
      <c r="B2046" s="1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t="s">
        <v>11</v>
      </c>
      <c r="K2046">
        <f t="shared" si="31"/>
        <v>1</v>
      </c>
    </row>
    <row r="2047" spans="1:11" x14ac:dyDescent="0.25">
      <c r="A2047">
        <v>2046</v>
      </c>
      <c r="B2047" s="1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t="s">
        <v>11</v>
      </c>
      <c r="K2047">
        <f t="shared" si="31"/>
        <v>1</v>
      </c>
    </row>
    <row r="2048" spans="1:11" x14ac:dyDescent="0.25">
      <c r="A2048">
        <v>2047</v>
      </c>
      <c r="B2048" s="1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t="s">
        <v>11</v>
      </c>
      <c r="K2048">
        <f t="shared" si="31"/>
        <v>1</v>
      </c>
    </row>
    <row r="2049" spans="1:11" x14ac:dyDescent="0.25">
      <c r="A2049">
        <v>2048</v>
      </c>
      <c r="B2049" s="1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t="s">
        <v>11</v>
      </c>
      <c r="K2049">
        <f t="shared" si="31"/>
        <v>1</v>
      </c>
    </row>
    <row r="2050" spans="1:11" x14ac:dyDescent="0.25">
      <c r="A2050">
        <v>2049</v>
      </c>
      <c r="B2050" s="1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t="s">
        <v>13</v>
      </c>
      <c r="K2050">
        <f t="shared" si="31"/>
        <v>0</v>
      </c>
    </row>
    <row r="2051" spans="1:11" x14ac:dyDescent="0.25">
      <c r="A2051">
        <v>2050</v>
      </c>
      <c r="B2051" s="1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t="s">
        <v>13</v>
      </c>
      <c r="K2051">
        <f t="shared" ref="K2051:K2114" si="32">IF(J2051="Yes", 1, 0)</f>
        <v>0</v>
      </c>
    </row>
    <row r="2052" spans="1:11" x14ac:dyDescent="0.25">
      <c r="A2052">
        <v>2051</v>
      </c>
      <c r="B2052" s="1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t="s">
        <v>11</v>
      </c>
      <c r="K2052">
        <f t="shared" si="32"/>
        <v>1</v>
      </c>
    </row>
    <row r="2053" spans="1:11" x14ac:dyDescent="0.25">
      <c r="A2053">
        <v>2052</v>
      </c>
      <c r="B2053" s="1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t="s">
        <v>11</v>
      </c>
      <c r="K2053">
        <f t="shared" si="32"/>
        <v>1</v>
      </c>
    </row>
    <row r="2054" spans="1:11" x14ac:dyDescent="0.25">
      <c r="A2054">
        <v>2053</v>
      </c>
      <c r="B2054" s="1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t="s">
        <v>13</v>
      </c>
      <c r="K2054">
        <f t="shared" si="32"/>
        <v>0</v>
      </c>
    </row>
    <row r="2055" spans="1:11" x14ac:dyDescent="0.25">
      <c r="A2055">
        <v>2054</v>
      </c>
      <c r="B2055" s="1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t="s">
        <v>11</v>
      </c>
      <c r="K2055">
        <f t="shared" si="32"/>
        <v>1</v>
      </c>
    </row>
    <row r="2056" spans="1:11" x14ac:dyDescent="0.25">
      <c r="A2056">
        <v>2055</v>
      </c>
      <c r="B2056" s="1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t="s">
        <v>13</v>
      </c>
      <c r="K2056">
        <f t="shared" si="32"/>
        <v>0</v>
      </c>
    </row>
    <row r="2057" spans="1:11" x14ac:dyDescent="0.25">
      <c r="A2057">
        <v>2056</v>
      </c>
      <c r="B2057" s="1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t="s">
        <v>11</v>
      </c>
      <c r="K2057">
        <f t="shared" si="32"/>
        <v>1</v>
      </c>
    </row>
    <row r="2058" spans="1:11" x14ac:dyDescent="0.25">
      <c r="A2058">
        <v>2057</v>
      </c>
      <c r="B2058" s="1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t="s">
        <v>13</v>
      </c>
      <c r="K2058">
        <f t="shared" si="32"/>
        <v>0</v>
      </c>
    </row>
    <row r="2059" spans="1:11" x14ac:dyDescent="0.25">
      <c r="A2059">
        <v>2058</v>
      </c>
      <c r="B2059" s="1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t="s">
        <v>11</v>
      </c>
      <c r="K2059">
        <f t="shared" si="32"/>
        <v>1</v>
      </c>
    </row>
    <row r="2060" spans="1:11" x14ac:dyDescent="0.25">
      <c r="A2060">
        <v>2059</v>
      </c>
      <c r="B2060" s="1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t="s">
        <v>11</v>
      </c>
      <c r="K2060">
        <f t="shared" si="32"/>
        <v>1</v>
      </c>
    </row>
    <row r="2061" spans="1:11" x14ac:dyDescent="0.25">
      <c r="A2061">
        <v>2060</v>
      </c>
      <c r="B2061" s="1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t="s">
        <v>11</v>
      </c>
      <c r="K2061">
        <f t="shared" si="32"/>
        <v>1</v>
      </c>
    </row>
    <row r="2062" spans="1:11" x14ac:dyDescent="0.25">
      <c r="A2062">
        <v>2061</v>
      </c>
      <c r="B2062" s="1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t="s">
        <v>13</v>
      </c>
      <c r="K2062">
        <f t="shared" si="32"/>
        <v>0</v>
      </c>
    </row>
    <row r="2063" spans="1:11" x14ac:dyDescent="0.25">
      <c r="A2063">
        <v>2062</v>
      </c>
      <c r="B2063" s="1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t="s">
        <v>11</v>
      </c>
      <c r="K2063">
        <f t="shared" si="32"/>
        <v>1</v>
      </c>
    </row>
    <row r="2064" spans="1:11" x14ac:dyDescent="0.25">
      <c r="A2064">
        <v>2063</v>
      </c>
      <c r="B2064" s="1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t="s">
        <v>11</v>
      </c>
      <c r="K2064">
        <f t="shared" si="32"/>
        <v>1</v>
      </c>
    </row>
    <row r="2065" spans="1:11" x14ac:dyDescent="0.25">
      <c r="A2065">
        <v>2064</v>
      </c>
      <c r="B2065" s="1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t="s">
        <v>11</v>
      </c>
      <c r="K2065">
        <f t="shared" si="32"/>
        <v>1</v>
      </c>
    </row>
    <row r="2066" spans="1:11" x14ac:dyDescent="0.25">
      <c r="A2066">
        <v>2065</v>
      </c>
      <c r="B2066" s="1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t="s">
        <v>13</v>
      </c>
      <c r="K2066">
        <f t="shared" si="32"/>
        <v>0</v>
      </c>
    </row>
    <row r="2067" spans="1:11" x14ac:dyDescent="0.25">
      <c r="A2067">
        <v>2066</v>
      </c>
      <c r="B2067" s="1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t="s">
        <v>11</v>
      </c>
      <c r="K2067">
        <f t="shared" si="32"/>
        <v>1</v>
      </c>
    </row>
    <row r="2068" spans="1:11" x14ac:dyDescent="0.25">
      <c r="A2068">
        <v>2067</v>
      </c>
      <c r="B2068" s="1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t="s">
        <v>11</v>
      </c>
      <c r="K2068">
        <f t="shared" si="32"/>
        <v>1</v>
      </c>
    </row>
    <row r="2069" spans="1:11" x14ac:dyDescent="0.25">
      <c r="A2069">
        <v>2068</v>
      </c>
      <c r="B2069" s="1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t="s">
        <v>11</v>
      </c>
      <c r="K2069">
        <f t="shared" si="32"/>
        <v>1</v>
      </c>
    </row>
    <row r="2070" spans="1:11" x14ac:dyDescent="0.25">
      <c r="A2070">
        <v>2069</v>
      </c>
      <c r="B2070" s="1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t="s">
        <v>11</v>
      </c>
      <c r="K2070">
        <f t="shared" si="32"/>
        <v>1</v>
      </c>
    </row>
    <row r="2071" spans="1:11" x14ac:dyDescent="0.25">
      <c r="A2071">
        <v>2070</v>
      </c>
      <c r="B2071" s="1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t="s">
        <v>13</v>
      </c>
      <c r="K2071">
        <f t="shared" si="32"/>
        <v>0</v>
      </c>
    </row>
    <row r="2072" spans="1:11" x14ac:dyDescent="0.25">
      <c r="A2072">
        <v>2071</v>
      </c>
      <c r="B2072" s="1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t="s">
        <v>13</v>
      </c>
      <c r="K2072">
        <f t="shared" si="32"/>
        <v>0</v>
      </c>
    </row>
    <row r="2073" spans="1:11" x14ac:dyDescent="0.25">
      <c r="A2073">
        <v>2072</v>
      </c>
      <c r="B2073" s="1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t="s">
        <v>11</v>
      </c>
      <c r="K2073">
        <f t="shared" si="32"/>
        <v>1</v>
      </c>
    </row>
    <row r="2074" spans="1:11" x14ac:dyDescent="0.25">
      <c r="A2074">
        <v>2073</v>
      </c>
      <c r="B2074" s="1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t="s">
        <v>13</v>
      </c>
      <c r="K2074">
        <f t="shared" si="32"/>
        <v>0</v>
      </c>
    </row>
    <row r="2075" spans="1:11" x14ac:dyDescent="0.25">
      <c r="A2075">
        <v>2074</v>
      </c>
      <c r="B2075" s="1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t="s">
        <v>11</v>
      </c>
      <c r="K2075">
        <f t="shared" si="32"/>
        <v>1</v>
      </c>
    </row>
    <row r="2076" spans="1:11" x14ac:dyDescent="0.25">
      <c r="A2076">
        <v>2075</v>
      </c>
      <c r="B2076" s="1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t="s">
        <v>11</v>
      </c>
      <c r="K2076">
        <f t="shared" si="32"/>
        <v>1</v>
      </c>
    </row>
    <row r="2077" spans="1:11" x14ac:dyDescent="0.25">
      <c r="A2077">
        <v>2076</v>
      </c>
      <c r="B2077" s="1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t="s">
        <v>11</v>
      </c>
      <c r="K2077">
        <f t="shared" si="32"/>
        <v>1</v>
      </c>
    </row>
    <row r="2078" spans="1:11" x14ac:dyDescent="0.25">
      <c r="A2078">
        <v>2077</v>
      </c>
      <c r="B2078" s="1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t="s">
        <v>13</v>
      </c>
      <c r="K2078">
        <f t="shared" si="32"/>
        <v>0</v>
      </c>
    </row>
    <row r="2079" spans="1:11" x14ac:dyDescent="0.25">
      <c r="A2079">
        <v>2078</v>
      </c>
      <c r="B2079" s="1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t="s">
        <v>13</v>
      </c>
      <c r="K2079">
        <f t="shared" si="32"/>
        <v>0</v>
      </c>
    </row>
    <row r="2080" spans="1:11" x14ac:dyDescent="0.25">
      <c r="A2080">
        <v>2079</v>
      </c>
      <c r="B2080" s="1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t="s">
        <v>13</v>
      </c>
      <c r="K2080">
        <f t="shared" si="32"/>
        <v>0</v>
      </c>
    </row>
    <row r="2081" spans="1:11" x14ac:dyDescent="0.25">
      <c r="A2081">
        <v>2080</v>
      </c>
      <c r="B2081" s="1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t="s">
        <v>11</v>
      </c>
      <c r="K2081">
        <f t="shared" si="32"/>
        <v>1</v>
      </c>
    </row>
    <row r="2082" spans="1:11" x14ac:dyDescent="0.25">
      <c r="A2082">
        <v>2081</v>
      </c>
      <c r="B2082" s="1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t="s">
        <v>11</v>
      </c>
      <c r="K2082">
        <f t="shared" si="32"/>
        <v>1</v>
      </c>
    </row>
    <row r="2083" spans="1:11" x14ac:dyDescent="0.25">
      <c r="A2083">
        <v>2082</v>
      </c>
      <c r="B2083" s="1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t="s">
        <v>13</v>
      </c>
      <c r="K2083">
        <f t="shared" si="32"/>
        <v>0</v>
      </c>
    </row>
    <row r="2084" spans="1:11" x14ac:dyDescent="0.25">
      <c r="A2084">
        <v>2083</v>
      </c>
      <c r="B2084" s="1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t="s">
        <v>13</v>
      </c>
      <c r="K2084">
        <f t="shared" si="32"/>
        <v>0</v>
      </c>
    </row>
    <row r="2085" spans="1:11" x14ac:dyDescent="0.25">
      <c r="A2085">
        <v>2084</v>
      </c>
      <c r="B2085" s="1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t="s">
        <v>11</v>
      </c>
      <c r="K2085">
        <f t="shared" si="32"/>
        <v>1</v>
      </c>
    </row>
    <row r="2086" spans="1:11" x14ac:dyDescent="0.25">
      <c r="A2086">
        <v>2085</v>
      </c>
      <c r="B2086" s="1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t="s">
        <v>11</v>
      </c>
      <c r="K2086">
        <f t="shared" si="32"/>
        <v>1</v>
      </c>
    </row>
    <row r="2087" spans="1:11" x14ac:dyDescent="0.25">
      <c r="A2087">
        <v>2086</v>
      </c>
      <c r="B2087" s="1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t="s">
        <v>11</v>
      </c>
      <c r="K2087">
        <f t="shared" si="32"/>
        <v>1</v>
      </c>
    </row>
    <row r="2088" spans="1:11" x14ac:dyDescent="0.25">
      <c r="A2088">
        <v>2087</v>
      </c>
      <c r="B2088" s="1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t="s">
        <v>11</v>
      </c>
      <c r="K2088">
        <f t="shared" si="32"/>
        <v>1</v>
      </c>
    </row>
    <row r="2089" spans="1:11" x14ac:dyDescent="0.25">
      <c r="A2089">
        <v>2088</v>
      </c>
      <c r="B2089" s="1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t="s">
        <v>11</v>
      </c>
      <c r="K2089">
        <f t="shared" si="32"/>
        <v>1</v>
      </c>
    </row>
    <row r="2090" spans="1:11" x14ac:dyDescent="0.25">
      <c r="A2090">
        <v>2089</v>
      </c>
      <c r="B2090" s="1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t="s">
        <v>11</v>
      </c>
      <c r="K2090">
        <f t="shared" si="32"/>
        <v>1</v>
      </c>
    </row>
    <row r="2091" spans="1:11" x14ac:dyDescent="0.25">
      <c r="A2091">
        <v>2090</v>
      </c>
      <c r="B2091" s="1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t="s">
        <v>11</v>
      </c>
      <c r="K2091">
        <f t="shared" si="32"/>
        <v>1</v>
      </c>
    </row>
    <row r="2092" spans="1:11" x14ac:dyDescent="0.25">
      <c r="A2092">
        <v>2091</v>
      </c>
      <c r="B2092" s="1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t="s">
        <v>13</v>
      </c>
      <c r="K2092">
        <f t="shared" si="32"/>
        <v>0</v>
      </c>
    </row>
    <row r="2093" spans="1:11" x14ac:dyDescent="0.25">
      <c r="A2093">
        <v>2092</v>
      </c>
      <c r="B2093" s="1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t="s">
        <v>11</v>
      </c>
      <c r="K2093">
        <f t="shared" si="32"/>
        <v>1</v>
      </c>
    </row>
    <row r="2094" spans="1:11" x14ac:dyDescent="0.25">
      <c r="A2094">
        <v>2093</v>
      </c>
      <c r="B2094" s="1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t="s">
        <v>11</v>
      </c>
      <c r="K2094">
        <f t="shared" si="32"/>
        <v>1</v>
      </c>
    </row>
    <row r="2095" spans="1:11" x14ac:dyDescent="0.25">
      <c r="A2095">
        <v>2094</v>
      </c>
      <c r="B2095" s="1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t="s">
        <v>11</v>
      </c>
      <c r="K2095">
        <f t="shared" si="32"/>
        <v>1</v>
      </c>
    </row>
    <row r="2096" spans="1:11" x14ac:dyDescent="0.25">
      <c r="A2096">
        <v>2095</v>
      </c>
      <c r="B2096" s="1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t="s">
        <v>11</v>
      </c>
      <c r="K2096">
        <f t="shared" si="32"/>
        <v>1</v>
      </c>
    </row>
    <row r="2097" spans="1:11" x14ac:dyDescent="0.25">
      <c r="A2097">
        <v>2096</v>
      </c>
      <c r="B2097" s="1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t="s">
        <v>13</v>
      </c>
      <c r="K2097">
        <f t="shared" si="32"/>
        <v>0</v>
      </c>
    </row>
    <row r="2098" spans="1:11" x14ac:dyDescent="0.25">
      <c r="A2098">
        <v>2097</v>
      </c>
      <c r="B2098" s="1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t="s">
        <v>13</v>
      </c>
      <c r="K2098">
        <f t="shared" si="32"/>
        <v>0</v>
      </c>
    </row>
    <row r="2099" spans="1:11" x14ac:dyDescent="0.25">
      <c r="A2099">
        <v>2098</v>
      </c>
      <c r="B2099" s="1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t="s">
        <v>11</v>
      </c>
      <c r="K2099">
        <f t="shared" si="32"/>
        <v>1</v>
      </c>
    </row>
    <row r="2100" spans="1:11" x14ac:dyDescent="0.25">
      <c r="A2100">
        <v>2099</v>
      </c>
      <c r="B2100" s="1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t="s">
        <v>11</v>
      </c>
      <c r="K2100">
        <f t="shared" si="32"/>
        <v>1</v>
      </c>
    </row>
    <row r="2101" spans="1:11" x14ac:dyDescent="0.25">
      <c r="A2101">
        <v>2100</v>
      </c>
      <c r="B2101" s="1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t="s">
        <v>13</v>
      </c>
      <c r="K2101">
        <f t="shared" si="32"/>
        <v>0</v>
      </c>
    </row>
    <row r="2102" spans="1:11" x14ac:dyDescent="0.25">
      <c r="A2102">
        <v>2101</v>
      </c>
      <c r="B2102" s="1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t="s">
        <v>13</v>
      </c>
      <c r="K2102">
        <f t="shared" si="32"/>
        <v>0</v>
      </c>
    </row>
    <row r="2103" spans="1:11" x14ac:dyDescent="0.25">
      <c r="A2103">
        <v>2102</v>
      </c>
      <c r="B2103" s="1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t="s">
        <v>11</v>
      </c>
      <c r="K2103">
        <f t="shared" si="32"/>
        <v>1</v>
      </c>
    </row>
    <row r="2104" spans="1:11" x14ac:dyDescent="0.25">
      <c r="A2104">
        <v>2103</v>
      </c>
      <c r="B2104" s="1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t="s">
        <v>11</v>
      </c>
      <c r="K2104">
        <f t="shared" si="32"/>
        <v>1</v>
      </c>
    </row>
    <row r="2105" spans="1:11" x14ac:dyDescent="0.25">
      <c r="A2105">
        <v>2104</v>
      </c>
      <c r="B2105" s="1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t="s">
        <v>11</v>
      </c>
      <c r="K2105">
        <f t="shared" si="32"/>
        <v>1</v>
      </c>
    </row>
    <row r="2106" spans="1:11" x14ac:dyDescent="0.25">
      <c r="A2106">
        <v>2105</v>
      </c>
      <c r="B2106" s="1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t="s">
        <v>11</v>
      </c>
      <c r="K2106">
        <f t="shared" si="32"/>
        <v>1</v>
      </c>
    </row>
    <row r="2107" spans="1:11" x14ac:dyDescent="0.25">
      <c r="A2107">
        <v>2106</v>
      </c>
      <c r="B2107" s="1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t="s">
        <v>11</v>
      </c>
      <c r="K2107">
        <f t="shared" si="32"/>
        <v>1</v>
      </c>
    </row>
    <row r="2108" spans="1:11" x14ac:dyDescent="0.25">
      <c r="A2108">
        <v>2107</v>
      </c>
      <c r="B2108" s="1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t="s">
        <v>13</v>
      </c>
      <c r="K2108">
        <f t="shared" si="32"/>
        <v>0</v>
      </c>
    </row>
    <row r="2109" spans="1:11" x14ac:dyDescent="0.25">
      <c r="A2109">
        <v>2108</v>
      </c>
      <c r="B2109" s="1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t="s">
        <v>13</v>
      </c>
      <c r="K2109">
        <f t="shared" si="32"/>
        <v>0</v>
      </c>
    </row>
    <row r="2110" spans="1:11" x14ac:dyDescent="0.25">
      <c r="A2110">
        <v>2109</v>
      </c>
      <c r="B2110" s="1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t="s">
        <v>13</v>
      </c>
      <c r="K2110">
        <f t="shared" si="32"/>
        <v>0</v>
      </c>
    </row>
    <row r="2111" spans="1:11" x14ac:dyDescent="0.25">
      <c r="A2111">
        <v>2110</v>
      </c>
      <c r="B2111" s="1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t="s">
        <v>11</v>
      </c>
      <c r="K2111">
        <f t="shared" si="32"/>
        <v>1</v>
      </c>
    </row>
    <row r="2112" spans="1:11" x14ac:dyDescent="0.25">
      <c r="A2112">
        <v>2111</v>
      </c>
      <c r="B2112" s="1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t="s">
        <v>11</v>
      </c>
      <c r="K2112">
        <f t="shared" si="32"/>
        <v>1</v>
      </c>
    </row>
    <row r="2113" spans="1:11" x14ac:dyDescent="0.25">
      <c r="A2113">
        <v>2112</v>
      </c>
      <c r="B2113" s="1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t="s">
        <v>13</v>
      </c>
      <c r="K2113">
        <f t="shared" si="32"/>
        <v>0</v>
      </c>
    </row>
    <row r="2114" spans="1:11" x14ac:dyDescent="0.25">
      <c r="A2114">
        <v>2113</v>
      </c>
      <c r="B2114" s="1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t="s">
        <v>11</v>
      </c>
      <c r="K2114">
        <f t="shared" si="32"/>
        <v>1</v>
      </c>
    </row>
    <row r="2115" spans="1:11" x14ac:dyDescent="0.25">
      <c r="A2115">
        <v>2114</v>
      </c>
      <c r="B2115" s="1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t="s">
        <v>11</v>
      </c>
      <c r="K2115">
        <f t="shared" ref="K2115:K2178" si="33">IF(J2115="Yes", 1, 0)</f>
        <v>1</v>
      </c>
    </row>
    <row r="2116" spans="1:11" x14ac:dyDescent="0.25">
      <c r="A2116">
        <v>2115</v>
      </c>
      <c r="B2116" s="1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t="s">
        <v>11</v>
      </c>
      <c r="K2116">
        <f t="shared" si="33"/>
        <v>1</v>
      </c>
    </row>
    <row r="2117" spans="1:11" x14ac:dyDescent="0.25">
      <c r="A2117">
        <v>2116</v>
      </c>
      <c r="B2117" s="1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t="s">
        <v>11</v>
      </c>
      <c r="K2117">
        <f t="shared" si="33"/>
        <v>1</v>
      </c>
    </row>
    <row r="2118" spans="1:11" x14ac:dyDescent="0.25">
      <c r="A2118">
        <v>2117</v>
      </c>
      <c r="B2118" s="1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t="s">
        <v>11</v>
      </c>
      <c r="K2118">
        <f t="shared" si="33"/>
        <v>1</v>
      </c>
    </row>
    <row r="2119" spans="1:11" x14ac:dyDescent="0.25">
      <c r="A2119">
        <v>2118</v>
      </c>
      <c r="B2119" s="1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t="s">
        <v>11</v>
      </c>
      <c r="K2119">
        <f t="shared" si="33"/>
        <v>1</v>
      </c>
    </row>
    <row r="2120" spans="1:11" x14ac:dyDescent="0.25">
      <c r="A2120">
        <v>2119</v>
      </c>
      <c r="B2120" s="1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t="s">
        <v>11</v>
      </c>
      <c r="K2120">
        <f t="shared" si="33"/>
        <v>1</v>
      </c>
    </row>
    <row r="2121" spans="1:11" x14ac:dyDescent="0.25">
      <c r="A2121">
        <v>2120</v>
      </c>
      <c r="B2121" s="1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t="s">
        <v>11</v>
      </c>
      <c r="K2121">
        <f t="shared" si="33"/>
        <v>1</v>
      </c>
    </row>
    <row r="2122" spans="1:11" x14ac:dyDescent="0.25">
      <c r="A2122">
        <v>2121</v>
      </c>
      <c r="B2122" s="1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t="s">
        <v>11</v>
      </c>
      <c r="K2122">
        <f t="shared" si="33"/>
        <v>1</v>
      </c>
    </row>
    <row r="2123" spans="1:11" x14ac:dyDescent="0.25">
      <c r="A2123">
        <v>2122</v>
      </c>
      <c r="B2123" s="1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t="s">
        <v>13</v>
      </c>
      <c r="K2123">
        <f t="shared" si="33"/>
        <v>0</v>
      </c>
    </row>
    <row r="2124" spans="1:11" x14ac:dyDescent="0.25">
      <c r="A2124">
        <v>2123</v>
      </c>
      <c r="B2124" s="1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t="s">
        <v>11</v>
      </c>
      <c r="K2124">
        <f t="shared" si="33"/>
        <v>1</v>
      </c>
    </row>
    <row r="2125" spans="1:11" x14ac:dyDescent="0.25">
      <c r="A2125">
        <v>2124</v>
      </c>
      <c r="B2125" s="1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t="s">
        <v>13</v>
      </c>
      <c r="K2125">
        <f t="shared" si="33"/>
        <v>0</v>
      </c>
    </row>
    <row r="2126" spans="1:11" x14ac:dyDescent="0.25">
      <c r="A2126">
        <v>2125</v>
      </c>
      <c r="B2126" s="1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t="s">
        <v>11</v>
      </c>
      <c r="K2126">
        <f t="shared" si="33"/>
        <v>1</v>
      </c>
    </row>
    <row r="2127" spans="1:11" x14ac:dyDescent="0.25">
      <c r="A2127">
        <v>2126</v>
      </c>
      <c r="B2127" s="1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t="s">
        <v>11</v>
      </c>
      <c r="K2127">
        <f t="shared" si="33"/>
        <v>1</v>
      </c>
    </row>
    <row r="2128" spans="1:11" x14ac:dyDescent="0.25">
      <c r="A2128">
        <v>2127</v>
      </c>
      <c r="B2128" s="1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t="s">
        <v>13</v>
      </c>
      <c r="K2128">
        <f t="shared" si="33"/>
        <v>0</v>
      </c>
    </row>
    <row r="2129" spans="1:11" x14ac:dyDescent="0.25">
      <c r="A2129">
        <v>2128</v>
      </c>
      <c r="B2129" s="1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t="s">
        <v>11</v>
      </c>
      <c r="K2129">
        <f t="shared" si="33"/>
        <v>1</v>
      </c>
    </row>
    <row r="2130" spans="1:11" x14ac:dyDescent="0.25">
      <c r="A2130">
        <v>2129</v>
      </c>
      <c r="B2130" s="1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t="s">
        <v>11</v>
      </c>
      <c r="K2130">
        <f t="shared" si="33"/>
        <v>1</v>
      </c>
    </row>
    <row r="2131" spans="1:11" x14ac:dyDescent="0.25">
      <c r="A2131">
        <v>2130</v>
      </c>
      <c r="B2131" s="1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t="s">
        <v>11</v>
      </c>
      <c r="K2131">
        <f t="shared" si="33"/>
        <v>1</v>
      </c>
    </row>
    <row r="2132" spans="1:11" x14ac:dyDescent="0.25">
      <c r="A2132">
        <v>2131</v>
      </c>
      <c r="B2132" s="1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t="s">
        <v>11</v>
      </c>
      <c r="K2132">
        <f t="shared" si="33"/>
        <v>1</v>
      </c>
    </row>
    <row r="2133" spans="1:11" x14ac:dyDescent="0.25">
      <c r="A2133">
        <v>2132</v>
      </c>
      <c r="B2133" s="1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t="s">
        <v>13</v>
      </c>
      <c r="K2133">
        <f t="shared" si="33"/>
        <v>0</v>
      </c>
    </row>
    <row r="2134" spans="1:11" x14ac:dyDescent="0.25">
      <c r="A2134">
        <v>2133</v>
      </c>
      <c r="B2134" s="1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t="s">
        <v>11</v>
      </c>
      <c r="K2134">
        <f t="shared" si="33"/>
        <v>1</v>
      </c>
    </row>
    <row r="2135" spans="1:11" x14ac:dyDescent="0.25">
      <c r="A2135">
        <v>2134</v>
      </c>
      <c r="B2135" s="1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t="s">
        <v>11</v>
      </c>
      <c r="K2135">
        <f t="shared" si="33"/>
        <v>1</v>
      </c>
    </row>
    <row r="2136" spans="1:11" x14ac:dyDescent="0.25">
      <c r="A2136">
        <v>2135</v>
      </c>
      <c r="B2136" s="1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t="s">
        <v>13</v>
      </c>
      <c r="K2136">
        <f t="shared" si="33"/>
        <v>0</v>
      </c>
    </row>
    <row r="2137" spans="1:11" x14ac:dyDescent="0.25">
      <c r="A2137">
        <v>2136</v>
      </c>
      <c r="B2137" s="1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t="s">
        <v>11</v>
      </c>
      <c r="K2137">
        <f t="shared" si="33"/>
        <v>1</v>
      </c>
    </row>
    <row r="2138" spans="1:11" x14ac:dyDescent="0.25">
      <c r="A2138">
        <v>2137</v>
      </c>
      <c r="B2138" s="1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t="s">
        <v>11</v>
      </c>
      <c r="K2138">
        <f t="shared" si="33"/>
        <v>1</v>
      </c>
    </row>
    <row r="2139" spans="1:11" x14ac:dyDescent="0.25">
      <c r="A2139">
        <v>2138</v>
      </c>
      <c r="B2139" s="1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t="s">
        <v>11</v>
      </c>
      <c r="K2139">
        <f t="shared" si="33"/>
        <v>1</v>
      </c>
    </row>
    <row r="2140" spans="1:11" x14ac:dyDescent="0.25">
      <c r="A2140">
        <v>2139</v>
      </c>
      <c r="B2140" s="1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t="s">
        <v>11</v>
      </c>
      <c r="K2140">
        <f t="shared" si="33"/>
        <v>1</v>
      </c>
    </row>
    <row r="2141" spans="1:11" x14ac:dyDescent="0.25">
      <c r="A2141">
        <v>2140</v>
      </c>
      <c r="B2141" s="1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t="s">
        <v>11</v>
      </c>
      <c r="K2141">
        <f t="shared" si="33"/>
        <v>1</v>
      </c>
    </row>
    <row r="2142" spans="1:11" x14ac:dyDescent="0.25">
      <c r="A2142">
        <v>2141</v>
      </c>
      <c r="B2142" s="1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t="s">
        <v>11</v>
      </c>
      <c r="K2142">
        <f t="shared" si="33"/>
        <v>1</v>
      </c>
    </row>
    <row r="2143" spans="1:11" x14ac:dyDescent="0.25">
      <c r="A2143">
        <v>2142</v>
      </c>
      <c r="B2143" s="1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t="s">
        <v>11</v>
      </c>
      <c r="K2143">
        <f t="shared" si="33"/>
        <v>1</v>
      </c>
    </row>
    <row r="2144" spans="1:11" x14ac:dyDescent="0.25">
      <c r="A2144">
        <v>2143</v>
      </c>
      <c r="B2144" s="1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t="s">
        <v>11</v>
      </c>
      <c r="K2144">
        <f t="shared" si="33"/>
        <v>1</v>
      </c>
    </row>
    <row r="2145" spans="1:11" x14ac:dyDescent="0.25">
      <c r="A2145">
        <v>2144</v>
      </c>
      <c r="B2145" s="1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t="s">
        <v>13</v>
      </c>
      <c r="K2145">
        <f t="shared" si="33"/>
        <v>0</v>
      </c>
    </row>
    <row r="2146" spans="1:11" x14ac:dyDescent="0.25">
      <c r="A2146">
        <v>2145</v>
      </c>
      <c r="B2146" s="1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t="s">
        <v>13</v>
      </c>
      <c r="K2146">
        <f t="shared" si="33"/>
        <v>0</v>
      </c>
    </row>
    <row r="2147" spans="1:11" x14ac:dyDescent="0.25">
      <c r="A2147">
        <v>2146</v>
      </c>
      <c r="B2147" s="1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t="s">
        <v>13</v>
      </c>
      <c r="K2147">
        <f t="shared" si="33"/>
        <v>0</v>
      </c>
    </row>
    <row r="2148" spans="1:11" x14ac:dyDescent="0.25">
      <c r="A2148">
        <v>2147</v>
      </c>
      <c r="B2148" s="1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t="s">
        <v>11</v>
      </c>
      <c r="K2148">
        <f t="shared" si="33"/>
        <v>1</v>
      </c>
    </row>
    <row r="2149" spans="1:11" x14ac:dyDescent="0.25">
      <c r="A2149">
        <v>2148</v>
      </c>
      <c r="B2149" s="1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t="s">
        <v>11</v>
      </c>
      <c r="K2149">
        <f t="shared" si="33"/>
        <v>1</v>
      </c>
    </row>
    <row r="2150" spans="1:11" x14ac:dyDescent="0.25">
      <c r="A2150">
        <v>2149</v>
      </c>
      <c r="B2150" s="1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t="s">
        <v>11</v>
      </c>
      <c r="K2150">
        <f t="shared" si="33"/>
        <v>1</v>
      </c>
    </row>
    <row r="2151" spans="1:11" x14ac:dyDescent="0.25">
      <c r="A2151">
        <v>2150</v>
      </c>
      <c r="B2151" s="1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t="s">
        <v>11</v>
      </c>
      <c r="K2151">
        <f t="shared" si="33"/>
        <v>1</v>
      </c>
    </row>
    <row r="2152" spans="1:11" x14ac:dyDescent="0.25">
      <c r="A2152">
        <v>2151</v>
      </c>
      <c r="B2152" s="1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t="s">
        <v>13</v>
      </c>
      <c r="K2152">
        <f t="shared" si="33"/>
        <v>0</v>
      </c>
    </row>
    <row r="2153" spans="1:11" x14ac:dyDescent="0.25">
      <c r="A2153">
        <v>2152</v>
      </c>
      <c r="B2153" s="1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t="s">
        <v>11</v>
      </c>
      <c r="K2153">
        <f t="shared" si="33"/>
        <v>1</v>
      </c>
    </row>
    <row r="2154" spans="1:11" x14ac:dyDescent="0.25">
      <c r="A2154">
        <v>2153</v>
      </c>
      <c r="B2154" s="1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t="s">
        <v>11</v>
      </c>
      <c r="K2154">
        <f t="shared" si="33"/>
        <v>1</v>
      </c>
    </row>
    <row r="2155" spans="1:11" x14ac:dyDescent="0.25">
      <c r="A2155">
        <v>2154</v>
      </c>
      <c r="B2155" s="1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t="s">
        <v>13</v>
      </c>
      <c r="K2155">
        <f t="shared" si="33"/>
        <v>0</v>
      </c>
    </row>
    <row r="2156" spans="1:11" x14ac:dyDescent="0.25">
      <c r="A2156">
        <v>2155</v>
      </c>
      <c r="B2156" s="1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t="s">
        <v>11</v>
      </c>
      <c r="K2156">
        <f t="shared" si="33"/>
        <v>1</v>
      </c>
    </row>
    <row r="2157" spans="1:11" x14ac:dyDescent="0.25">
      <c r="A2157">
        <v>2156</v>
      </c>
      <c r="B2157" s="1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t="s">
        <v>11</v>
      </c>
      <c r="K2157">
        <f t="shared" si="33"/>
        <v>1</v>
      </c>
    </row>
    <row r="2158" spans="1:11" x14ac:dyDescent="0.25">
      <c r="A2158">
        <v>2157</v>
      </c>
      <c r="B2158" s="1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t="s">
        <v>13</v>
      </c>
      <c r="K2158">
        <f t="shared" si="33"/>
        <v>0</v>
      </c>
    </row>
    <row r="2159" spans="1:11" x14ac:dyDescent="0.25">
      <c r="A2159">
        <v>2158</v>
      </c>
      <c r="B2159" s="1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t="s">
        <v>11</v>
      </c>
      <c r="K2159">
        <f t="shared" si="33"/>
        <v>1</v>
      </c>
    </row>
    <row r="2160" spans="1:11" x14ac:dyDescent="0.25">
      <c r="A2160">
        <v>2159</v>
      </c>
      <c r="B2160" s="1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t="s">
        <v>13</v>
      </c>
      <c r="K2160">
        <f t="shared" si="33"/>
        <v>0</v>
      </c>
    </row>
    <row r="2161" spans="1:11" x14ac:dyDescent="0.25">
      <c r="A2161">
        <v>2160</v>
      </c>
      <c r="B2161" s="1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t="s">
        <v>11</v>
      </c>
      <c r="K2161">
        <f t="shared" si="33"/>
        <v>1</v>
      </c>
    </row>
    <row r="2162" spans="1:11" x14ac:dyDescent="0.25">
      <c r="A2162">
        <v>2161</v>
      </c>
      <c r="B2162" s="1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t="s">
        <v>13</v>
      </c>
      <c r="K2162">
        <f t="shared" si="33"/>
        <v>0</v>
      </c>
    </row>
    <row r="2163" spans="1:11" x14ac:dyDescent="0.25">
      <c r="A2163">
        <v>2162</v>
      </c>
      <c r="B2163" s="1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t="s">
        <v>13</v>
      </c>
      <c r="K2163">
        <f t="shared" si="33"/>
        <v>0</v>
      </c>
    </row>
    <row r="2164" spans="1:11" x14ac:dyDescent="0.25">
      <c r="A2164">
        <v>2163</v>
      </c>
      <c r="B2164" s="1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t="s">
        <v>11</v>
      </c>
      <c r="K2164">
        <f t="shared" si="33"/>
        <v>1</v>
      </c>
    </row>
    <row r="2165" spans="1:11" x14ac:dyDescent="0.25">
      <c r="A2165">
        <v>2164</v>
      </c>
      <c r="B2165" s="1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t="s">
        <v>11</v>
      </c>
      <c r="K2165">
        <f t="shared" si="33"/>
        <v>1</v>
      </c>
    </row>
    <row r="2166" spans="1:11" x14ac:dyDescent="0.25">
      <c r="A2166">
        <v>2165</v>
      </c>
      <c r="B2166" s="1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t="s">
        <v>11</v>
      </c>
      <c r="K2166">
        <f t="shared" si="33"/>
        <v>1</v>
      </c>
    </row>
    <row r="2167" spans="1:11" x14ac:dyDescent="0.25">
      <c r="A2167">
        <v>2166</v>
      </c>
      <c r="B2167" s="1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t="s">
        <v>13</v>
      </c>
      <c r="K2167">
        <f t="shared" si="33"/>
        <v>0</v>
      </c>
    </row>
    <row r="2168" spans="1:11" x14ac:dyDescent="0.25">
      <c r="A2168">
        <v>2167</v>
      </c>
      <c r="B2168" s="1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t="s">
        <v>11</v>
      </c>
      <c r="K2168">
        <f t="shared" si="33"/>
        <v>1</v>
      </c>
    </row>
    <row r="2169" spans="1:11" x14ac:dyDescent="0.25">
      <c r="A2169">
        <v>2168</v>
      </c>
      <c r="B2169" s="1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t="s">
        <v>11</v>
      </c>
      <c r="K2169">
        <f t="shared" si="33"/>
        <v>1</v>
      </c>
    </row>
    <row r="2170" spans="1:11" x14ac:dyDescent="0.25">
      <c r="A2170">
        <v>2169</v>
      </c>
      <c r="B2170" s="1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t="s">
        <v>11</v>
      </c>
      <c r="K2170">
        <f t="shared" si="33"/>
        <v>1</v>
      </c>
    </row>
    <row r="2171" spans="1:11" x14ac:dyDescent="0.25">
      <c r="A2171">
        <v>2170</v>
      </c>
      <c r="B2171" s="1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t="s">
        <v>11</v>
      </c>
      <c r="K2171">
        <f t="shared" si="33"/>
        <v>1</v>
      </c>
    </row>
    <row r="2172" spans="1:11" x14ac:dyDescent="0.25">
      <c r="A2172">
        <v>2171</v>
      </c>
      <c r="B2172" s="1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t="s">
        <v>13</v>
      </c>
      <c r="K2172">
        <f t="shared" si="33"/>
        <v>0</v>
      </c>
    </row>
    <row r="2173" spans="1:11" x14ac:dyDescent="0.25">
      <c r="A2173">
        <v>2172</v>
      </c>
      <c r="B2173" s="1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t="s">
        <v>13</v>
      </c>
      <c r="K2173">
        <f t="shared" si="33"/>
        <v>0</v>
      </c>
    </row>
    <row r="2174" spans="1:11" x14ac:dyDescent="0.25">
      <c r="A2174">
        <v>2173</v>
      </c>
      <c r="B2174" s="1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t="s">
        <v>11</v>
      </c>
      <c r="K2174">
        <f t="shared" si="33"/>
        <v>1</v>
      </c>
    </row>
    <row r="2175" spans="1:11" x14ac:dyDescent="0.25">
      <c r="A2175">
        <v>2174</v>
      </c>
      <c r="B2175" s="1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t="s">
        <v>13</v>
      </c>
      <c r="K2175">
        <f t="shared" si="33"/>
        <v>0</v>
      </c>
    </row>
    <row r="2176" spans="1:11" x14ac:dyDescent="0.25">
      <c r="A2176">
        <v>2175</v>
      </c>
      <c r="B2176" s="1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t="s">
        <v>11</v>
      </c>
      <c r="K2176">
        <f t="shared" si="33"/>
        <v>1</v>
      </c>
    </row>
    <row r="2177" spans="1:11" x14ac:dyDescent="0.25">
      <c r="A2177">
        <v>2176</v>
      </c>
      <c r="B2177" s="1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t="s">
        <v>11</v>
      </c>
      <c r="K2177">
        <f t="shared" si="33"/>
        <v>1</v>
      </c>
    </row>
    <row r="2178" spans="1:11" x14ac:dyDescent="0.25">
      <c r="A2178">
        <v>2177</v>
      </c>
      <c r="B2178" s="1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t="s">
        <v>11</v>
      </c>
      <c r="K2178">
        <f t="shared" si="33"/>
        <v>1</v>
      </c>
    </row>
    <row r="2179" spans="1:11" x14ac:dyDescent="0.25">
      <c r="A2179">
        <v>2178</v>
      </c>
      <c r="B2179" s="1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t="s">
        <v>11</v>
      </c>
      <c r="K2179">
        <f t="shared" ref="K2179:K2242" si="34">IF(J2179="Yes", 1, 0)</f>
        <v>1</v>
      </c>
    </row>
    <row r="2180" spans="1:11" x14ac:dyDescent="0.25">
      <c r="A2180">
        <v>2179</v>
      </c>
      <c r="B2180" s="1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t="s">
        <v>11</v>
      </c>
      <c r="K2180">
        <f t="shared" si="34"/>
        <v>1</v>
      </c>
    </row>
    <row r="2181" spans="1:11" x14ac:dyDescent="0.25">
      <c r="A2181">
        <v>2180</v>
      </c>
      <c r="B2181" s="1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t="s">
        <v>11</v>
      </c>
      <c r="K2181">
        <f t="shared" si="34"/>
        <v>1</v>
      </c>
    </row>
    <row r="2182" spans="1:11" x14ac:dyDescent="0.25">
      <c r="A2182">
        <v>2181</v>
      </c>
      <c r="B2182" s="1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t="s">
        <v>13</v>
      </c>
      <c r="K2182">
        <f t="shared" si="34"/>
        <v>0</v>
      </c>
    </row>
    <row r="2183" spans="1:11" x14ac:dyDescent="0.25">
      <c r="A2183">
        <v>2182</v>
      </c>
      <c r="B2183" s="1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t="s">
        <v>11</v>
      </c>
      <c r="K2183">
        <f t="shared" si="34"/>
        <v>1</v>
      </c>
    </row>
    <row r="2184" spans="1:11" x14ac:dyDescent="0.25">
      <c r="A2184">
        <v>2183</v>
      </c>
      <c r="B2184" s="1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t="s">
        <v>13</v>
      </c>
      <c r="K2184">
        <f t="shared" si="34"/>
        <v>0</v>
      </c>
    </row>
    <row r="2185" spans="1:11" x14ac:dyDescent="0.25">
      <c r="A2185">
        <v>2184</v>
      </c>
      <c r="B2185" s="1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t="s">
        <v>13</v>
      </c>
      <c r="K2185">
        <f t="shared" si="34"/>
        <v>0</v>
      </c>
    </row>
    <row r="2186" spans="1:11" x14ac:dyDescent="0.25">
      <c r="A2186">
        <v>2185</v>
      </c>
      <c r="B2186" s="1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t="s">
        <v>13</v>
      </c>
      <c r="K2186">
        <f t="shared" si="34"/>
        <v>0</v>
      </c>
    </row>
    <row r="2187" spans="1:11" x14ac:dyDescent="0.25">
      <c r="A2187">
        <v>2186</v>
      </c>
      <c r="B2187" s="1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t="s">
        <v>13</v>
      </c>
      <c r="K2187">
        <f t="shared" si="34"/>
        <v>0</v>
      </c>
    </row>
    <row r="2188" spans="1:11" x14ac:dyDescent="0.25">
      <c r="A2188">
        <v>2187</v>
      </c>
      <c r="B2188" s="1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t="s">
        <v>13</v>
      </c>
      <c r="K2188">
        <f t="shared" si="34"/>
        <v>0</v>
      </c>
    </row>
    <row r="2189" spans="1:11" x14ac:dyDescent="0.25">
      <c r="A2189">
        <v>2188</v>
      </c>
      <c r="B2189" s="1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t="s">
        <v>13</v>
      </c>
      <c r="K2189">
        <f t="shared" si="34"/>
        <v>0</v>
      </c>
    </row>
    <row r="2190" spans="1:11" x14ac:dyDescent="0.25">
      <c r="A2190">
        <v>2189</v>
      </c>
      <c r="B2190" s="1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t="s">
        <v>11</v>
      </c>
      <c r="K2190">
        <f t="shared" si="34"/>
        <v>1</v>
      </c>
    </row>
    <row r="2191" spans="1:11" x14ac:dyDescent="0.25">
      <c r="A2191">
        <v>2190</v>
      </c>
      <c r="B2191" s="1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t="s">
        <v>13</v>
      </c>
      <c r="K2191">
        <f t="shared" si="34"/>
        <v>0</v>
      </c>
    </row>
    <row r="2192" spans="1:11" x14ac:dyDescent="0.25">
      <c r="A2192">
        <v>2191</v>
      </c>
      <c r="B2192" s="1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t="s">
        <v>13</v>
      </c>
      <c r="K2192">
        <f t="shared" si="34"/>
        <v>0</v>
      </c>
    </row>
    <row r="2193" spans="1:11" x14ac:dyDescent="0.25">
      <c r="A2193">
        <v>2192</v>
      </c>
      <c r="B2193" s="1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t="s">
        <v>11</v>
      </c>
      <c r="K2193">
        <f t="shared" si="34"/>
        <v>1</v>
      </c>
    </row>
    <row r="2194" spans="1:11" x14ac:dyDescent="0.25">
      <c r="A2194">
        <v>2193</v>
      </c>
      <c r="B2194" s="1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t="s">
        <v>13</v>
      </c>
      <c r="K2194">
        <f t="shared" si="34"/>
        <v>0</v>
      </c>
    </row>
    <row r="2195" spans="1:11" x14ac:dyDescent="0.25">
      <c r="A2195">
        <v>2194</v>
      </c>
      <c r="B2195" s="1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t="s">
        <v>11</v>
      </c>
      <c r="K2195">
        <f t="shared" si="34"/>
        <v>1</v>
      </c>
    </row>
    <row r="2196" spans="1:11" x14ac:dyDescent="0.25">
      <c r="A2196">
        <v>2195</v>
      </c>
      <c r="B2196" s="1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t="s">
        <v>13</v>
      </c>
      <c r="K2196">
        <f t="shared" si="34"/>
        <v>0</v>
      </c>
    </row>
    <row r="2197" spans="1:11" x14ac:dyDescent="0.25">
      <c r="A2197">
        <v>2196</v>
      </c>
      <c r="B2197" s="1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t="s">
        <v>11</v>
      </c>
      <c r="K2197">
        <f t="shared" si="34"/>
        <v>1</v>
      </c>
    </row>
    <row r="2198" spans="1:11" x14ac:dyDescent="0.25">
      <c r="A2198">
        <v>2197</v>
      </c>
      <c r="B2198" s="1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t="s">
        <v>13</v>
      </c>
      <c r="K2198">
        <f t="shared" si="34"/>
        <v>0</v>
      </c>
    </row>
    <row r="2199" spans="1:11" x14ac:dyDescent="0.25">
      <c r="A2199">
        <v>2198</v>
      </c>
      <c r="B2199" s="1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t="s">
        <v>11</v>
      </c>
      <c r="K2199">
        <f t="shared" si="34"/>
        <v>1</v>
      </c>
    </row>
    <row r="2200" spans="1:11" x14ac:dyDescent="0.25">
      <c r="A2200">
        <v>2199</v>
      </c>
      <c r="B2200" s="1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t="s">
        <v>11</v>
      </c>
      <c r="K2200">
        <f t="shared" si="34"/>
        <v>1</v>
      </c>
    </row>
    <row r="2201" spans="1:11" x14ac:dyDescent="0.25">
      <c r="A2201">
        <v>2200</v>
      </c>
      <c r="B2201" s="1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t="s">
        <v>13</v>
      </c>
      <c r="K2201">
        <f t="shared" si="34"/>
        <v>0</v>
      </c>
    </row>
    <row r="2202" spans="1:11" x14ac:dyDescent="0.25">
      <c r="A2202">
        <v>2201</v>
      </c>
      <c r="B2202" s="1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t="s">
        <v>13</v>
      </c>
      <c r="K2202">
        <f t="shared" si="34"/>
        <v>0</v>
      </c>
    </row>
    <row r="2203" spans="1:11" x14ac:dyDescent="0.25">
      <c r="A2203">
        <v>2202</v>
      </c>
      <c r="B2203" s="1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t="s">
        <v>11</v>
      </c>
      <c r="K2203">
        <f t="shared" si="34"/>
        <v>1</v>
      </c>
    </row>
    <row r="2204" spans="1:11" x14ac:dyDescent="0.25">
      <c r="A2204">
        <v>2203</v>
      </c>
      <c r="B2204" s="1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t="s">
        <v>13</v>
      </c>
      <c r="K2204">
        <f t="shared" si="34"/>
        <v>0</v>
      </c>
    </row>
    <row r="2205" spans="1:11" x14ac:dyDescent="0.25">
      <c r="A2205">
        <v>2204</v>
      </c>
      <c r="B2205" s="1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t="s">
        <v>11</v>
      </c>
      <c r="K2205">
        <f t="shared" si="34"/>
        <v>1</v>
      </c>
    </row>
    <row r="2206" spans="1:11" x14ac:dyDescent="0.25">
      <c r="A2206">
        <v>2205</v>
      </c>
      <c r="B2206" s="1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t="s">
        <v>13</v>
      </c>
      <c r="K2206">
        <f t="shared" si="34"/>
        <v>0</v>
      </c>
    </row>
    <row r="2207" spans="1:11" x14ac:dyDescent="0.25">
      <c r="A2207">
        <v>2206</v>
      </c>
      <c r="B2207" s="1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t="s">
        <v>13</v>
      </c>
      <c r="K2207">
        <f t="shared" si="34"/>
        <v>0</v>
      </c>
    </row>
    <row r="2208" spans="1:11" x14ac:dyDescent="0.25">
      <c r="A2208">
        <v>2207</v>
      </c>
      <c r="B2208" s="1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t="s">
        <v>11</v>
      </c>
      <c r="K2208">
        <f t="shared" si="34"/>
        <v>1</v>
      </c>
    </row>
    <row r="2209" spans="1:11" x14ac:dyDescent="0.25">
      <c r="A2209">
        <v>2208</v>
      </c>
      <c r="B2209" s="1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t="s">
        <v>11</v>
      </c>
      <c r="K2209">
        <f t="shared" si="34"/>
        <v>1</v>
      </c>
    </row>
    <row r="2210" spans="1:11" x14ac:dyDescent="0.25">
      <c r="A2210">
        <v>2209</v>
      </c>
      <c r="B2210" s="1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t="s">
        <v>11</v>
      </c>
      <c r="K2210">
        <f t="shared" si="34"/>
        <v>1</v>
      </c>
    </row>
    <row r="2211" spans="1:11" x14ac:dyDescent="0.25">
      <c r="A2211">
        <v>2210</v>
      </c>
      <c r="B2211" s="1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t="s">
        <v>13</v>
      </c>
      <c r="K2211">
        <f t="shared" si="34"/>
        <v>0</v>
      </c>
    </row>
    <row r="2212" spans="1:11" x14ac:dyDescent="0.25">
      <c r="A2212">
        <v>2211</v>
      </c>
      <c r="B2212" s="1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t="s">
        <v>11</v>
      </c>
      <c r="K2212">
        <f t="shared" si="34"/>
        <v>1</v>
      </c>
    </row>
    <row r="2213" spans="1:11" x14ac:dyDescent="0.25">
      <c r="A2213">
        <v>2212</v>
      </c>
      <c r="B2213" s="1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t="s">
        <v>11</v>
      </c>
      <c r="K2213">
        <f t="shared" si="34"/>
        <v>1</v>
      </c>
    </row>
    <row r="2214" spans="1:11" x14ac:dyDescent="0.25">
      <c r="A2214">
        <v>2213</v>
      </c>
      <c r="B2214" s="1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t="s">
        <v>13</v>
      </c>
      <c r="K2214">
        <f t="shared" si="34"/>
        <v>0</v>
      </c>
    </row>
    <row r="2215" spans="1:11" x14ac:dyDescent="0.25">
      <c r="A2215">
        <v>2214</v>
      </c>
      <c r="B2215" s="1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t="s">
        <v>11</v>
      </c>
      <c r="K2215">
        <f t="shared" si="34"/>
        <v>1</v>
      </c>
    </row>
    <row r="2216" spans="1:11" x14ac:dyDescent="0.25">
      <c r="A2216">
        <v>2215</v>
      </c>
      <c r="B2216" s="1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t="s">
        <v>13</v>
      </c>
      <c r="K2216">
        <f t="shared" si="34"/>
        <v>0</v>
      </c>
    </row>
    <row r="2217" spans="1:11" x14ac:dyDescent="0.25">
      <c r="A2217">
        <v>2216</v>
      </c>
      <c r="B2217" s="1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t="s">
        <v>13</v>
      </c>
      <c r="K2217">
        <f t="shared" si="34"/>
        <v>0</v>
      </c>
    </row>
    <row r="2218" spans="1:11" x14ac:dyDescent="0.25">
      <c r="A2218">
        <v>2217</v>
      </c>
      <c r="B2218" s="1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t="s">
        <v>11</v>
      </c>
      <c r="K2218">
        <f t="shared" si="34"/>
        <v>1</v>
      </c>
    </row>
    <row r="2219" spans="1:11" x14ac:dyDescent="0.25">
      <c r="A2219">
        <v>2218</v>
      </c>
      <c r="B2219" s="1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t="s">
        <v>11</v>
      </c>
      <c r="K2219">
        <f t="shared" si="34"/>
        <v>1</v>
      </c>
    </row>
    <row r="2220" spans="1:11" x14ac:dyDescent="0.25">
      <c r="A2220">
        <v>2219</v>
      </c>
      <c r="B2220" s="1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t="s">
        <v>13</v>
      </c>
      <c r="K2220">
        <f t="shared" si="34"/>
        <v>0</v>
      </c>
    </row>
    <row r="2221" spans="1:11" x14ac:dyDescent="0.25">
      <c r="A2221">
        <v>2220</v>
      </c>
      <c r="B2221" s="1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t="s">
        <v>11</v>
      </c>
      <c r="K2221">
        <f t="shared" si="34"/>
        <v>1</v>
      </c>
    </row>
    <row r="2222" spans="1:11" x14ac:dyDescent="0.25">
      <c r="A2222">
        <v>2221</v>
      </c>
      <c r="B2222" s="1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t="s">
        <v>11</v>
      </c>
      <c r="K2222">
        <f t="shared" si="34"/>
        <v>1</v>
      </c>
    </row>
    <row r="2223" spans="1:11" x14ac:dyDescent="0.25">
      <c r="A2223">
        <v>2222</v>
      </c>
      <c r="B2223" s="1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t="s">
        <v>11</v>
      </c>
      <c r="K2223">
        <f t="shared" si="34"/>
        <v>1</v>
      </c>
    </row>
    <row r="2224" spans="1:11" x14ac:dyDescent="0.25">
      <c r="A2224">
        <v>2223</v>
      </c>
      <c r="B2224" s="1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t="s">
        <v>11</v>
      </c>
      <c r="K2224">
        <f t="shared" si="34"/>
        <v>1</v>
      </c>
    </row>
    <row r="2225" spans="1:11" x14ac:dyDescent="0.25">
      <c r="A2225">
        <v>2224</v>
      </c>
      <c r="B2225" s="1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t="s">
        <v>11</v>
      </c>
      <c r="K2225">
        <f t="shared" si="34"/>
        <v>1</v>
      </c>
    </row>
    <row r="2226" spans="1:11" x14ac:dyDescent="0.25">
      <c r="A2226">
        <v>2225</v>
      </c>
      <c r="B2226" s="1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t="s">
        <v>13</v>
      </c>
      <c r="K2226">
        <f t="shared" si="34"/>
        <v>0</v>
      </c>
    </row>
    <row r="2227" spans="1:11" x14ac:dyDescent="0.25">
      <c r="A2227">
        <v>2226</v>
      </c>
      <c r="B2227" s="1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t="s">
        <v>13</v>
      </c>
      <c r="K2227">
        <f t="shared" si="34"/>
        <v>0</v>
      </c>
    </row>
    <row r="2228" spans="1:11" x14ac:dyDescent="0.25">
      <c r="A2228">
        <v>2227</v>
      </c>
      <c r="B2228" s="1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t="s">
        <v>13</v>
      </c>
      <c r="K2228">
        <f t="shared" si="34"/>
        <v>0</v>
      </c>
    </row>
    <row r="2229" spans="1:11" x14ac:dyDescent="0.25">
      <c r="A2229">
        <v>2228</v>
      </c>
      <c r="B2229" s="1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t="s">
        <v>11</v>
      </c>
      <c r="K2229">
        <f t="shared" si="34"/>
        <v>1</v>
      </c>
    </row>
    <row r="2230" spans="1:11" x14ac:dyDescent="0.25">
      <c r="A2230">
        <v>2229</v>
      </c>
      <c r="B2230" s="1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t="s">
        <v>11</v>
      </c>
      <c r="K2230">
        <f t="shared" si="34"/>
        <v>1</v>
      </c>
    </row>
    <row r="2231" spans="1:11" x14ac:dyDescent="0.25">
      <c r="A2231">
        <v>2230</v>
      </c>
      <c r="B2231" s="1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t="s">
        <v>11</v>
      </c>
      <c r="K2231">
        <f t="shared" si="34"/>
        <v>1</v>
      </c>
    </row>
    <row r="2232" spans="1:11" x14ac:dyDescent="0.25">
      <c r="A2232">
        <v>2231</v>
      </c>
      <c r="B2232" s="1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t="s">
        <v>13</v>
      </c>
      <c r="K2232">
        <f t="shared" si="34"/>
        <v>0</v>
      </c>
    </row>
    <row r="2233" spans="1:11" x14ac:dyDescent="0.25">
      <c r="A2233">
        <v>2232</v>
      </c>
      <c r="B2233" s="1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t="s">
        <v>11</v>
      </c>
      <c r="K2233">
        <f t="shared" si="34"/>
        <v>1</v>
      </c>
    </row>
    <row r="2234" spans="1:11" x14ac:dyDescent="0.25">
      <c r="A2234">
        <v>2233</v>
      </c>
      <c r="B2234" s="1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t="s">
        <v>11</v>
      </c>
      <c r="K2234">
        <f t="shared" si="34"/>
        <v>1</v>
      </c>
    </row>
    <row r="2235" spans="1:11" x14ac:dyDescent="0.25">
      <c r="A2235">
        <v>2234</v>
      </c>
      <c r="B2235" s="1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t="s">
        <v>11</v>
      </c>
      <c r="K2235">
        <f t="shared" si="34"/>
        <v>1</v>
      </c>
    </row>
    <row r="2236" spans="1:11" x14ac:dyDescent="0.25">
      <c r="A2236">
        <v>2235</v>
      </c>
      <c r="B2236" s="1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t="s">
        <v>13</v>
      </c>
      <c r="K2236">
        <f t="shared" si="34"/>
        <v>0</v>
      </c>
    </row>
    <row r="2237" spans="1:11" x14ac:dyDescent="0.25">
      <c r="A2237">
        <v>2236</v>
      </c>
      <c r="B2237" s="1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t="s">
        <v>13</v>
      </c>
      <c r="K2237">
        <f t="shared" si="34"/>
        <v>0</v>
      </c>
    </row>
    <row r="2238" spans="1:11" x14ac:dyDescent="0.25">
      <c r="A2238">
        <v>2237</v>
      </c>
      <c r="B2238" s="1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t="s">
        <v>11</v>
      </c>
      <c r="K2238">
        <f t="shared" si="34"/>
        <v>1</v>
      </c>
    </row>
    <row r="2239" spans="1:11" x14ac:dyDescent="0.25">
      <c r="A2239">
        <v>2238</v>
      </c>
      <c r="B2239" s="1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t="s">
        <v>13</v>
      </c>
      <c r="K2239">
        <f t="shared" si="34"/>
        <v>0</v>
      </c>
    </row>
    <row r="2240" spans="1:11" x14ac:dyDescent="0.25">
      <c r="A2240">
        <v>2239</v>
      </c>
      <c r="B2240" s="1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t="s">
        <v>13</v>
      </c>
      <c r="K2240">
        <f t="shared" si="34"/>
        <v>0</v>
      </c>
    </row>
    <row r="2241" spans="1:11" x14ac:dyDescent="0.25">
      <c r="A2241">
        <v>2240</v>
      </c>
      <c r="B2241" s="1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t="s">
        <v>11</v>
      </c>
      <c r="K2241">
        <f t="shared" si="34"/>
        <v>1</v>
      </c>
    </row>
    <row r="2242" spans="1:11" x14ac:dyDescent="0.25">
      <c r="A2242">
        <v>2241</v>
      </c>
      <c r="B2242" s="1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t="s">
        <v>13</v>
      </c>
      <c r="K2242">
        <f t="shared" si="34"/>
        <v>0</v>
      </c>
    </row>
    <row r="2243" spans="1:11" x14ac:dyDescent="0.25">
      <c r="A2243">
        <v>2242</v>
      </c>
      <c r="B2243" s="1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t="s">
        <v>11</v>
      </c>
      <c r="K2243">
        <f t="shared" ref="K2243:K2306" si="35">IF(J2243="Yes", 1, 0)</f>
        <v>1</v>
      </c>
    </row>
    <row r="2244" spans="1:11" x14ac:dyDescent="0.25">
      <c r="A2244">
        <v>2243</v>
      </c>
      <c r="B2244" s="1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t="s">
        <v>11</v>
      </c>
      <c r="K2244">
        <f t="shared" si="35"/>
        <v>1</v>
      </c>
    </row>
    <row r="2245" spans="1:11" x14ac:dyDescent="0.25">
      <c r="A2245">
        <v>2244</v>
      </c>
      <c r="B2245" s="1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t="s">
        <v>13</v>
      </c>
      <c r="K2245">
        <f t="shared" si="35"/>
        <v>0</v>
      </c>
    </row>
    <row r="2246" spans="1:11" x14ac:dyDescent="0.25">
      <c r="A2246">
        <v>2245</v>
      </c>
      <c r="B2246" s="1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t="s">
        <v>11</v>
      </c>
      <c r="K2246">
        <f t="shared" si="35"/>
        <v>1</v>
      </c>
    </row>
    <row r="2247" spans="1:11" x14ac:dyDescent="0.25">
      <c r="A2247">
        <v>2246</v>
      </c>
      <c r="B2247" s="1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t="s">
        <v>11</v>
      </c>
      <c r="K2247">
        <f t="shared" si="35"/>
        <v>1</v>
      </c>
    </row>
    <row r="2248" spans="1:11" x14ac:dyDescent="0.25">
      <c r="A2248">
        <v>2247</v>
      </c>
      <c r="B2248" s="1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t="s">
        <v>11</v>
      </c>
      <c r="K2248">
        <f t="shared" si="35"/>
        <v>1</v>
      </c>
    </row>
    <row r="2249" spans="1:11" x14ac:dyDescent="0.25">
      <c r="A2249">
        <v>2248</v>
      </c>
      <c r="B2249" s="1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t="s">
        <v>13</v>
      </c>
      <c r="K2249">
        <f t="shared" si="35"/>
        <v>0</v>
      </c>
    </row>
    <row r="2250" spans="1:11" x14ac:dyDescent="0.25">
      <c r="A2250">
        <v>2249</v>
      </c>
      <c r="B2250" s="1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t="s">
        <v>11</v>
      </c>
      <c r="K2250">
        <f t="shared" si="35"/>
        <v>1</v>
      </c>
    </row>
    <row r="2251" spans="1:11" x14ac:dyDescent="0.25">
      <c r="A2251">
        <v>2250</v>
      </c>
      <c r="B2251" s="1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t="s">
        <v>13</v>
      </c>
      <c r="K2251">
        <f t="shared" si="35"/>
        <v>0</v>
      </c>
    </row>
    <row r="2252" spans="1:11" x14ac:dyDescent="0.25">
      <c r="A2252">
        <v>2251</v>
      </c>
      <c r="B2252" s="1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t="s">
        <v>13</v>
      </c>
      <c r="K2252">
        <f t="shared" si="35"/>
        <v>0</v>
      </c>
    </row>
    <row r="2253" spans="1:11" x14ac:dyDescent="0.25">
      <c r="A2253">
        <v>2252</v>
      </c>
      <c r="B2253" s="1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t="s">
        <v>13</v>
      </c>
      <c r="K2253">
        <f t="shared" si="35"/>
        <v>0</v>
      </c>
    </row>
    <row r="2254" spans="1:11" x14ac:dyDescent="0.25">
      <c r="A2254">
        <v>2253</v>
      </c>
      <c r="B2254" s="1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t="s">
        <v>11</v>
      </c>
      <c r="K2254">
        <f t="shared" si="35"/>
        <v>1</v>
      </c>
    </row>
    <row r="2255" spans="1:11" x14ac:dyDescent="0.25">
      <c r="A2255">
        <v>2254</v>
      </c>
      <c r="B2255" s="1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t="s">
        <v>13</v>
      </c>
      <c r="K2255">
        <f t="shared" si="35"/>
        <v>0</v>
      </c>
    </row>
    <row r="2256" spans="1:11" x14ac:dyDescent="0.25">
      <c r="A2256">
        <v>2255</v>
      </c>
      <c r="B2256" s="1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t="s">
        <v>11</v>
      </c>
      <c r="K2256">
        <f t="shared" si="35"/>
        <v>1</v>
      </c>
    </row>
    <row r="2257" spans="1:11" x14ac:dyDescent="0.25">
      <c r="A2257">
        <v>2256</v>
      </c>
      <c r="B2257" s="1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t="s">
        <v>11</v>
      </c>
      <c r="K2257">
        <f t="shared" si="35"/>
        <v>1</v>
      </c>
    </row>
    <row r="2258" spans="1:11" x14ac:dyDescent="0.25">
      <c r="A2258">
        <v>2257</v>
      </c>
      <c r="B2258" s="1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t="s">
        <v>11</v>
      </c>
      <c r="K2258">
        <f t="shared" si="35"/>
        <v>1</v>
      </c>
    </row>
    <row r="2259" spans="1:11" x14ac:dyDescent="0.25">
      <c r="A2259">
        <v>2258</v>
      </c>
      <c r="B2259" s="1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t="s">
        <v>13</v>
      </c>
      <c r="K2259">
        <f t="shared" si="35"/>
        <v>0</v>
      </c>
    </row>
    <row r="2260" spans="1:11" x14ac:dyDescent="0.25">
      <c r="A2260">
        <v>2259</v>
      </c>
      <c r="B2260" s="1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t="s">
        <v>13</v>
      </c>
      <c r="K2260">
        <f t="shared" si="35"/>
        <v>0</v>
      </c>
    </row>
    <row r="2261" spans="1:11" x14ac:dyDescent="0.25">
      <c r="A2261">
        <v>2260</v>
      </c>
      <c r="B2261" s="1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t="s">
        <v>11</v>
      </c>
      <c r="K2261">
        <f t="shared" si="35"/>
        <v>1</v>
      </c>
    </row>
    <row r="2262" spans="1:11" x14ac:dyDescent="0.25">
      <c r="A2262">
        <v>2261</v>
      </c>
      <c r="B2262" s="1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t="s">
        <v>11</v>
      </c>
      <c r="K2262">
        <f t="shared" si="35"/>
        <v>1</v>
      </c>
    </row>
    <row r="2263" spans="1:11" x14ac:dyDescent="0.25">
      <c r="A2263">
        <v>2262</v>
      </c>
      <c r="B2263" s="1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t="s">
        <v>11</v>
      </c>
      <c r="K2263">
        <f t="shared" si="35"/>
        <v>1</v>
      </c>
    </row>
    <row r="2264" spans="1:11" x14ac:dyDescent="0.25">
      <c r="A2264">
        <v>2263</v>
      </c>
      <c r="B2264" s="1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t="s">
        <v>13</v>
      </c>
      <c r="K2264">
        <f t="shared" si="35"/>
        <v>0</v>
      </c>
    </row>
    <row r="2265" spans="1:11" x14ac:dyDescent="0.25">
      <c r="A2265">
        <v>2264</v>
      </c>
      <c r="B2265" s="1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t="s">
        <v>11</v>
      </c>
      <c r="K2265">
        <f t="shared" si="35"/>
        <v>1</v>
      </c>
    </row>
    <row r="2266" spans="1:11" x14ac:dyDescent="0.25">
      <c r="A2266">
        <v>2265</v>
      </c>
      <c r="B2266" s="1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t="s">
        <v>11</v>
      </c>
      <c r="K2266">
        <f t="shared" si="35"/>
        <v>1</v>
      </c>
    </row>
    <row r="2267" spans="1:11" x14ac:dyDescent="0.25">
      <c r="A2267">
        <v>2266</v>
      </c>
      <c r="B2267" s="1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t="s">
        <v>13</v>
      </c>
      <c r="K2267">
        <f t="shared" si="35"/>
        <v>0</v>
      </c>
    </row>
    <row r="2268" spans="1:11" x14ac:dyDescent="0.25">
      <c r="A2268">
        <v>2267</v>
      </c>
      <c r="B2268" s="1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t="s">
        <v>13</v>
      </c>
      <c r="K2268">
        <f t="shared" si="35"/>
        <v>0</v>
      </c>
    </row>
    <row r="2269" spans="1:11" x14ac:dyDescent="0.25">
      <c r="A2269">
        <v>2268</v>
      </c>
      <c r="B2269" s="1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t="s">
        <v>11</v>
      </c>
      <c r="K2269">
        <f t="shared" si="35"/>
        <v>1</v>
      </c>
    </row>
    <row r="2270" spans="1:11" x14ac:dyDescent="0.25">
      <c r="A2270">
        <v>2269</v>
      </c>
      <c r="B2270" s="1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t="s">
        <v>13</v>
      </c>
      <c r="K2270">
        <f t="shared" si="35"/>
        <v>0</v>
      </c>
    </row>
    <row r="2271" spans="1:11" x14ac:dyDescent="0.25">
      <c r="A2271">
        <v>2270</v>
      </c>
      <c r="B2271" s="1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t="s">
        <v>11</v>
      </c>
      <c r="K2271">
        <f t="shared" si="35"/>
        <v>1</v>
      </c>
    </row>
    <row r="2272" spans="1:11" x14ac:dyDescent="0.25">
      <c r="A2272">
        <v>2271</v>
      </c>
      <c r="B2272" s="1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t="s">
        <v>11</v>
      </c>
      <c r="K2272">
        <f t="shared" si="35"/>
        <v>1</v>
      </c>
    </row>
    <row r="2273" spans="1:11" x14ac:dyDescent="0.25">
      <c r="A2273">
        <v>2272</v>
      </c>
      <c r="B2273" s="1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t="s">
        <v>11</v>
      </c>
      <c r="K2273">
        <f t="shared" si="35"/>
        <v>1</v>
      </c>
    </row>
    <row r="2274" spans="1:11" x14ac:dyDescent="0.25">
      <c r="A2274">
        <v>2273</v>
      </c>
      <c r="B2274" s="1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t="s">
        <v>11</v>
      </c>
      <c r="K2274">
        <f t="shared" si="35"/>
        <v>1</v>
      </c>
    </row>
    <row r="2275" spans="1:11" x14ac:dyDescent="0.25">
      <c r="A2275">
        <v>2274</v>
      </c>
      <c r="B2275" s="1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t="s">
        <v>11</v>
      </c>
      <c r="K2275">
        <f t="shared" si="35"/>
        <v>1</v>
      </c>
    </row>
    <row r="2276" spans="1:11" x14ac:dyDescent="0.25">
      <c r="A2276">
        <v>2275</v>
      </c>
      <c r="B2276" s="1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t="s">
        <v>13</v>
      </c>
      <c r="K2276">
        <f t="shared" si="35"/>
        <v>0</v>
      </c>
    </row>
    <row r="2277" spans="1:11" x14ac:dyDescent="0.25">
      <c r="A2277">
        <v>2276</v>
      </c>
      <c r="B2277" s="1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t="s">
        <v>11</v>
      </c>
      <c r="K2277">
        <f t="shared" si="35"/>
        <v>1</v>
      </c>
    </row>
    <row r="2278" spans="1:11" x14ac:dyDescent="0.25">
      <c r="A2278">
        <v>2277</v>
      </c>
      <c r="B2278" s="1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t="s">
        <v>13</v>
      </c>
      <c r="K2278">
        <f t="shared" si="35"/>
        <v>0</v>
      </c>
    </row>
    <row r="2279" spans="1:11" x14ac:dyDescent="0.25">
      <c r="A2279">
        <v>2278</v>
      </c>
      <c r="B2279" s="1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t="s">
        <v>11</v>
      </c>
      <c r="K2279">
        <f t="shared" si="35"/>
        <v>1</v>
      </c>
    </row>
    <row r="2280" spans="1:11" x14ac:dyDescent="0.25">
      <c r="A2280">
        <v>2279</v>
      </c>
      <c r="B2280" s="1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t="s">
        <v>11</v>
      </c>
      <c r="K2280">
        <f t="shared" si="35"/>
        <v>1</v>
      </c>
    </row>
    <row r="2281" spans="1:11" x14ac:dyDescent="0.25">
      <c r="A2281">
        <v>2280</v>
      </c>
      <c r="B2281" s="1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t="s">
        <v>11</v>
      </c>
      <c r="K2281">
        <f t="shared" si="35"/>
        <v>1</v>
      </c>
    </row>
    <row r="2282" spans="1:11" x14ac:dyDescent="0.25">
      <c r="A2282">
        <v>2281</v>
      </c>
      <c r="B2282" s="1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t="s">
        <v>13</v>
      </c>
      <c r="K2282">
        <f t="shared" si="35"/>
        <v>0</v>
      </c>
    </row>
    <row r="2283" spans="1:11" x14ac:dyDescent="0.25">
      <c r="A2283">
        <v>2282</v>
      </c>
      <c r="B2283" s="1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t="s">
        <v>11</v>
      </c>
      <c r="K2283">
        <f t="shared" si="35"/>
        <v>1</v>
      </c>
    </row>
    <row r="2284" spans="1:11" x14ac:dyDescent="0.25">
      <c r="A2284">
        <v>2283</v>
      </c>
      <c r="B2284" s="1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t="s">
        <v>11</v>
      </c>
      <c r="K2284">
        <f t="shared" si="35"/>
        <v>1</v>
      </c>
    </row>
    <row r="2285" spans="1:11" x14ac:dyDescent="0.25">
      <c r="A2285">
        <v>2284</v>
      </c>
      <c r="B2285" s="1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t="s">
        <v>11</v>
      </c>
      <c r="K2285">
        <f t="shared" si="35"/>
        <v>1</v>
      </c>
    </row>
    <row r="2286" spans="1:11" x14ac:dyDescent="0.25">
      <c r="A2286">
        <v>2285</v>
      </c>
      <c r="B2286" s="1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t="s">
        <v>13</v>
      </c>
      <c r="K2286">
        <f t="shared" si="35"/>
        <v>0</v>
      </c>
    </row>
    <row r="2287" spans="1:11" x14ac:dyDescent="0.25">
      <c r="A2287">
        <v>2286</v>
      </c>
      <c r="B2287" s="1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t="s">
        <v>11</v>
      </c>
      <c r="K2287">
        <f t="shared" si="35"/>
        <v>1</v>
      </c>
    </row>
    <row r="2288" spans="1:11" x14ac:dyDescent="0.25">
      <c r="A2288">
        <v>2287</v>
      </c>
      <c r="B2288" s="1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t="s">
        <v>13</v>
      </c>
      <c r="K2288">
        <f t="shared" si="35"/>
        <v>0</v>
      </c>
    </row>
    <row r="2289" spans="1:11" x14ac:dyDescent="0.25">
      <c r="A2289">
        <v>2288</v>
      </c>
      <c r="B2289" s="1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t="s">
        <v>11</v>
      </c>
      <c r="K2289">
        <f t="shared" si="35"/>
        <v>1</v>
      </c>
    </row>
    <row r="2290" spans="1:11" x14ac:dyDescent="0.25">
      <c r="A2290">
        <v>2289</v>
      </c>
      <c r="B2290" s="1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t="s">
        <v>13</v>
      </c>
      <c r="K2290">
        <f t="shared" si="35"/>
        <v>0</v>
      </c>
    </row>
    <row r="2291" spans="1:11" x14ac:dyDescent="0.25">
      <c r="A2291">
        <v>2290</v>
      </c>
      <c r="B2291" s="1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t="s">
        <v>11</v>
      </c>
      <c r="K2291">
        <f t="shared" si="35"/>
        <v>1</v>
      </c>
    </row>
    <row r="2292" spans="1:11" x14ac:dyDescent="0.25">
      <c r="A2292">
        <v>2291</v>
      </c>
      <c r="B2292" s="1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t="s">
        <v>11</v>
      </c>
      <c r="K2292">
        <f t="shared" si="35"/>
        <v>1</v>
      </c>
    </row>
    <row r="2293" spans="1:11" x14ac:dyDescent="0.25">
      <c r="A2293">
        <v>2292</v>
      </c>
      <c r="B2293" s="1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t="s">
        <v>11</v>
      </c>
      <c r="K2293">
        <f t="shared" si="35"/>
        <v>1</v>
      </c>
    </row>
    <row r="2294" spans="1:11" x14ac:dyDescent="0.25">
      <c r="A2294">
        <v>2293</v>
      </c>
      <c r="B2294" s="1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t="s">
        <v>11</v>
      </c>
      <c r="K2294">
        <f t="shared" si="35"/>
        <v>1</v>
      </c>
    </row>
    <row r="2295" spans="1:11" x14ac:dyDescent="0.25">
      <c r="A2295">
        <v>2294</v>
      </c>
      <c r="B2295" s="1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t="s">
        <v>13</v>
      </c>
      <c r="K2295">
        <f t="shared" si="35"/>
        <v>0</v>
      </c>
    </row>
    <row r="2296" spans="1:11" x14ac:dyDescent="0.25">
      <c r="A2296">
        <v>2295</v>
      </c>
      <c r="B2296" s="1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t="s">
        <v>13</v>
      </c>
      <c r="K2296">
        <f t="shared" si="35"/>
        <v>0</v>
      </c>
    </row>
    <row r="2297" spans="1:11" x14ac:dyDescent="0.25">
      <c r="A2297">
        <v>2296</v>
      </c>
      <c r="B2297" s="1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t="s">
        <v>11</v>
      </c>
      <c r="K2297">
        <f t="shared" si="35"/>
        <v>1</v>
      </c>
    </row>
    <row r="2298" spans="1:11" x14ac:dyDescent="0.25">
      <c r="A2298">
        <v>2297</v>
      </c>
      <c r="B2298" s="1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t="s">
        <v>11</v>
      </c>
      <c r="K2298">
        <f t="shared" si="35"/>
        <v>1</v>
      </c>
    </row>
    <row r="2299" spans="1:11" x14ac:dyDescent="0.25">
      <c r="A2299">
        <v>2298</v>
      </c>
      <c r="B2299" s="1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t="s">
        <v>13</v>
      </c>
      <c r="K2299">
        <f t="shared" si="35"/>
        <v>0</v>
      </c>
    </row>
    <row r="2300" spans="1:11" x14ac:dyDescent="0.25">
      <c r="A2300">
        <v>2299</v>
      </c>
      <c r="B2300" s="1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t="s">
        <v>13</v>
      </c>
      <c r="K2300">
        <f t="shared" si="35"/>
        <v>0</v>
      </c>
    </row>
    <row r="2301" spans="1:11" x14ac:dyDescent="0.25">
      <c r="A2301">
        <v>2300</v>
      </c>
      <c r="B2301" s="1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t="s">
        <v>13</v>
      </c>
      <c r="K2301">
        <f t="shared" si="35"/>
        <v>0</v>
      </c>
    </row>
    <row r="2302" spans="1:11" x14ac:dyDescent="0.25">
      <c r="A2302">
        <v>2301</v>
      </c>
      <c r="B2302" s="1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t="s">
        <v>11</v>
      </c>
      <c r="K2302">
        <f t="shared" si="35"/>
        <v>1</v>
      </c>
    </row>
    <row r="2303" spans="1:11" x14ac:dyDescent="0.25">
      <c r="A2303">
        <v>2302</v>
      </c>
      <c r="B2303" s="1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t="s">
        <v>11</v>
      </c>
      <c r="K2303">
        <f t="shared" si="35"/>
        <v>1</v>
      </c>
    </row>
    <row r="2304" spans="1:11" x14ac:dyDescent="0.25">
      <c r="A2304">
        <v>2303</v>
      </c>
      <c r="B2304" s="1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t="s">
        <v>13</v>
      </c>
      <c r="K2304">
        <f t="shared" si="35"/>
        <v>0</v>
      </c>
    </row>
    <row r="2305" spans="1:11" x14ac:dyDescent="0.25">
      <c r="A2305">
        <v>2304</v>
      </c>
      <c r="B2305" s="1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t="s">
        <v>11</v>
      </c>
      <c r="K2305">
        <f t="shared" si="35"/>
        <v>1</v>
      </c>
    </row>
    <row r="2306" spans="1:11" x14ac:dyDescent="0.25">
      <c r="A2306">
        <v>2305</v>
      </c>
      <c r="B2306" s="1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t="s">
        <v>13</v>
      </c>
      <c r="K2306">
        <f t="shared" si="35"/>
        <v>0</v>
      </c>
    </row>
    <row r="2307" spans="1:11" x14ac:dyDescent="0.25">
      <c r="A2307">
        <v>2306</v>
      </c>
      <c r="B2307" s="1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t="s">
        <v>11</v>
      </c>
      <c r="K2307">
        <f t="shared" ref="K2307:K2370" si="36">IF(J2307="Yes", 1, 0)</f>
        <v>1</v>
      </c>
    </row>
    <row r="2308" spans="1:11" x14ac:dyDescent="0.25">
      <c r="A2308">
        <v>2307</v>
      </c>
      <c r="B2308" s="1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t="s">
        <v>13</v>
      </c>
      <c r="K2308">
        <f t="shared" si="36"/>
        <v>0</v>
      </c>
    </row>
    <row r="2309" spans="1:11" x14ac:dyDescent="0.25">
      <c r="A2309">
        <v>2308</v>
      </c>
      <c r="B2309" s="1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t="s">
        <v>13</v>
      </c>
      <c r="K2309">
        <f t="shared" si="36"/>
        <v>0</v>
      </c>
    </row>
    <row r="2310" spans="1:11" x14ac:dyDescent="0.25">
      <c r="A2310">
        <v>2309</v>
      </c>
      <c r="B2310" s="1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t="s">
        <v>11</v>
      </c>
      <c r="K2310">
        <f t="shared" si="36"/>
        <v>1</v>
      </c>
    </row>
    <row r="2311" spans="1:11" x14ac:dyDescent="0.25">
      <c r="A2311">
        <v>2310</v>
      </c>
      <c r="B2311" s="1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t="s">
        <v>11</v>
      </c>
      <c r="K2311">
        <f t="shared" si="36"/>
        <v>1</v>
      </c>
    </row>
    <row r="2312" spans="1:11" x14ac:dyDescent="0.25">
      <c r="A2312">
        <v>2311</v>
      </c>
      <c r="B2312" s="1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t="s">
        <v>11</v>
      </c>
      <c r="K2312">
        <f t="shared" si="36"/>
        <v>1</v>
      </c>
    </row>
    <row r="2313" spans="1:11" x14ac:dyDescent="0.25">
      <c r="A2313">
        <v>2312</v>
      </c>
      <c r="B2313" s="1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t="s">
        <v>13</v>
      </c>
      <c r="K2313">
        <f t="shared" si="36"/>
        <v>0</v>
      </c>
    </row>
    <row r="2314" spans="1:11" x14ac:dyDescent="0.25">
      <c r="A2314">
        <v>2313</v>
      </c>
      <c r="B2314" s="1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t="s">
        <v>11</v>
      </c>
      <c r="K2314">
        <f t="shared" si="36"/>
        <v>1</v>
      </c>
    </row>
    <row r="2315" spans="1:11" x14ac:dyDescent="0.25">
      <c r="A2315">
        <v>2314</v>
      </c>
      <c r="B2315" s="1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t="s">
        <v>13</v>
      </c>
      <c r="K2315">
        <f t="shared" si="36"/>
        <v>0</v>
      </c>
    </row>
    <row r="2316" spans="1:11" x14ac:dyDescent="0.25">
      <c r="A2316">
        <v>2315</v>
      </c>
      <c r="B2316" s="1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t="s">
        <v>13</v>
      </c>
      <c r="K2316">
        <f t="shared" si="36"/>
        <v>0</v>
      </c>
    </row>
    <row r="2317" spans="1:11" x14ac:dyDescent="0.25">
      <c r="A2317">
        <v>2316</v>
      </c>
      <c r="B2317" s="1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t="s">
        <v>11</v>
      </c>
      <c r="K2317">
        <f t="shared" si="36"/>
        <v>1</v>
      </c>
    </row>
    <row r="2318" spans="1:11" x14ac:dyDescent="0.25">
      <c r="A2318">
        <v>2317</v>
      </c>
      <c r="B2318" s="1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t="s">
        <v>11</v>
      </c>
      <c r="K2318">
        <f t="shared" si="36"/>
        <v>1</v>
      </c>
    </row>
    <row r="2319" spans="1:11" x14ac:dyDescent="0.25">
      <c r="A2319">
        <v>2318</v>
      </c>
      <c r="B2319" s="1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t="s">
        <v>11</v>
      </c>
      <c r="K2319">
        <f t="shared" si="36"/>
        <v>1</v>
      </c>
    </row>
    <row r="2320" spans="1:11" x14ac:dyDescent="0.25">
      <c r="A2320">
        <v>2319</v>
      </c>
      <c r="B2320" s="1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t="s">
        <v>11</v>
      </c>
      <c r="K2320">
        <f t="shared" si="36"/>
        <v>1</v>
      </c>
    </row>
    <row r="2321" spans="1:11" x14ac:dyDescent="0.25">
      <c r="A2321">
        <v>2320</v>
      </c>
      <c r="B2321" s="1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t="s">
        <v>11</v>
      </c>
      <c r="K2321">
        <f t="shared" si="36"/>
        <v>1</v>
      </c>
    </row>
    <row r="2322" spans="1:11" x14ac:dyDescent="0.25">
      <c r="A2322">
        <v>2321</v>
      </c>
      <c r="B2322" s="1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t="s">
        <v>13</v>
      </c>
      <c r="K2322">
        <f t="shared" si="36"/>
        <v>0</v>
      </c>
    </row>
    <row r="2323" spans="1:11" x14ac:dyDescent="0.25">
      <c r="A2323">
        <v>2322</v>
      </c>
      <c r="B2323" s="1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t="s">
        <v>11</v>
      </c>
      <c r="K2323">
        <f t="shared" si="36"/>
        <v>1</v>
      </c>
    </row>
    <row r="2324" spans="1:11" x14ac:dyDescent="0.25">
      <c r="A2324">
        <v>2323</v>
      </c>
      <c r="B2324" s="1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t="s">
        <v>13</v>
      </c>
      <c r="K2324">
        <f t="shared" si="36"/>
        <v>0</v>
      </c>
    </row>
    <row r="2325" spans="1:11" x14ac:dyDescent="0.25">
      <c r="A2325">
        <v>2324</v>
      </c>
      <c r="B2325" s="1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t="s">
        <v>11</v>
      </c>
      <c r="K2325">
        <f t="shared" si="36"/>
        <v>1</v>
      </c>
    </row>
    <row r="2326" spans="1:11" x14ac:dyDescent="0.25">
      <c r="A2326">
        <v>2325</v>
      </c>
      <c r="B2326" s="1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t="s">
        <v>11</v>
      </c>
      <c r="K2326">
        <f t="shared" si="36"/>
        <v>1</v>
      </c>
    </row>
    <row r="2327" spans="1:11" x14ac:dyDescent="0.25">
      <c r="A2327">
        <v>2326</v>
      </c>
      <c r="B2327" s="1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t="s">
        <v>11</v>
      </c>
      <c r="K2327">
        <f t="shared" si="36"/>
        <v>1</v>
      </c>
    </row>
    <row r="2328" spans="1:11" x14ac:dyDescent="0.25">
      <c r="A2328">
        <v>2327</v>
      </c>
      <c r="B2328" s="1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t="s">
        <v>13</v>
      </c>
      <c r="K2328">
        <f t="shared" si="36"/>
        <v>0</v>
      </c>
    </row>
    <row r="2329" spans="1:11" x14ac:dyDescent="0.25">
      <c r="A2329">
        <v>2328</v>
      </c>
      <c r="B2329" s="1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t="s">
        <v>11</v>
      </c>
      <c r="K2329">
        <f t="shared" si="36"/>
        <v>1</v>
      </c>
    </row>
    <row r="2330" spans="1:11" x14ac:dyDescent="0.25">
      <c r="A2330">
        <v>2329</v>
      </c>
      <c r="B2330" s="1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t="s">
        <v>11</v>
      </c>
      <c r="K2330">
        <f t="shared" si="36"/>
        <v>1</v>
      </c>
    </row>
    <row r="2331" spans="1:11" x14ac:dyDescent="0.25">
      <c r="A2331">
        <v>2330</v>
      </c>
      <c r="B2331" s="1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t="s">
        <v>13</v>
      </c>
      <c r="K2331">
        <f t="shared" si="36"/>
        <v>0</v>
      </c>
    </row>
    <row r="2332" spans="1:11" x14ac:dyDescent="0.25">
      <c r="A2332">
        <v>2331</v>
      </c>
      <c r="B2332" s="1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t="s">
        <v>13</v>
      </c>
      <c r="K2332">
        <f t="shared" si="36"/>
        <v>0</v>
      </c>
    </row>
    <row r="2333" spans="1:11" x14ac:dyDescent="0.25">
      <c r="A2333">
        <v>2332</v>
      </c>
      <c r="B2333" s="1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t="s">
        <v>11</v>
      </c>
      <c r="K2333">
        <f t="shared" si="36"/>
        <v>1</v>
      </c>
    </row>
    <row r="2334" spans="1:11" x14ac:dyDescent="0.25">
      <c r="A2334">
        <v>2333</v>
      </c>
      <c r="B2334" s="1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t="s">
        <v>11</v>
      </c>
      <c r="K2334">
        <f t="shared" si="36"/>
        <v>1</v>
      </c>
    </row>
    <row r="2335" spans="1:11" x14ac:dyDescent="0.25">
      <c r="A2335">
        <v>2334</v>
      </c>
      <c r="B2335" s="1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t="s">
        <v>13</v>
      </c>
      <c r="K2335">
        <f t="shared" si="36"/>
        <v>0</v>
      </c>
    </row>
    <row r="2336" spans="1:11" x14ac:dyDescent="0.25">
      <c r="A2336">
        <v>2335</v>
      </c>
      <c r="B2336" s="1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t="s">
        <v>11</v>
      </c>
      <c r="K2336">
        <f t="shared" si="36"/>
        <v>1</v>
      </c>
    </row>
    <row r="2337" spans="1:11" x14ac:dyDescent="0.25">
      <c r="A2337">
        <v>2336</v>
      </c>
      <c r="B2337" s="1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t="s">
        <v>11</v>
      </c>
      <c r="K2337">
        <f t="shared" si="36"/>
        <v>1</v>
      </c>
    </row>
    <row r="2338" spans="1:11" x14ac:dyDescent="0.25">
      <c r="A2338">
        <v>2337</v>
      </c>
      <c r="B2338" s="1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t="s">
        <v>13</v>
      </c>
      <c r="K2338">
        <f t="shared" si="36"/>
        <v>0</v>
      </c>
    </row>
    <row r="2339" spans="1:11" x14ac:dyDescent="0.25">
      <c r="A2339">
        <v>2338</v>
      </c>
      <c r="B2339" s="1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t="s">
        <v>13</v>
      </c>
      <c r="K2339">
        <f t="shared" si="36"/>
        <v>0</v>
      </c>
    </row>
    <row r="2340" spans="1:11" x14ac:dyDescent="0.25">
      <c r="A2340">
        <v>2339</v>
      </c>
      <c r="B2340" s="1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t="s">
        <v>13</v>
      </c>
      <c r="K2340">
        <f t="shared" si="36"/>
        <v>0</v>
      </c>
    </row>
    <row r="2341" spans="1:11" x14ac:dyDescent="0.25">
      <c r="A2341">
        <v>2340</v>
      </c>
      <c r="B2341" s="1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t="s">
        <v>13</v>
      </c>
      <c r="K2341">
        <f t="shared" si="36"/>
        <v>0</v>
      </c>
    </row>
    <row r="2342" spans="1:11" x14ac:dyDescent="0.25">
      <c r="A2342">
        <v>2341</v>
      </c>
      <c r="B2342" s="1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t="s">
        <v>11</v>
      </c>
      <c r="K2342">
        <f t="shared" si="36"/>
        <v>1</v>
      </c>
    </row>
    <row r="2343" spans="1:11" x14ac:dyDescent="0.25">
      <c r="A2343">
        <v>2342</v>
      </c>
      <c r="B2343" s="1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t="s">
        <v>11</v>
      </c>
      <c r="K2343">
        <f t="shared" si="36"/>
        <v>1</v>
      </c>
    </row>
    <row r="2344" spans="1:11" x14ac:dyDescent="0.25">
      <c r="A2344">
        <v>2343</v>
      </c>
      <c r="B2344" s="1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t="s">
        <v>11</v>
      </c>
      <c r="K2344">
        <f t="shared" si="36"/>
        <v>1</v>
      </c>
    </row>
    <row r="2345" spans="1:11" x14ac:dyDescent="0.25">
      <c r="A2345">
        <v>2344</v>
      </c>
      <c r="B2345" s="1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t="s">
        <v>13</v>
      </c>
      <c r="K2345">
        <f t="shared" si="36"/>
        <v>0</v>
      </c>
    </row>
    <row r="2346" spans="1:11" x14ac:dyDescent="0.25">
      <c r="A2346">
        <v>2345</v>
      </c>
      <c r="B2346" s="1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t="s">
        <v>13</v>
      </c>
      <c r="K2346">
        <f t="shared" si="36"/>
        <v>0</v>
      </c>
    </row>
    <row r="2347" spans="1:11" x14ac:dyDescent="0.25">
      <c r="A2347">
        <v>2346</v>
      </c>
      <c r="B2347" s="1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t="s">
        <v>11</v>
      </c>
      <c r="K2347">
        <f t="shared" si="36"/>
        <v>1</v>
      </c>
    </row>
    <row r="2348" spans="1:11" x14ac:dyDescent="0.25">
      <c r="A2348">
        <v>2347</v>
      </c>
      <c r="B2348" s="1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t="s">
        <v>11</v>
      </c>
      <c r="K2348">
        <f t="shared" si="36"/>
        <v>1</v>
      </c>
    </row>
    <row r="2349" spans="1:11" x14ac:dyDescent="0.25">
      <c r="A2349">
        <v>2348</v>
      </c>
      <c r="B2349" s="1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t="s">
        <v>11</v>
      </c>
      <c r="K2349">
        <f t="shared" si="36"/>
        <v>1</v>
      </c>
    </row>
    <row r="2350" spans="1:11" x14ac:dyDescent="0.25">
      <c r="A2350">
        <v>2349</v>
      </c>
      <c r="B2350" s="1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t="s">
        <v>11</v>
      </c>
      <c r="K2350">
        <f t="shared" si="36"/>
        <v>1</v>
      </c>
    </row>
    <row r="2351" spans="1:11" x14ac:dyDescent="0.25">
      <c r="A2351">
        <v>2350</v>
      </c>
      <c r="B2351" s="1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t="s">
        <v>11</v>
      </c>
      <c r="K2351">
        <f t="shared" si="36"/>
        <v>1</v>
      </c>
    </row>
    <row r="2352" spans="1:11" x14ac:dyDescent="0.25">
      <c r="A2352">
        <v>2351</v>
      </c>
      <c r="B2352" s="1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t="s">
        <v>13</v>
      </c>
      <c r="K2352">
        <f t="shared" si="36"/>
        <v>0</v>
      </c>
    </row>
    <row r="2353" spans="1:11" x14ac:dyDescent="0.25">
      <c r="A2353">
        <v>2352</v>
      </c>
      <c r="B2353" s="1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t="s">
        <v>11</v>
      </c>
      <c r="K2353">
        <f t="shared" si="36"/>
        <v>1</v>
      </c>
    </row>
    <row r="2354" spans="1:11" x14ac:dyDescent="0.25">
      <c r="A2354">
        <v>2353</v>
      </c>
      <c r="B2354" s="1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t="s">
        <v>13</v>
      </c>
      <c r="K2354">
        <f t="shared" si="36"/>
        <v>0</v>
      </c>
    </row>
    <row r="2355" spans="1:11" x14ac:dyDescent="0.25">
      <c r="A2355">
        <v>2354</v>
      </c>
      <c r="B2355" s="1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t="s">
        <v>11</v>
      </c>
      <c r="K2355">
        <f t="shared" si="36"/>
        <v>1</v>
      </c>
    </row>
    <row r="2356" spans="1:11" x14ac:dyDescent="0.25">
      <c r="A2356">
        <v>2355</v>
      </c>
      <c r="B2356" s="1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t="s">
        <v>11</v>
      </c>
      <c r="K2356">
        <f t="shared" si="36"/>
        <v>1</v>
      </c>
    </row>
    <row r="2357" spans="1:11" x14ac:dyDescent="0.25">
      <c r="A2357">
        <v>2356</v>
      </c>
      <c r="B2357" s="1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t="s">
        <v>11</v>
      </c>
      <c r="K2357">
        <f t="shared" si="36"/>
        <v>1</v>
      </c>
    </row>
    <row r="2358" spans="1:11" x14ac:dyDescent="0.25">
      <c r="A2358">
        <v>2357</v>
      </c>
      <c r="B2358" s="1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t="s">
        <v>11</v>
      </c>
      <c r="K2358">
        <f t="shared" si="36"/>
        <v>1</v>
      </c>
    </row>
    <row r="2359" spans="1:11" x14ac:dyDescent="0.25">
      <c r="A2359">
        <v>2358</v>
      </c>
      <c r="B2359" s="1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t="s">
        <v>13</v>
      </c>
      <c r="K2359">
        <f t="shared" si="36"/>
        <v>0</v>
      </c>
    </row>
    <row r="2360" spans="1:11" x14ac:dyDescent="0.25">
      <c r="A2360">
        <v>2359</v>
      </c>
      <c r="B2360" s="1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t="s">
        <v>11</v>
      </c>
      <c r="K2360">
        <f t="shared" si="36"/>
        <v>1</v>
      </c>
    </row>
    <row r="2361" spans="1:11" x14ac:dyDescent="0.25">
      <c r="A2361">
        <v>2360</v>
      </c>
      <c r="B2361" s="1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t="s">
        <v>13</v>
      </c>
      <c r="K2361">
        <f t="shared" si="36"/>
        <v>0</v>
      </c>
    </row>
    <row r="2362" spans="1:11" x14ac:dyDescent="0.25">
      <c r="A2362">
        <v>2361</v>
      </c>
      <c r="B2362" s="1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t="s">
        <v>13</v>
      </c>
      <c r="K2362">
        <f t="shared" si="36"/>
        <v>0</v>
      </c>
    </row>
    <row r="2363" spans="1:11" x14ac:dyDescent="0.25">
      <c r="A2363">
        <v>2362</v>
      </c>
      <c r="B2363" s="1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t="s">
        <v>13</v>
      </c>
      <c r="K2363">
        <f t="shared" si="36"/>
        <v>0</v>
      </c>
    </row>
    <row r="2364" spans="1:11" x14ac:dyDescent="0.25">
      <c r="A2364">
        <v>2363</v>
      </c>
      <c r="B2364" s="1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t="s">
        <v>11</v>
      </c>
      <c r="K2364">
        <f t="shared" si="36"/>
        <v>1</v>
      </c>
    </row>
    <row r="2365" spans="1:11" x14ac:dyDescent="0.25">
      <c r="A2365">
        <v>2364</v>
      </c>
      <c r="B2365" s="1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t="s">
        <v>11</v>
      </c>
      <c r="K2365">
        <f t="shared" si="36"/>
        <v>1</v>
      </c>
    </row>
    <row r="2366" spans="1:11" x14ac:dyDescent="0.25">
      <c r="A2366">
        <v>2365</v>
      </c>
      <c r="B2366" s="1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t="s">
        <v>11</v>
      </c>
      <c r="K2366">
        <f t="shared" si="36"/>
        <v>1</v>
      </c>
    </row>
    <row r="2367" spans="1:11" x14ac:dyDescent="0.25">
      <c r="A2367">
        <v>2366</v>
      </c>
      <c r="B2367" s="1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t="s">
        <v>13</v>
      </c>
      <c r="K2367">
        <f t="shared" si="36"/>
        <v>0</v>
      </c>
    </row>
    <row r="2368" spans="1:11" x14ac:dyDescent="0.25">
      <c r="A2368">
        <v>2367</v>
      </c>
      <c r="B2368" s="1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t="s">
        <v>11</v>
      </c>
      <c r="K2368">
        <f t="shared" si="36"/>
        <v>1</v>
      </c>
    </row>
    <row r="2369" spans="1:11" x14ac:dyDescent="0.25">
      <c r="A2369">
        <v>2368</v>
      </c>
      <c r="B2369" s="1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t="s">
        <v>13</v>
      </c>
      <c r="K2369">
        <f t="shared" si="36"/>
        <v>0</v>
      </c>
    </row>
    <row r="2370" spans="1:11" x14ac:dyDescent="0.25">
      <c r="A2370">
        <v>2369</v>
      </c>
      <c r="B2370" s="1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t="s">
        <v>11</v>
      </c>
      <c r="K2370">
        <f t="shared" si="36"/>
        <v>1</v>
      </c>
    </row>
    <row r="2371" spans="1:11" x14ac:dyDescent="0.25">
      <c r="A2371">
        <v>2370</v>
      </c>
      <c r="B2371" s="1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t="s">
        <v>13</v>
      </c>
      <c r="K2371">
        <f t="shared" ref="K2371:K2434" si="37">IF(J2371="Yes", 1, 0)</f>
        <v>0</v>
      </c>
    </row>
    <row r="2372" spans="1:11" x14ac:dyDescent="0.25">
      <c r="A2372">
        <v>2371</v>
      </c>
      <c r="B2372" s="1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t="s">
        <v>11</v>
      </c>
      <c r="K2372">
        <f t="shared" si="37"/>
        <v>1</v>
      </c>
    </row>
    <row r="2373" spans="1:11" x14ac:dyDescent="0.25">
      <c r="A2373">
        <v>2372</v>
      </c>
      <c r="B2373" s="1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t="s">
        <v>11</v>
      </c>
      <c r="K2373">
        <f t="shared" si="37"/>
        <v>1</v>
      </c>
    </row>
    <row r="2374" spans="1:11" x14ac:dyDescent="0.25">
      <c r="A2374">
        <v>2373</v>
      </c>
      <c r="B2374" s="1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t="s">
        <v>13</v>
      </c>
      <c r="K2374">
        <f t="shared" si="37"/>
        <v>0</v>
      </c>
    </row>
    <row r="2375" spans="1:11" x14ac:dyDescent="0.25">
      <c r="A2375">
        <v>2374</v>
      </c>
      <c r="B2375" s="1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t="s">
        <v>11</v>
      </c>
      <c r="K2375">
        <f t="shared" si="37"/>
        <v>1</v>
      </c>
    </row>
    <row r="2376" spans="1:11" x14ac:dyDescent="0.25">
      <c r="A2376">
        <v>2375</v>
      </c>
      <c r="B2376" s="1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t="s">
        <v>13</v>
      </c>
      <c r="K2376">
        <f t="shared" si="37"/>
        <v>0</v>
      </c>
    </row>
    <row r="2377" spans="1:11" x14ac:dyDescent="0.25">
      <c r="A2377">
        <v>2376</v>
      </c>
      <c r="B2377" s="1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t="s">
        <v>11</v>
      </c>
      <c r="K2377">
        <f t="shared" si="37"/>
        <v>1</v>
      </c>
    </row>
    <row r="2378" spans="1:11" x14ac:dyDescent="0.25">
      <c r="A2378">
        <v>2377</v>
      </c>
      <c r="B2378" s="1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t="s">
        <v>13</v>
      </c>
      <c r="K2378">
        <f t="shared" si="37"/>
        <v>0</v>
      </c>
    </row>
    <row r="2379" spans="1:11" x14ac:dyDescent="0.25">
      <c r="A2379">
        <v>2378</v>
      </c>
      <c r="B2379" s="1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t="s">
        <v>11</v>
      </c>
      <c r="K2379">
        <f t="shared" si="37"/>
        <v>1</v>
      </c>
    </row>
    <row r="2380" spans="1:11" x14ac:dyDescent="0.25">
      <c r="A2380">
        <v>2379</v>
      </c>
      <c r="B2380" s="1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t="s">
        <v>13</v>
      </c>
      <c r="K2380">
        <f t="shared" si="37"/>
        <v>0</v>
      </c>
    </row>
    <row r="2381" spans="1:11" x14ac:dyDescent="0.25">
      <c r="A2381">
        <v>2380</v>
      </c>
      <c r="B2381" s="1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t="s">
        <v>11</v>
      </c>
      <c r="K2381">
        <f t="shared" si="37"/>
        <v>1</v>
      </c>
    </row>
    <row r="2382" spans="1:11" x14ac:dyDescent="0.25">
      <c r="A2382">
        <v>2381</v>
      </c>
      <c r="B2382" s="1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t="s">
        <v>11</v>
      </c>
      <c r="K2382">
        <f t="shared" si="37"/>
        <v>1</v>
      </c>
    </row>
    <row r="2383" spans="1:11" x14ac:dyDescent="0.25">
      <c r="A2383">
        <v>2382</v>
      </c>
      <c r="B2383" s="1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t="s">
        <v>13</v>
      </c>
      <c r="K2383">
        <f t="shared" si="37"/>
        <v>0</v>
      </c>
    </row>
    <row r="2384" spans="1:11" x14ac:dyDescent="0.25">
      <c r="A2384">
        <v>2383</v>
      </c>
      <c r="B2384" s="1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t="s">
        <v>11</v>
      </c>
      <c r="K2384">
        <f t="shared" si="37"/>
        <v>1</v>
      </c>
    </row>
    <row r="2385" spans="1:11" x14ac:dyDescent="0.25">
      <c r="A2385">
        <v>2384</v>
      </c>
      <c r="B2385" s="1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t="s">
        <v>11</v>
      </c>
      <c r="K2385">
        <f t="shared" si="37"/>
        <v>1</v>
      </c>
    </row>
    <row r="2386" spans="1:11" x14ac:dyDescent="0.25">
      <c r="A2386">
        <v>2385</v>
      </c>
      <c r="B2386" s="1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t="s">
        <v>11</v>
      </c>
      <c r="K2386">
        <f t="shared" si="37"/>
        <v>1</v>
      </c>
    </row>
    <row r="2387" spans="1:11" x14ac:dyDescent="0.25">
      <c r="A2387">
        <v>2386</v>
      </c>
      <c r="B2387" s="1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t="s">
        <v>11</v>
      </c>
      <c r="K2387">
        <f t="shared" si="37"/>
        <v>1</v>
      </c>
    </row>
    <row r="2388" spans="1:11" x14ac:dyDescent="0.25">
      <c r="A2388">
        <v>2387</v>
      </c>
      <c r="B2388" s="1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t="s">
        <v>11</v>
      </c>
      <c r="K2388">
        <f t="shared" si="37"/>
        <v>1</v>
      </c>
    </row>
    <row r="2389" spans="1:11" x14ac:dyDescent="0.25">
      <c r="A2389">
        <v>2388</v>
      </c>
      <c r="B2389" s="1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t="s">
        <v>13</v>
      </c>
      <c r="K2389">
        <f t="shared" si="37"/>
        <v>0</v>
      </c>
    </row>
    <row r="2390" spans="1:11" x14ac:dyDescent="0.25">
      <c r="A2390">
        <v>2389</v>
      </c>
      <c r="B2390" s="1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t="s">
        <v>11</v>
      </c>
      <c r="K2390">
        <f t="shared" si="37"/>
        <v>1</v>
      </c>
    </row>
    <row r="2391" spans="1:11" x14ac:dyDescent="0.25">
      <c r="A2391">
        <v>2390</v>
      </c>
      <c r="B2391" s="1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t="s">
        <v>13</v>
      </c>
      <c r="K2391">
        <f t="shared" si="37"/>
        <v>0</v>
      </c>
    </row>
    <row r="2392" spans="1:11" x14ac:dyDescent="0.25">
      <c r="A2392">
        <v>2391</v>
      </c>
      <c r="B2392" s="1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t="s">
        <v>13</v>
      </c>
      <c r="K2392">
        <f t="shared" si="37"/>
        <v>0</v>
      </c>
    </row>
    <row r="2393" spans="1:11" x14ac:dyDescent="0.25">
      <c r="A2393">
        <v>2392</v>
      </c>
      <c r="B2393" s="1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t="s">
        <v>13</v>
      </c>
      <c r="K2393">
        <f t="shared" si="37"/>
        <v>0</v>
      </c>
    </row>
    <row r="2394" spans="1:11" x14ac:dyDescent="0.25">
      <c r="A2394">
        <v>2393</v>
      </c>
      <c r="B2394" s="1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t="s">
        <v>13</v>
      </c>
      <c r="K2394">
        <f t="shared" si="37"/>
        <v>0</v>
      </c>
    </row>
    <row r="2395" spans="1:11" x14ac:dyDescent="0.25">
      <c r="A2395">
        <v>2394</v>
      </c>
      <c r="B2395" s="1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t="s">
        <v>13</v>
      </c>
      <c r="K2395">
        <f t="shared" si="37"/>
        <v>0</v>
      </c>
    </row>
    <row r="2396" spans="1:11" x14ac:dyDescent="0.25">
      <c r="A2396">
        <v>2395</v>
      </c>
      <c r="B2396" s="1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t="s">
        <v>11</v>
      </c>
      <c r="K2396">
        <f t="shared" si="37"/>
        <v>1</v>
      </c>
    </row>
    <row r="2397" spans="1:11" x14ac:dyDescent="0.25">
      <c r="A2397">
        <v>2396</v>
      </c>
      <c r="B2397" s="1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t="s">
        <v>11</v>
      </c>
      <c r="K2397">
        <f t="shared" si="37"/>
        <v>1</v>
      </c>
    </row>
    <row r="2398" spans="1:11" x14ac:dyDescent="0.25">
      <c r="A2398">
        <v>2397</v>
      </c>
      <c r="B2398" s="1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t="s">
        <v>11</v>
      </c>
      <c r="K2398">
        <f t="shared" si="37"/>
        <v>1</v>
      </c>
    </row>
    <row r="2399" spans="1:11" x14ac:dyDescent="0.25">
      <c r="A2399">
        <v>2398</v>
      </c>
      <c r="B2399" s="1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t="s">
        <v>13</v>
      </c>
      <c r="K2399">
        <f t="shared" si="37"/>
        <v>0</v>
      </c>
    </row>
    <row r="2400" spans="1:11" x14ac:dyDescent="0.25">
      <c r="A2400">
        <v>2399</v>
      </c>
      <c r="B2400" s="1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t="s">
        <v>13</v>
      </c>
      <c r="K2400">
        <f t="shared" si="37"/>
        <v>0</v>
      </c>
    </row>
    <row r="2401" spans="1:11" x14ac:dyDescent="0.25">
      <c r="A2401">
        <v>2400</v>
      </c>
      <c r="B2401" s="1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t="s">
        <v>13</v>
      </c>
      <c r="K2401">
        <f t="shared" si="37"/>
        <v>0</v>
      </c>
    </row>
    <row r="2402" spans="1:11" x14ac:dyDescent="0.25">
      <c r="A2402">
        <v>2401</v>
      </c>
      <c r="B2402" s="1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t="s">
        <v>11</v>
      </c>
      <c r="K2402">
        <f t="shared" si="37"/>
        <v>1</v>
      </c>
    </row>
    <row r="2403" spans="1:11" x14ac:dyDescent="0.25">
      <c r="A2403">
        <v>2402</v>
      </c>
      <c r="B2403" s="1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t="s">
        <v>13</v>
      </c>
      <c r="K2403">
        <f t="shared" si="37"/>
        <v>0</v>
      </c>
    </row>
    <row r="2404" spans="1:11" x14ac:dyDescent="0.25">
      <c r="A2404">
        <v>2403</v>
      </c>
      <c r="B2404" s="1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t="s">
        <v>13</v>
      </c>
      <c r="K2404">
        <f t="shared" si="37"/>
        <v>0</v>
      </c>
    </row>
    <row r="2405" spans="1:11" x14ac:dyDescent="0.25">
      <c r="A2405">
        <v>2404</v>
      </c>
      <c r="B2405" s="1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t="s">
        <v>13</v>
      </c>
      <c r="K2405">
        <f t="shared" si="37"/>
        <v>0</v>
      </c>
    </row>
    <row r="2406" spans="1:11" x14ac:dyDescent="0.25">
      <c r="A2406">
        <v>2405</v>
      </c>
      <c r="B2406" s="1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t="s">
        <v>11</v>
      </c>
      <c r="K2406">
        <f t="shared" si="37"/>
        <v>1</v>
      </c>
    </row>
    <row r="2407" spans="1:11" x14ac:dyDescent="0.25">
      <c r="A2407">
        <v>2406</v>
      </c>
      <c r="B2407" s="1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t="s">
        <v>13</v>
      </c>
      <c r="K2407">
        <f t="shared" si="37"/>
        <v>0</v>
      </c>
    </row>
    <row r="2408" spans="1:11" x14ac:dyDescent="0.25">
      <c r="A2408">
        <v>2407</v>
      </c>
      <c r="B2408" s="1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t="s">
        <v>11</v>
      </c>
      <c r="K2408">
        <f t="shared" si="37"/>
        <v>1</v>
      </c>
    </row>
    <row r="2409" spans="1:11" x14ac:dyDescent="0.25">
      <c r="A2409">
        <v>2408</v>
      </c>
      <c r="B2409" s="1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t="s">
        <v>11</v>
      </c>
      <c r="K2409">
        <f t="shared" si="37"/>
        <v>1</v>
      </c>
    </row>
    <row r="2410" spans="1:11" x14ac:dyDescent="0.25">
      <c r="A2410">
        <v>2409</v>
      </c>
      <c r="B2410" s="1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t="s">
        <v>13</v>
      </c>
      <c r="K2410">
        <f t="shared" si="37"/>
        <v>0</v>
      </c>
    </row>
    <row r="2411" spans="1:11" x14ac:dyDescent="0.25">
      <c r="A2411">
        <v>2410</v>
      </c>
      <c r="B2411" s="1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t="s">
        <v>13</v>
      </c>
      <c r="K2411">
        <f t="shared" si="37"/>
        <v>0</v>
      </c>
    </row>
    <row r="2412" spans="1:11" x14ac:dyDescent="0.25">
      <c r="A2412">
        <v>2411</v>
      </c>
      <c r="B2412" s="1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t="s">
        <v>13</v>
      </c>
      <c r="K2412">
        <f t="shared" si="37"/>
        <v>0</v>
      </c>
    </row>
    <row r="2413" spans="1:11" x14ac:dyDescent="0.25">
      <c r="A2413">
        <v>2412</v>
      </c>
      <c r="B2413" s="1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t="s">
        <v>11</v>
      </c>
      <c r="K2413">
        <f t="shared" si="37"/>
        <v>1</v>
      </c>
    </row>
    <row r="2414" spans="1:11" x14ac:dyDescent="0.25">
      <c r="A2414">
        <v>2413</v>
      </c>
      <c r="B2414" s="1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t="s">
        <v>13</v>
      </c>
      <c r="K2414">
        <f t="shared" si="37"/>
        <v>0</v>
      </c>
    </row>
    <row r="2415" spans="1:11" x14ac:dyDescent="0.25">
      <c r="A2415">
        <v>2414</v>
      </c>
      <c r="B2415" s="1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t="s">
        <v>11</v>
      </c>
      <c r="K2415">
        <f t="shared" si="37"/>
        <v>1</v>
      </c>
    </row>
    <row r="2416" spans="1:11" x14ac:dyDescent="0.25">
      <c r="A2416">
        <v>2415</v>
      </c>
      <c r="B2416" s="1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t="s">
        <v>11</v>
      </c>
      <c r="K2416">
        <f t="shared" si="37"/>
        <v>1</v>
      </c>
    </row>
    <row r="2417" spans="1:11" x14ac:dyDescent="0.25">
      <c r="A2417">
        <v>2416</v>
      </c>
      <c r="B2417" s="1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t="s">
        <v>11</v>
      </c>
      <c r="K2417">
        <f t="shared" si="37"/>
        <v>1</v>
      </c>
    </row>
    <row r="2418" spans="1:11" x14ac:dyDescent="0.25">
      <c r="A2418">
        <v>2417</v>
      </c>
      <c r="B2418" s="1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t="s">
        <v>11</v>
      </c>
      <c r="K2418">
        <f t="shared" si="37"/>
        <v>1</v>
      </c>
    </row>
    <row r="2419" spans="1:11" x14ac:dyDescent="0.25">
      <c r="A2419">
        <v>2418</v>
      </c>
      <c r="B2419" s="1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t="s">
        <v>11</v>
      </c>
      <c r="K2419">
        <f t="shared" si="37"/>
        <v>1</v>
      </c>
    </row>
    <row r="2420" spans="1:11" x14ac:dyDescent="0.25">
      <c r="A2420">
        <v>2419</v>
      </c>
      <c r="B2420" s="1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t="s">
        <v>13</v>
      </c>
      <c r="K2420">
        <f t="shared" si="37"/>
        <v>0</v>
      </c>
    </row>
    <row r="2421" spans="1:11" x14ac:dyDescent="0.25">
      <c r="A2421">
        <v>2420</v>
      </c>
      <c r="B2421" s="1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t="s">
        <v>11</v>
      </c>
      <c r="K2421">
        <f t="shared" si="37"/>
        <v>1</v>
      </c>
    </row>
    <row r="2422" spans="1:11" x14ac:dyDescent="0.25">
      <c r="A2422">
        <v>2421</v>
      </c>
      <c r="B2422" s="1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t="s">
        <v>11</v>
      </c>
      <c r="K2422">
        <f t="shared" si="37"/>
        <v>1</v>
      </c>
    </row>
    <row r="2423" spans="1:11" x14ac:dyDescent="0.25">
      <c r="A2423">
        <v>2422</v>
      </c>
      <c r="B2423" s="1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t="s">
        <v>11</v>
      </c>
      <c r="K2423">
        <f t="shared" si="37"/>
        <v>1</v>
      </c>
    </row>
    <row r="2424" spans="1:11" x14ac:dyDescent="0.25">
      <c r="A2424">
        <v>2423</v>
      </c>
      <c r="B2424" s="1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t="s">
        <v>11</v>
      </c>
      <c r="K2424">
        <f t="shared" si="37"/>
        <v>1</v>
      </c>
    </row>
    <row r="2425" spans="1:11" x14ac:dyDescent="0.25">
      <c r="A2425">
        <v>2424</v>
      </c>
      <c r="B2425" s="1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t="s">
        <v>11</v>
      </c>
      <c r="K2425">
        <f t="shared" si="37"/>
        <v>1</v>
      </c>
    </row>
    <row r="2426" spans="1:11" x14ac:dyDescent="0.25">
      <c r="A2426">
        <v>2425</v>
      </c>
      <c r="B2426" s="1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t="s">
        <v>13</v>
      </c>
      <c r="K2426">
        <f t="shared" si="37"/>
        <v>0</v>
      </c>
    </row>
    <row r="2427" spans="1:11" x14ac:dyDescent="0.25">
      <c r="A2427">
        <v>2426</v>
      </c>
      <c r="B2427" s="1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t="s">
        <v>11</v>
      </c>
      <c r="K2427">
        <f t="shared" si="37"/>
        <v>1</v>
      </c>
    </row>
    <row r="2428" spans="1:11" x14ac:dyDescent="0.25">
      <c r="A2428">
        <v>2427</v>
      </c>
      <c r="B2428" s="1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t="s">
        <v>13</v>
      </c>
      <c r="K2428">
        <f t="shared" si="37"/>
        <v>0</v>
      </c>
    </row>
    <row r="2429" spans="1:11" x14ac:dyDescent="0.25">
      <c r="A2429">
        <v>2428</v>
      </c>
      <c r="B2429" s="1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t="s">
        <v>11</v>
      </c>
      <c r="K2429">
        <f t="shared" si="37"/>
        <v>1</v>
      </c>
    </row>
    <row r="2430" spans="1:11" x14ac:dyDescent="0.25">
      <c r="A2430">
        <v>2429</v>
      </c>
      <c r="B2430" s="1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t="s">
        <v>13</v>
      </c>
      <c r="K2430">
        <f t="shared" si="37"/>
        <v>0</v>
      </c>
    </row>
    <row r="2431" spans="1:11" x14ac:dyDescent="0.25">
      <c r="A2431">
        <v>2430</v>
      </c>
      <c r="B2431" s="1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t="s">
        <v>13</v>
      </c>
      <c r="K2431">
        <f t="shared" si="37"/>
        <v>0</v>
      </c>
    </row>
    <row r="2432" spans="1:11" x14ac:dyDescent="0.25">
      <c r="A2432">
        <v>2431</v>
      </c>
      <c r="B2432" s="1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t="s">
        <v>11</v>
      </c>
      <c r="K2432">
        <f t="shared" si="37"/>
        <v>1</v>
      </c>
    </row>
    <row r="2433" spans="1:11" x14ac:dyDescent="0.25">
      <c r="A2433">
        <v>2432</v>
      </c>
      <c r="B2433" s="1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t="s">
        <v>13</v>
      </c>
      <c r="K2433">
        <f t="shared" si="37"/>
        <v>0</v>
      </c>
    </row>
    <row r="2434" spans="1:11" x14ac:dyDescent="0.25">
      <c r="A2434">
        <v>2433</v>
      </c>
      <c r="B2434" s="1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t="s">
        <v>13</v>
      </c>
      <c r="K2434">
        <f t="shared" si="37"/>
        <v>0</v>
      </c>
    </row>
    <row r="2435" spans="1:11" x14ac:dyDescent="0.25">
      <c r="A2435">
        <v>2434</v>
      </c>
      <c r="B2435" s="1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t="s">
        <v>13</v>
      </c>
      <c r="K2435">
        <f t="shared" ref="K2435:K2498" si="38">IF(J2435="Yes", 1, 0)</f>
        <v>0</v>
      </c>
    </row>
    <row r="2436" spans="1:11" x14ac:dyDescent="0.25">
      <c r="A2436">
        <v>2435</v>
      </c>
      <c r="B2436" s="1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t="s">
        <v>11</v>
      </c>
      <c r="K2436">
        <f t="shared" si="38"/>
        <v>1</v>
      </c>
    </row>
    <row r="2437" spans="1:11" x14ac:dyDescent="0.25">
      <c r="A2437">
        <v>2436</v>
      </c>
      <c r="B2437" s="1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t="s">
        <v>11</v>
      </c>
      <c r="K2437">
        <f t="shared" si="38"/>
        <v>1</v>
      </c>
    </row>
    <row r="2438" spans="1:11" x14ac:dyDescent="0.25">
      <c r="A2438">
        <v>2437</v>
      </c>
      <c r="B2438" s="1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t="s">
        <v>13</v>
      </c>
      <c r="K2438">
        <f t="shared" si="38"/>
        <v>0</v>
      </c>
    </row>
    <row r="2439" spans="1:11" x14ac:dyDescent="0.25">
      <c r="A2439">
        <v>2438</v>
      </c>
      <c r="B2439" s="1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t="s">
        <v>13</v>
      </c>
      <c r="K2439">
        <f t="shared" si="38"/>
        <v>0</v>
      </c>
    </row>
    <row r="2440" spans="1:11" x14ac:dyDescent="0.25">
      <c r="A2440">
        <v>2439</v>
      </c>
      <c r="B2440" s="1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t="s">
        <v>11</v>
      </c>
      <c r="K2440">
        <f t="shared" si="38"/>
        <v>1</v>
      </c>
    </row>
    <row r="2441" spans="1:11" x14ac:dyDescent="0.25">
      <c r="A2441">
        <v>2440</v>
      </c>
      <c r="B2441" s="1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t="s">
        <v>11</v>
      </c>
      <c r="K2441">
        <f t="shared" si="38"/>
        <v>1</v>
      </c>
    </row>
    <row r="2442" spans="1:11" x14ac:dyDescent="0.25">
      <c r="A2442">
        <v>2441</v>
      </c>
      <c r="B2442" s="1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t="s">
        <v>13</v>
      </c>
      <c r="K2442">
        <f t="shared" si="38"/>
        <v>0</v>
      </c>
    </row>
    <row r="2443" spans="1:11" x14ac:dyDescent="0.25">
      <c r="A2443">
        <v>2442</v>
      </c>
      <c r="B2443" s="1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t="s">
        <v>13</v>
      </c>
      <c r="K2443">
        <f t="shared" si="38"/>
        <v>0</v>
      </c>
    </row>
    <row r="2444" spans="1:11" x14ac:dyDescent="0.25">
      <c r="A2444">
        <v>2443</v>
      </c>
      <c r="B2444" s="1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t="s">
        <v>11</v>
      </c>
      <c r="K2444">
        <f t="shared" si="38"/>
        <v>1</v>
      </c>
    </row>
    <row r="2445" spans="1:11" x14ac:dyDescent="0.25">
      <c r="A2445">
        <v>2444</v>
      </c>
      <c r="B2445" s="1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t="s">
        <v>11</v>
      </c>
      <c r="K2445">
        <f t="shared" si="38"/>
        <v>1</v>
      </c>
    </row>
    <row r="2446" spans="1:11" x14ac:dyDescent="0.25">
      <c r="A2446">
        <v>2445</v>
      </c>
      <c r="B2446" s="1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t="s">
        <v>13</v>
      </c>
      <c r="K2446">
        <f t="shared" si="38"/>
        <v>0</v>
      </c>
    </row>
    <row r="2447" spans="1:11" x14ac:dyDescent="0.25">
      <c r="A2447">
        <v>2446</v>
      </c>
      <c r="B2447" s="1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t="s">
        <v>11</v>
      </c>
      <c r="K2447">
        <f t="shared" si="38"/>
        <v>1</v>
      </c>
    </row>
    <row r="2448" spans="1:11" x14ac:dyDescent="0.25">
      <c r="A2448">
        <v>2447</v>
      </c>
      <c r="B2448" s="1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t="s">
        <v>13</v>
      </c>
      <c r="K2448">
        <f t="shared" si="38"/>
        <v>0</v>
      </c>
    </row>
    <row r="2449" spans="1:11" x14ac:dyDescent="0.25">
      <c r="A2449">
        <v>2448</v>
      </c>
      <c r="B2449" s="1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t="s">
        <v>11</v>
      </c>
      <c r="K2449">
        <f t="shared" si="38"/>
        <v>1</v>
      </c>
    </row>
    <row r="2450" spans="1:11" x14ac:dyDescent="0.25">
      <c r="A2450">
        <v>2449</v>
      </c>
      <c r="B2450" s="1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t="s">
        <v>13</v>
      </c>
      <c r="K2450">
        <f t="shared" si="38"/>
        <v>0</v>
      </c>
    </row>
    <row r="2451" spans="1:11" x14ac:dyDescent="0.25">
      <c r="A2451">
        <v>2450</v>
      </c>
      <c r="B2451" s="1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t="s">
        <v>13</v>
      </c>
      <c r="K2451">
        <f t="shared" si="38"/>
        <v>0</v>
      </c>
    </row>
    <row r="2452" spans="1:11" x14ac:dyDescent="0.25">
      <c r="A2452">
        <v>2451</v>
      </c>
      <c r="B2452" s="1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t="s">
        <v>13</v>
      </c>
      <c r="K2452">
        <f t="shared" si="38"/>
        <v>0</v>
      </c>
    </row>
    <row r="2453" spans="1:11" x14ac:dyDescent="0.25">
      <c r="A2453">
        <v>2452</v>
      </c>
      <c r="B2453" s="1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t="s">
        <v>11</v>
      </c>
      <c r="K2453">
        <f t="shared" si="38"/>
        <v>1</v>
      </c>
    </row>
    <row r="2454" spans="1:11" x14ac:dyDescent="0.25">
      <c r="A2454">
        <v>2453</v>
      </c>
      <c r="B2454" s="1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t="s">
        <v>13</v>
      </c>
      <c r="K2454">
        <f t="shared" si="38"/>
        <v>0</v>
      </c>
    </row>
    <row r="2455" spans="1:11" x14ac:dyDescent="0.25">
      <c r="A2455">
        <v>2454</v>
      </c>
      <c r="B2455" s="1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t="s">
        <v>13</v>
      </c>
      <c r="K2455">
        <f t="shared" si="38"/>
        <v>0</v>
      </c>
    </row>
    <row r="2456" spans="1:11" x14ac:dyDescent="0.25">
      <c r="A2456">
        <v>2455</v>
      </c>
      <c r="B2456" s="1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t="s">
        <v>13</v>
      </c>
      <c r="K2456">
        <f t="shared" si="38"/>
        <v>0</v>
      </c>
    </row>
    <row r="2457" spans="1:11" x14ac:dyDescent="0.25">
      <c r="A2457">
        <v>2456</v>
      </c>
      <c r="B2457" s="1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t="s">
        <v>11</v>
      </c>
      <c r="K2457">
        <f t="shared" si="38"/>
        <v>1</v>
      </c>
    </row>
    <row r="2458" spans="1:11" x14ac:dyDescent="0.25">
      <c r="A2458">
        <v>2457</v>
      </c>
      <c r="B2458" s="1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t="s">
        <v>13</v>
      </c>
      <c r="K2458">
        <f t="shared" si="38"/>
        <v>0</v>
      </c>
    </row>
    <row r="2459" spans="1:11" x14ac:dyDescent="0.25">
      <c r="A2459">
        <v>2458</v>
      </c>
      <c r="B2459" s="1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t="s">
        <v>13</v>
      </c>
      <c r="K2459">
        <f t="shared" si="38"/>
        <v>0</v>
      </c>
    </row>
    <row r="2460" spans="1:11" x14ac:dyDescent="0.25">
      <c r="A2460">
        <v>2459</v>
      </c>
      <c r="B2460" s="1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t="s">
        <v>13</v>
      </c>
      <c r="K2460">
        <f t="shared" si="38"/>
        <v>0</v>
      </c>
    </row>
    <row r="2461" spans="1:11" x14ac:dyDescent="0.25">
      <c r="A2461">
        <v>2460</v>
      </c>
      <c r="B2461" s="1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t="s">
        <v>11</v>
      </c>
      <c r="K2461">
        <f t="shared" si="38"/>
        <v>1</v>
      </c>
    </row>
    <row r="2462" spans="1:11" x14ac:dyDescent="0.25">
      <c r="A2462">
        <v>2461</v>
      </c>
      <c r="B2462" s="1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t="s">
        <v>11</v>
      </c>
      <c r="K2462">
        <f t="shared" si="38"/>
        <v>1</v>
      </c>
    </row>
    <row r="2463" spans="1:11" x14ac:dyDescent="0.25">
      <c r="A2463">
        <v>2462</v>
      </c>
      <c r="B2463" s="1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t="s">
        <v>13</v>
      </c>
      <c r="K2463">
        <f t="shared" si="38"/>
        <v>0</v>
      </c>
    </row>
    <row r="2464" spans="1:11" x14ac:dyDescent="0.25">
      <c r="A2464">
        <v>2463</v>
      </c>
      <c r="B2464" s="1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t="s">
        <v>11</v>
      </c>
      <c r="K2464">
        <f t="shared" si="38"/>
        <v>1</v>
      </c>
    </row>
    <row r="2465" spans="1:11" x14ac:dyDescent="0.25">
      <c r="A2465">
        <v>2464</v>
      </c>
      <c r="B2465" s="1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t="s">
        <v>13</v>
      </c>
      <c r="K2465">
        <f t="shared" si="38"/>
        <v>0</v>
      </c>
    </row>
    <row r="2466" spans="1:11" x14ac:dyDescent="0.25">
      <c r="A2466">
        <v>2465</v>
      </c>
      <c r="B2466" s="1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t="s">
        <v>11</v>
      </c>
      <c r="K2466">
        <f t="shared" si="38"/>
        <v>1</v>
      </c>
    </row>
    <row r="2467" spans="1:11" x14ac:dyDescent="0.25">
      <c r="A2467">
        <v>2466</v>
      </c>
      <c r="B2467" s="1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t="s">
        <v>13</v>
      </c>
      <c r="K2467">
        <f t="shared" si="38"/>
        <v>0</v>
      </c>
    </row>
    <row r="2468" spans="1:11" x14ac:dyDescent="0.25">
      <c r="A2468">
        <v>2467</v>
      </c>
      <c r="B2468" s="1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t="s">
        <v>13</v>
      </c>
      <c r="K2468">
        <f t="shared" si="38"/>
        <v>0</v>
      </c>
    </row>
    <row r="2469" spans="1:11" x14ac:dyDescent="0.25">
      <c r="A2469">
        <v>2468</v>
      </c>
      <c r="B2469" s="1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t="s">
        <v>11</v>
      </c>
      <c r="K2469">
        <f t="shared" si="38"/>
        <v>1</v>
      </c>
    </row>
    <row r="2470" spans="1:11" x14ac:dyDescent="0.25">
      <c r="A2470">
        <v>2469</v>
      </c>
      <c r="B2470" s="1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t="s">
        <v>13</v>
      </c>
      <c r="K2470">
        <f t="shared" si="38"/>
        <v>0</v>
      </c>
    </row>
    <row r="2471" spans="1:11" x14ac:dyDescent="0.25">
      <c r="A2471">
        <v>2470</v>
      </c>
      <c r="B2471" s="1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t="s">
        <v>11</v>
      </c>
      <c r="K2471">
        <f t="shared" si="38"/>
        <v>1</v>
      </c>
    </row>
    <row r="2472" spans="1:11" x14ac:dyDescent="0.25">
      <c r="A2472">
        <v>2471</v>
      </c>
      <c r="B2472" s="1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t="s">
        <v>11</v>
      </c>
      <c r="K2472">
        <f t="shared" si="38"/>
        <v>1</v>
      </c>
    </row>
    <row r="2473" spans="1:11" x14ac:dyDescent="0.25">
      <c r="A2473">
        <v>2472</v>
      </c>
      <c r="B2473" s="1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t="s">
        <v>11</v>
      </c>
      <c r="K2473">
        <f t="shared" si="38"/>
        <v>1</v>
      </c>
    </row>
    <row r="2474" spans="1:11" x14ac:dyDescent="0.25">
      <c r="A2474">
        <v>2473</v>
      </c>
      <c r="B2474" s="1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t="s">
        <v>13</v>
      </c>
      <c r="K2474">
        <f t="shared" si="38"/>
        <v>0</v>
      </c>
    </row>
    <row r="2475" spans="1:11" x14ac:dyDescent="0.25">
      <c r="A2475">
        <v>2474</v>
      </c>
      <c r="B2475" s="1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t="s">
        <v>13</v>
      </c>
      <c r="K2475">
        <f t="shared" si="38"/>
        <v>0</v>
      </c>
    </row>
    <row r="2476" spans="1:11" x14ac:dyDescent="0.25">
      <c r="A2476">
        <v>2475</v>
      </c>
      <c r="B2476" s="1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t="s">
        <v>11</v>
      </c>
      <c r="K2476">
        <f t="shared" si="38"/>
        <v>1</v>
      </c>
    </row>
    <row r="2477" spans="1:11" x14ac:dyDescent="0.25">
      <c r="A2477">
        <v>2476</v>
      </c>
      <c r="B2477" s="1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t="s">
        <v>13</v>
      </c>
      <c r="K2477">
        <f t="shared" si="38"/>
        <v>0</v>
      </c>
    </row>
    <row r="2478" spans="1:11" x14ac:dyDescent="0.25">
      <c r="A2478">
        <v>2477</v>
      </c>
      <c r="B2478" s="1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t="s">
        <v>11</v>
      </c>
      <c r="K2478">
        <f t="shared" si="38"/>
        <v>1</v>
      </c>
    </row>
    <row r="2479" spans="1:11" x14ac:dyDescent="0.25">
      <c r="A2479">
        <v>2478</v>
      </c>
      <c r="B2479" s="1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t="s">
        <v>13</v>
      </c>
      <c r="K2479">
        <f t="shared" si="38"/>
        <v>0</v>
      </c>
    </row>
    <row r="2480" spans="1:11" x14ac:dyDescent="0.25">
      <c r="A2480">
        <v>2479</v>
      </c>
      <c r="B2480" s="1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t="s">
        <v>11</v>
      </c>
      <c r="K2480">
        <f t="shared" si="38"/>
        <v>1</v>
      </c>
    </row>
    <row r="2481" spans="1:11" x14ac:dyDescent="0.25">
      <c r="A2481">
        <v>2480</v>
      </c>
      <c r="B2481" s="1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t="s">
        <v>11</v>
      </c>
      <c r="K2481">
        <f t="shared" si="38"/>
        <v>1</v>
      </c>
    </row>
    <row r="2482" spans="1:11" x14ac:dyDescent="0.25">
      <c r="A2482">
        <v>2481</v>
      </c>
      <c r="B2482" s="1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t="s">
        <v>11</v>
      </c>
      <c r="K2482">
        <f t="shared" si="38"/>
        <v>1</v>
      </c>
    </row>
    <row r="2483" spans="1:11" x14ac:dyDescent="0.25">
      <c r="A2483">
        <v>2482</v>
      </c>
      <c r="B2483" s="1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t="s">
        <v>11</v>
      </c>
      <c r="K2483">
        <f t="shared" si="38"/>
        <v>1</v>
      </c>
    </row>
    <row r="2484" spans="1:11" x14ac:dyDescent="0.25">
      <c r="A2484">
        <v>2483</v>
      </c>
      <c r="B2484" s="1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t="s">
        <v>11</v>
      </c>
      <c r="K2484">
        <f t="shared" si="38"/>
        <v>1</v>
      </c>
    </row>
    <row r="2485" spans="1:11" x14ac:dyDescent="0.25">
      <c r="A2485">
        <v>2484</v>
      </c>
      <c r="B2485" s="1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t="s">
        <v>11</v>
      </c>
      <c r="K2485">
        <f t="shared" si="38"/>
        <v>1</v>
      </c>
    </row>
    <row r="2486" spans="1:11" x14ac:dyDescent="0.25">
      <c r="A2486">
        <v>2485</v>
      </c>
      <c r="B2486" s="1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t="s">
        <v>11</v>
      </c>
      <c r="K2486">
        <f t="shared" si="38"/>
        <v>1</v>
      </c>
    </row>
    <row r="2487" spans="1:11" x14ac:dyDescent="0.25">
      <c r="A2487">
        <v>2486</v>
      </c>
      <c r="B2487" s="1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t="s">
        <v>13</v>
      </c>
      <c r="K2487">
        <f t="shared" si="38"/>
        <v>0</v>
      </c>
    </row>
    <row r="2488" spans="1:11" x14ac:dyDescent="0.25">
      <c r="A2488">
        <v>2487</v>
      </c>
      <c r="B2488" s="1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t="s">
        <v>13</v>
      </c>
      <c r="K2488">
        <f t="shared" si="38"/>
        <v>0</v>
      </c>
    </row>
    <row r="2489" spans="1:11" x14ac:dyDescent="0.25">
      <c r="A2489">
        <v>2488</v>
      </c>
      <c r="B2489" s="1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t="s">
        <v>13</v>
      </c>
      <c r="K2489">
        <f t="shared" si="38"/>
        <v>0</v>
      </c>
    </row>
    <row r="2490" spans="1:11" x14ac:dyDescent="0.25">
      <c r="A2490">
        <v>2489</v>
      </c>
      <c r="B2490" s="1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t="s">
        <v>11</v>
      </c>
      <c r="K2490">
        <f t="shared" si="38"/>
        <v>1</v>
      </c>
    </row>
    <row r="2491" spans="1:11" x14ac:dyDescent="0.25">
      <c r="A2491">
        <v>2490</v>
      </c>
      <c r="B2491" s="1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t="s">
        <v>13</v>
      </c>
      <c r="K2491">
        <f t="shared" si="38"/>
        <v>0</v>
      </c>
    </row>
    <row r="2492" spans="1:11" x14ac:dyDescent="0.25">
      <c r="A2492">
        <v>2491</v>
      </c>
      <c r="B2492" s="1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t="s">
        <v>13</v>
      </c>
      <c r="K2492">
        <f t="shared" si="38"/>
        <v>0</v>
      </c>
    </row>
    <row r="2493" spans="1:11" x14ac:dyDescent="0.25">
      <c r="A2493">
        <v>2492</v>
      </c>
      <c r="B2493" s="1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t="s">
        <v>13</v>
      </c>
      <c r="K2493">
        <f t="shared" si="38"/>
        <v>0</v>
      </c>
    </row>
    <row r="2494" spans="1:11" x14ac:dyDescent="0.25">
      <c r="A2494">
        <v>2493</v>
      </c>
      <c r="B2494" s="1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t="s">
        <v>13</v>
      </c>
      <c r="K2494">
        <f t="shared" si="38"/>
        <v>0</v>
      </c>
    </row>
    <row r="2495" spans="1:11" x14ac:dyDescent="0.25">
      <c r="A2495">
        <v>2494</v>
      </c>
      <c r="B2495" s="1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t="s">
        <v>13</v>
      </c>
      <c r="K2495">
        <f t="shared" si="38"/>
        <v>0</v>
      </c>
    </row>
    <row r="2496" spans="1:11" x14ac:dyDescent="0.25">
      <c r="A2496">
        <v>2495</v>
      </c>
      <c r="B2496" s="1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t="s">
        <v>13</v>
      </c>
      <c r="K2496">
        <f t="shared" si="38"/>
        <v>0</v>
      </c>
    </row>
    <row r="2497" spans="1:11" x14ac:dyDescent="0.25">
      <c r="A2497">
        <v>2496</v>
      </c>
      <c r="B2497" s="1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t="s">
        <v>13</v>
      </c>
      <c r="K2497">
        <f t="shared" si="38"/>
        <v>0</v>
      </c>
    </row>
    <row r="2498" spans="1:11" x14ac:dyDescent="0.25">
      <c r="A2498">
        <v>2497</v>
      </c>
      <c r="B2498" s="1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t="s">
        <v>13</v>
      </c>
      <c r="K2498">
        <f t="shared" si="38"/>
        <v>0</v>
      </c>
    </row>
    <row r="2499" spans="1:11" x14ac:dyDescent="0.25">
      <c r="A2499">
        <v>2498</v>
      </c>
      <c r="B2499" s="1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t="s">
        <v>13</v>
      </c>
      <c r="K2499">
        <f t="shared" ref="K2499:K2562" si="39">IF(J2499="Yes", 1, 0)</f>
        <v>0</v>
      </c>
    </row>
    <row r="2500" spans="1:11" x14ac:dyDescent="0.25">
      <c r="A2500">
        <v>2499</v>
      </c>
      <c r="B2500" s="1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t="s">
        <v>11</v>
      </c>
      <c r="K2500">
        <f t="shared" si="39"/>
        <v>1</v>
      </c>
    </row>
    <row r="2501" spans="1:11" x14ac:dyDescent="0.25">
      <c r="A2501">
        <v>2500</v>
      </c>
      <c r="B2501" s="1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t="s">
        <v>11</v>
      </c>
      <c r="K2501">
        <f t="shared" si="39"/>
        <v>1</v>
      </c>
    </row>
    <row r="2502" spans="1:11" x14ac:dyDescent="0.25">
      <c r="A2502">
        <v>2501</v>
      </c>
      <c r="B2502" s="1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t="s">
        <v>11</v>
      </c>
      <c r="K2502">
        <f t="shared" si="39"/>
        <v>1</v>
      </c>
    </row>
    <row r="2503" spans="1:11" x14ac:dyDescent="0.25">
      <c r="A2503">
        <v>2502</v>
      </c>
      <c r="B2503" s="1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t="s">
        <v>13</v>
      </c>
      <c r="K2503">
        <f t="shared" si="39"/>
        <v>0</v>
      </c>
    </row>
    <row r="2504" spans="1:11" x14ac:dyDescent="0.25">
      <c r="A2504">
        <v>2503</v>
      </c>
      <c r="B2504" s="1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t="s">
        <v>11</v>
      </c>
      <c r="K2504">
        <f t="shared" si="39"/>
        <v>1</v>
      </c>
    </row>
    <row r="2505" spans="1:11" x14ac:dyDescent="0.25">
      <c r="A2505">
        <v>2504</v>
      </c>
      <c r="B2505" s="1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t="s">
        <v>11</v>
      </c>
      <c r="K2505">
        <f t="shared" si="39"/>
        <v>1</v>
      </c>
    </row>
    <row r="2506" spans="1:11" x14ac:dyDescent="0.25">
      <c r="A2506">
        <v>2505</v>
      </c>
      <c r="B2506" s="1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t="s">
        <v>11</v>
      </c>
      <c r="K2506">
        <f t="shared" si="39"/>
        <v>1</v>
      </c>
    </row>
    <row r="2507" spans="1:11" x14ac:dyDescent="0.25">
      <c r="A2507">
        <v>2506</v>
      </c>
      <c r="B2507" s="1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t="s">
        <v>13</v>
      </c>
      <c r="K2507">
        <f t="shared" si="39"/>
        <v>0</v>
      </c>
    </row>
    <row r="2508" spans="1:11" x14ac:dyDescent="0.25">
      <c r="A2508">
        <v>2507</v>
      </c>
      <c r="B2508" s="1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t="s">
        <v>13</v>
      </c>
      <c r="K2508">
        <f t="shared" si="39"/>
        <v>0</v>
      </c>
    </row>
    <row r="2509" spans="1:11" x14ac:dyDescent="0.25">
      <c r="A2509">
        <v>2508</v>
      </c>
      <c r="B2509" s="1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t="s">
        <v>13</v>
      </c>
      <c r="K2509">
        <f t="shared" si="39"/>
        <v>0</v>
      </c>
    </row>
    <row r="2510" spans="1:11" x14ac:dyDescent="0.25">
      <c r="A2510">
        <v>2509</v>
      </c>
      <c r="B2510" s="1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t="s">
        <v>11</v>
      </c>
      <c r="K2510">
        <f t="shared" si="39"/>
        <v>1</v>
      </c>
    </row>
    <row r="2511" spans="1:11" x14ac:dyDescent="0.25">
      <c r="A2511">
        <v>2510</v>
      </c>
      <c r="B2511" s="1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t="s">
        <v>13</v>
      </c>
      <c r="K2511">
        <f t="shared" si="39"/>
        <v>0</v>
      </c>
    </row>
    <row r="2512" spans="1:11" x14ac:dyDescent="0.25">
      <c r="A2512">
        <v>2511</v>
      </c>
      <c r="B2512" s="1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t="s">
        <v>11</v>
      </c>
      <c r="K2512">
        <f t="shared" si="39"/>
        <v>1</v>
      </c>
    </row>
    <row r="2513" spans="1:11" x14ac:dyDescent="0.25">
      <c r="A2513">
        <v>2512</v>
      </c>
      <c r="B2513" s="1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t="s">
        <v>13</v>
      </c>
      <c r="K2513">
        <f t="shared" si="39"/>
        <v>0</v>
      </c>
    </row>
    <row r="2514" spans="1:11" x14ac:dyDescent="0.25">
      <c r="A2514">
        <v>2513</v>
      </c>
      <c r="B2514" s="1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t="s">
        <v>11</v>
      </c>
      <c r="K2514">
        <f t="shared" si="39"/>
        <v>1</v>
      </c>
    </row>
    <row r="2515" spans="1:11" x14ac:dyDescent="0.25">
      <c r="A2515">
        <v>2514</v>
      </c>
      <c r="B2515" s="1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t="s">
        <v>11</v>
      </c>
      <c r="K2515">
        <f t="shared" si="39"/>
        <v>1</v>
      </c>
    </row>
    <row r="2516" spans="1:11" x14ac:dyDescent="0.25">
      <c r="A2516">
        <v>2515</v>
      </c>
      <c r="B2516" s="1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t="s">
        <v>11</v>
      </c>
      <c r="K2516">
        <f t="shared" si="39"/>
        <v>1</v>
      </c>
    </row>
    <row r="2517" spans="1:11" x14ac:dyDescent="0.25">
      <c r="A2517">
        <v>2516</v>
      </c>
      <c r="B2517" s="1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t="s">
        <v>11</v>
      </c>
      <c r="K2517">
        <f t="shared" si="39"/>
        <v>1</v>
      </c>
    </row>
    <row r="2518" spans="1:11" x14ac:dyDescent="0.25">
      <c r="A2518">
        <v>2517</v>
      </c>
      <c r="B2518" s="1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t="s">
        <v>11</v>
      </c>
      <c r="K2518">
        <f t="shared" si="39"/>
        <v>1</v>
      </c>
    </row>
    <row r="2519" spans="1:11" x14ac:dyDescent="0.25">
      <c r="A2519">
        <v>2518</v>
      </c>
      <c r="B2519" s="1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t="s">
        <v>11</v>
      </c>
      <c r="K2519">
        <f t="shared" si="39"/>
        <v>1</v>
      </c>
    </row>
    <row r="2520" spans="1:11" x14ac:dyDescent="0.25">
      <c r="A2520">
        <v>2519</v>
      </c>
      <c r="B2520" s="1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t="s">
        <v>13</v>
      </c>
      <c r="K2520">
        <f t="shared" si="39"/>
        <v>0</v>
      </c>
    </row>
    <row r="2521" spans="1:11" x14ac:dyDescent="0.25">
      <c r="A2521">
        <v>2520</v>
      </c>
      <c r="B2521" s="1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t="s">
        <v>11</v>
      </c>
      <c r="K2521">
        <f t="shared" si="39"/>
        <v>1</v>
      </c>
    </row>
    <row r="2522" spans="1:11" x14ac:dyDescent="0.25">
      <c r="A2522">
        <v>2521</v>
      </c>
      <c r="B2522" s="1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t="s">
        <v>13</v>
      </c>
      <c r="K2522">
        <f t="shared" si="39"/>
        <v>0</v>
      </c>
    </row>
    <row r="2523" spans="1:11" x14ac:dyDescent="0.25">
      <c r="A2523">
        <v>2522</v>
      </c>
      <c r="B2523" s="1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t="s">
        <v>13</v>
      </c>
      <c r="K2523">
        <f t="shared" si="39"/>
        <v>0</v>
      </c>
    </row>
    <row r="2524" spans="1:11" x14ac:dyDescent="0.25">
      <c r="A2524">
        <v>2523</v>
      </c>
      <c r="B2524" s="1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t="s">
        <v>11</v>
      </c>
      <c r="K2524">
        <f t="shared" si="39"/>
        <v>1</v>
      </c>
    </row>
    <row r="2525" spans="1:11" x14ac:dyDescent="0.25">
      <c r="A2525">
        <v>2524</v>
      </c>
      <c r="B2525" s="1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t="s">
        <v>11</v>
      </c>
      <c r="K2525">
        <f t="shared" si="39"/>
        <v>1</v>
      </c>
    </row>
    <row r="2526" spans="1:11" x14ac:dyDescent="0.25">
      <c r="A2526">
        <v>2525</v>
      </c>
      <c r="B2526" s="1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t="s">
        <v>13</v>
      </c>
      <c r="K2526">
        <f t="shared" si="39"/>
        <v>0</v>
      </c>
    </row>
    <row r="2527" spans="1:11" x14ac:dyDescent="0.25">
      <c r="A2527">
        <v>2526</v>
      </c>
      <c r="B2527" s="1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t="s">
        <v>11</v>
      </c>
      <c r="K2527">
        <f t="shared" si="39"/>
        <v>1</v>
      </c>
    </row>
    <row r="2528" spans="1:11" x14ac:dyDescent="0.25">
      <c r="A2528">
        <v>2527</v>
      </c>
      <c r="B2528" s="1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t="s">
        <v>13</v>
      </c>
      <c r="K2528">
        <f t="shared" si="39"/>
        <v>0</v>
      </c>
    </row>
    <row r="2529" spans="1:11" x14ac:dyDescent="0.25">
      <c r="A2529">
        <v>2528</v>
      </c>
      <c r="B2529" s="1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t="s">
        <v>11</v>
      </c>
      <c r="K2529">
        <f t="shared" si="39"/>
        <v>1</v>
      </c>
    </row>
    <row r="2530" spans="1:11" x14ac:dyDescent="0.25">
      <c r="A2530">
        <v>2529</v>
      </c>
      <c r="B2530" s="1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t="s">
        <v>13</v>
      </c>
      <c r="K2530">
        <f t="shared" si="39"/>
        <v>0</v>
      </c>
    </row>
    <row r="2531" spans="1:11" x14ac:dyDescent="0.25">
      <c r="A2531">
        <v>2530</v>
      </c>
      <c r="B2531" s="1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t="s">
        <v>13</v>
      </c>
      <c r="K2531">
        <f t="shared" si="39"/>
        <v>0</v>
      </c>
    </row>
    <row r="2532" spans="1:11" x14ac:dyDescent="0.25">
      <c r="A2532">
        <v>2531</v>
      </c>
      <c r="B2532" s="1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t="s">
        <v>13</v>
      </c>
      <c r="K2532">
        <f t="shared" si="39"/>
        <v>0</v>
      </c>
    </row>
    <row r="2533" spans="1:11" x14ac:dyDescent="0.25">
      <c r="A2533">
        <v>2532</v>
      </c>
      <c r="B2533" s="1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t="s">
        <v>13</v>
      </c>
      <c r="K2533">
        <f t="shared" si="39"/>
        <v>0</v>
      </c>
    </row>
    <row r="2534" spans="1:11" x14ac:dyDescent="0.25">
      <c r="A2534">
        <v>2533</v>
      </c>
      <c r="B2534" s="1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t="s">
        <v>11</v>
      </c>
      <c r="K2534">
        <f t="shared" si="39"/>
        <v>1</v>
      </c>
    </row>
    <row r="2535" spans="1:11" x14ac:dyDescent="0.25">
      <c r="A2535">
        <v>2534</v>
      </c>
      <c r="B2535" s="1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t="s">
        <v>13</v>
      </c>
      <c r="K2535">
        <f t="shared" si="39"/>
        <v>0</v>
      </c>
    </row>
    <row r="2536" spans="1:11" x14ac:dyDescent="0.25">
      <c r="A2536">
        <v>2535</v>
      </c>
      <c r="B2536" s="1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t="s">
        <v>13</v>
      </c>
      <c r="K2536">
        <f t="shared" si="39"/>
        <v>0</v>
      </c>
    </row>
    <row r="2537" spans="1:11" x14ac:dyDescent="0.25">
      <c r="A2537">
        <v>2536</v>
      </c>
      <c r="B2537" s="1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t="s">
        <v>11</v>
      </c>
      <c r="K2537">
        <f t="shared" si="39"/>
        <v>1</v>
      </c>
    </row>
    <row r="2538" spans="1:11" x14ac:dyDescent="0.25">
      <c r="A2538">
        <v>2537</v>
      </c>
      <c r="B2538" s="1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t="s">
        <v>11</v>
      </c>
      <c r="K2538">
        <f t="shared" si="39"/>
        <v>1</v>
      </c>
    </row>
    <row r="2539" spans="1:11" x14ac:dyDescent="0.25">
      <c r="A2539">
        <v>2538</v>
      </c>
      <c r="B2539" s="1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t="s">
        <v>13</v>
      </c>
      <c r="K2539">
        <f t="shared" si="39"/>
        <v>0</v>
      </c>
    </row>
    <row r="2540" spans="1:11" x14ac:dyDescent="0.25">
      <c r="A2540">
        <v>2539</v>
      </c>
      <c r="B2540" s="1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t="s">
        <v>13</v>
      </c>
      <c r="K2540">
        <f t="shared" si="39"/>
        <v>0</v>
      </c>
    </row>
    <row r="2541" spans="1:11" x14ac:dyDescent="0.25">
      <c r="A2541">
        <v>2540</v>
      </c>
      <c r="B2541" s="1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t="s">
        <v>11</v>
      </c>
      <c r="K2541">
        <f t="shared" si="39"/>
        <v>1</v>
      </c>
    </row>
    <row r="2542" spans="1:11" x14ac:dyDescent="0.25">
      <c r="A2542">
        <v>2541</v>
      </c>
      <c r="B2542" s="1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t="s">
        <v>11</v>
      </c>
      <c r="K2542">
        <f t="shared" si="39"/>
        <v>1</v>
      </c>
    </row>
    <row r="2543" spans="1:11" x14ac:dyDescent="0.25">
      <c r="A2543">
        <v>2542</v>
      </c>
      <c r="B2543" s="1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t="s">
        <v>13</v>
      </c>
      <c r="K2543">
        <f t="shared" si="39"/>
        <v>0</v>
      </c>
    </row>
    <row r="2544" spans="1:11" x14ac:dyDescent="0.25">
      <c r="A2544">
        <v>2543</v>
      </c>
      <c r="B2544" s="1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t="s">
        <v>13</v>
      </c>
      <c r="K2544">
        <f t="shared" si="39"/>
        <v>0</v>
      </c>
    </row>
    <row r="2545" spans="1:11" x14ac:dyDescent="0.25">
      <c r="A2545">
        <v>2544</v>
      </c>
      <c r="B2545" s="1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t="s">
        <v>13</v>
      </c>
      <c r="K2545">
        <f t="shared" si="39"/>
        <v>0</v>
      </c>
    </row>
    <row r="2546" spans="1:11" x14ac:dyDescent="0.25">
      <c r="A2546">
        <v>2545</v>
      </c>
      <c r="B2546" s="1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t="s">
        <v>13</v>
      </c>
      <c r="K2546">
        <f t="shared" si="39"/>
        <v>0</v>
      </c>
    </row>
    <row r="2547" spans="1:11" x14ac:dyDescent="0.25">
      <c r="A2547">
        <v>2546</v>
      </c>
      <c r="B2547" s="1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t="s">
        <v>11</v>
      </c>
      <c r="K2547">
        <f t="shared" si="39"/>
        <v>1</v>
      </c>
    </row>
    <row r="2548" spans="1:11" x14ac:dyDescent="0.25">
      <c r="A2548">
        <v>2547</v>
      </c>
      <c r="B2548" s="1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t="s">
        <v>13</v>
      </c>
      <c r="K2548">
        <f t="shared" si="39"/>
        <v>0</v>
      </c>
    </row>
    <row r="2549" spans="1:11" x14ac:dyDescent="0.25">
      <c r="A2549">
        <v>2548</v>
      </c>
      <c r="B2549" s="1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t="s">
        <v>13</v>
      </c>
      <c r="K2549">
        <f t="shared" si="39"/>
        <v>0</v>
      </c>
    </row>
    <row r="2550" spans="1:11" x14ac:dyDescent="0.25">
      <c r="A2550">
        <v>2549</v>
      </c>
      <c r="B2550" s="1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t="s">
        <v>11</v>
      </c>
      <c r="K2550">
        <f t="shared" si="39"/>
        <v>1</v>
      </c>
    </row>
    <row r="2551" spans="1:11" x14ac:dyDescent="0.25">
      <c r="A2551">
        <v>2550</v>
      </c>
      <c r="B2551" s="1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t="s">
        <v>11</v>
      </c>
      <c r="K2551">
        <f t="shared" si="39"/>
        <v>1</v>
      </c>
    </row>
    <row r="2552" spans="1:11" x14ac:dyDescent="0.25">
      <c r="A2552">
        <v>2551</v>
      </c>
      <c r="B2552" s="1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t="s">
        <v>13</v>
      </c>
      <c r="K2552">
        <f t="shared" si="39"/>
        <v>0</v>
      </c>
    </row>
    <row r="2553" spans="1:11" x14ac:dyDescent="0.25">
      <c r="A2553">
        <v>2552</v>
      </c>
      <c r="B2553" s="1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t="s">
        <v>13</v>
      </c>
      <c r="K2553">
        <f t="shared" si="39"/>
        <v>0</v>
      </c>
    </row>
    <row r="2554" spans="1:11" x14ac:dyDescent="0.25">
      <c r="A2554">
        <v>2553</v>
      </c>
      <c r="B2554" s="1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t="s">
        <v>11</v>
      </c>
      <c r="K2554">
        <f t="shared" si="39"/>
        <v>1</v>
      </c>
    </row>
    <row r="2555" spans="1:11" x14ac:dyDescent="0.25">
      <c r="A2555">
        <v>2554</v>
      </c>
      <c r="B2555" s="1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t="s">
        <v>13</v>
      </c>
      <c r="K2555">
        <f t="shared" si="39"/>
        <v>0</v>
      </c>
    </row>
    <row r="2556" spans="1:11" x14ac:dyDescent="0.25">
      <c r="A2556">
        <v>2555</v>
      </c>
      <c r="B2556" s="1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t="s">
        <v>11</v>
      </c>
      <c r="K2556">
        <f t="shared" si="39"/>
        <v>1</v>
      </c>
    </row>
    <row r="2557" spans="1:11" x14ac:dyDescent="0.25">
      <c r="A2557">
        <v>2556</v>
      </c>
      <c r="B2557" s="1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t="s">
        <v>13</v>
      </c>
      <c r="K2557">
        <f t="shared" si="39"/>
        <v>0</v>
      </c>
    </row>
    <row r="2558" spans="1:11" x14ac:dyDescent="0.25">
      <c r="A2558">
        <v>2557</v>
      </c>
      <c r="B2558" s="1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t="s">
        <v>11</v>
      </c>
      <c r="K2558">
        <f t="shared" si="39"/>
        <v>1</v>
      </c>
    </row>
    <row r="2559" spans="1:11" x14ac:dyDescent="0.25">
      <c r="A2559">
        <v>2558</v>
      </c>
      <c r="B2559" s="1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t="s">
        <v>13</v>
      </c>
      <c r="K2559">
        <f t="shared" si="39"/>
        <v>0</v>
      </c>
    </row>
    <row r="2560" spans="1:11" x14ac:dyDescent="0.25">
      <c r="A2560">
        <v>2559</v>
      </c>
      <c r="B2560" s="1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t="s">
        <v>13</v>
      </c>
      <c r="K2560">
        <f t="shared" si="39"/>
        <v>0</v>
      </c>
    </row>
    <row r="2561" spans="1:11" x14ac:dyDescent="0.25">
      <c r="A2561">
        <v>2560</v>
      </c>
      <c r="B2561" s="1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t="s">
        <v>11</v>
      </c>
      <c r="K2561">
        <f t="shared" si="39"/>
        <v>1</v>
      </c>
    </row>
    <row r="2562" spans="1:11" x14ac:dyDescent="0.25">
      <c r="A2562">
        <v>2561</v>
      </c>
      <c r="B2562" s="1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t="s">
        <v>13</v>
      </c>
      <c r="K2562">
        <f t="shared" si="39"/>
        <v>0</v>
      </c>
    </row>
    <row r="2563" spans="1:11" x14ac:dyDescent="0.25">
      <c r="A2563">
        <v>2562</v>
      </c>
      <c r="B2563" s="1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t="s">
        <v>11</v>
      </c>
      <c r="K2563">
        <f t="shared" ref="K2563:K2626" si="40">IF(J2563="Yes", 1, 0)</f>
        <v>1</v>
      </c>
    </row>
    <row r="2564" spans="1:11" x14ac:dyDescent="0.25">
      <c r="A2564">
        <v>2563</v>
      </c>
      <c r="B2564" s="1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t="s">
        <v>13</v>
      </c>
      <c r="K2564">
        <f t="shared" si="40"/>
        <v>0</v>
      </c>
    </row>
    <row r="2565" spans="1:11" x14ac:dyDescent="0.25">
      <c r="A2565">
        <v>2564</v>
      </c>
      <c r="B2565" s="1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t="s">
        <v>11</v>
      </c>
      <c r="K2565">
        <f t="shared" si="40"/>
        <v>1</v>
      </c>
    </row>
    <row r="2566" spans="1:11" x14ac:dyDescent="0.25">
      <c r="A2566">
        <v>2565</v>
      </c>
      <c r="B2566" s="1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t="s">
        <v>13</v>
      </c>
      <c r="K2566">
        <f t="shared" si="40"/>
        <v>0</v>
      </c>
    </row>
    <row r="2567" spans="1:11" x14ac:dyDescent="0.25">
      <c r="A2567">
        <v>2566</v>
      </c>
      <c r="B2567" s="1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t="s">
        <v>13</v>
      </c>
      <c r="K2567">
        <f t="shared" si="40"/>
        <v>0</v>
      </c>
    </row>
    <row r="2568" spans="1:11" x14ac:dyDescent="0.25">
      <c r="A2568">
        <v>2567</v>
      </c>
      <c r="B2568" s="1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t="s">
        <v>13</v>
      </c>
      <c r="K2568">
        <f t="shared" si="40"/>
        <v>0</v>
      </c>
    </row>
    <row r="2569" spans="1:11" x14ac:dyDescent="0.25">
      <c r="A2569">
        <v>2568</v>
      </c>
      <c r="B2569" s="1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t="s">
        <v>11</v>
      </c>
      <c r="K2569">
        <f t="shared" si="40"/>
        <v>1</v>
      </c>
    </row>
    <row r="2570" spans="1:11" x14ac:dyDescent="0.25">
      <c r="A2570">
        <v>2569</v>
      </c>
      <c r="B2570" s="1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t="s">
        <v>11</v>
      </c>
      <c r="K2570">
        <f t="shared" si="40"/>
        <v>1</v>
      </c>
    </row>
    <row r="2571" spans="1:11" x14ac:dyDescent="0.25">
      <c r="A2571">
        <v>2570</v>
      </c>
      <c r="B2571" s="1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t="s">
        <v>13</v>
      </c>
      <c r="K2571">
        <f t="shared" si="40"/>
        <v>0</v>
      </c>
    </row>
    <row r="2572" spans="1:11" x14ac:dyDescent="0.25">
      <c r="A2572">
        <v>2571</v>
      </c>
      <c r="B2572" s="1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t="s">
        <v>11</v>
      </c>
      <c r="K2572">
        <f t="shared" si="40"/>
        <v>1</v>
      </c>
    </row>
    <row r="2573" spans="1:11" x14ac:dyDescent="0.25">
      <c r="A2573">
        <v>2572</v>
      </c>
      <c r="B2573" s="1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t="s">
        <v>13</v>
      </c>
      <c r="K2573">
        <f t="shared" si="40"/>
        <v>0</v>
      </c>
    </row>
    <row r="2574" spans="1:11" x14ac:dyDescent="0.25">
      <c r="A2574">
        <v>2573</v>
      </c>
      <c r="B2574" s="1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t="s">
        <v>11</v>
      </c>
      <c r="K2574">
        <f t="shared" si="40"/>
        <v>1</v>
      </c>
    </row>
    <row r="2575" spans="1:11" x14ac:dyDescent="0.25">
      <c r="A2575">
        <v>2574</v>
      </c>
      <c r="B2575" s="1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t="s">
        <v>13</v>
      </c>
      <c r="K2575">
        <f t="shared" si="40"/>
        <v>0</v>
      </c>
    </row>
    <row r="2576" spans="1:11" x14ac:dyDescent="0.25">
      <c r="A2576">
        <v>2575</v>
      </c>
      <c r="B2576" s="1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t="s">
        <v>11</v>
      </c>
      <c r="K2576">
        <f t="shared" si="40"/>
        <v>1</v>
      </c>
    </row>
    <row r="2577" spans="1:11" x14ac:dyDescent="0.25">
      <c r="A2577">
        <v>2576</v>
      </c>
      <c r="B2577" s="1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t="s">
        <v>11</v>
      </c>
      <c r="K2577">
        <f t="shared" si="40"/>
        <v>1</v>
      </c>
    </row>
    <row r="2578" spans="1:11" x14ac:dyDescent="0.25">
      <c r="A2578">
        <v>2577</v>
      </c>
      <c r="B2578" s="1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t="s">
        <v>11</v>
      </c>
      <c r="K2578">
        <f t="shared" si="40"/>
        <v>1</v>
      </c>
    </row>
    <row r="2579" spans="1:11" x14ac:dyDescent="0.25">
      <c r="A2579">
        <v>2578</v>
      </c>
      <c r="B2579" s="1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t="s">
        <v>11</v>
      </c>
      <c r="K2579">
        <f t="shared" si="40"/>
        <v>1</v>
      </c>
    </row>
    <row r="2580" spans="1:11" x14ac:dyDescent="0.25">
      <c r="A2580">
        <v>2579</v>
      </c>
      <c r="B2580" s="1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t="s">
        <v>13</v>
      </c>
      <c r="K2580">
        <f t="shared" si="40"/>
        <v>0</v>
      </c>
    </row>
    <row r="2581" spans="1:11" x14ac:dyDescent="0.25">
      <c r="A2581">
        <v>2580</v>
      </c>
      <c r="B2581" s="1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t="s">
        <v>11</v>
      </c>
      <c r="K2581">
        <f t="shared" si="40"/>
        <v>1</v>
      </c>
    </row>
    <row r="2582" spans="1:11" x14ac:dyDescent="0.25">
      <c r="A2582">
        <v>2581</v>
      </c>
      <c r="B2582" s="1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t="s">
        <v>11</v>
      </c>
      <c r="K2582">
        <f t="shared" si="40"/>
        <v>1</v>
      </c>
    </row>
    <row r="2583" spans="1:11" x14ac:dyDescent="0.25">
      <c r="A2583">
        <v>2582</v>
      </c>
      <c r="B2583" s="1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t="s">
        <v>13</v>
      </c>
      <c r="K2583">
        <f t="shared" si="40"/>
        <v>0</v>
      </c>
    </row>
    <row r="2584" spans="1:11" x14ac:dyDescent="0.25">
      <c r="A2584">
        <v>2583</v>
      </c>
      <c r="B2584" s="1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t="s">
        <v>11</v>
      </c>
      <c r="K2584">
        <f t="shared" si="40"/>
        <v>1</v>
      </c>
    </row>
    <row r="2585" spans="1:11" x14ac:dyDescent="0.25">
      <c r="A2585">
        <v>2584</v>
      </c>
      <c r="B2585" s="1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t="s">
        <v>13</v>
      </c>
      <c r="K2585">
        <f t="shared" si="40"/>
        <v>0</v>
      </c>
    </row>
    <row r="2586" spans="1:11" x14ac:dyDescent="0.25">
      <c r="A2586">
        <v>2585</v>
      </c>
      <c r="B2586" s="1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t="s">
        <v>13</v>
      </c>
      <c r="K2586">
        <f t="shared" si="40"/>
        <v>0</v>
      </c>
    </row>
    <row r="2587" spans="1:11" x14ac:dyDescent="0.25">
      <c r="A2587">
        <v>2586</v>
      </c>
      <c r="B2587" s="1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t="s">
        <v>13</v>
      </c>
      <c r="K2587">
        <f t="shared" si="40"/>
        <v>0</v>
      </c>
    </row>
    <row r="2588" spans="1:11" x14ac:dyDescent="0.25">
      <c r="A2588">
        <v>2587</v>
      </c>
      <c r="B2588" s="1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t="s">
        <v>11</v>
      </c>
      <c r="K2588">
        <f t="shared" si="40"/>
        <v>1</v>
      </c>
    </row>
    <row r="2589" spans="1:11" x14ac:dyDescent="0.25">
      <c r="A2589">
        <v>2588</v>
      </c>
      <c r="B2589" s="1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t="s">
        <v>13</v>
      </c>
      <c r="K2589">
        <f t="shared" si="40"/>
        <v>0</v>
      </c>
    </row>
    <row r="2590" spans="1:11" x14ac:dyDescent="0.25">
      <c r="A2590">
        <v>2589</v>
      </c>
      <c r="B2590" s="1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t="s">
        <v>11</v>
      </c>
      <c r="K2590">
        <f t="shared" si="40"/>
        <v>1</v>
      </c>
    </row>
    <row r="2591" spans="1:11" x14ac:dyDescent="0.25">
      <c r="A2591">
        <v>2590</v>
      </c>
      <c r="B2591" s="1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t="s">
        <v>11</v>
      </c>
      <c r="K2591">
        <f t="shared" si="40"/>
        <v>1</v>
      </c>
    </row>
    <row r="2592" spans="1:11" x14ac:dyDescent="0.25">
      <c r="A2592">
        <v>2591</v>
      </c>
      <c r="B2592" s="1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t="s">
        <v>11</v>
      </c>
      <c r="K2592">
        <f t="shared" si="40"/>
        <v>1</v>
      </c>
    </row>
    <row r="2593" spans="1:11" x14ac:dyDescent="0.25">
      <c r="A2593">
        <v>2592</v>
      </c>
      <c r="B2593" s="1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t="s">
        <v>11</v>
      </c>
      <c r="K2593">
        <f t="shared" si="40"/>
        <v>1</v>
      </c>
    </row>
    <row r="2594" spans="1:11" x14ac:dyDescent="0.25">
      <c r="A2594">
        <v>2593</v>
      </c>
      <c r="B2594" s="1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t="s">
        <v>13</v>
      </c>
      <c r="K2594">
        <f t="shared" si="40"/>
        <v>0</v>
      </c>
    </row>
    <row r="2595" spans="1:11" x14ac:dyDescent="0.25">
      <c r="A2595">
        <v>2594</v>
      </c>
      <c r="B2595" s="1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t="s">
        <v>13</v>
      </c>
      <c r="K2595">
        <f t="shared" si="40"/>
        <v>0</v>
      </c>
    </row>
    <row r="2596" spans="1:11" x14ac:dyDescent="0.25">
      <c r="A2596">
        <v>2595</v>
      </c>
      <c r="B2596" s="1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t="s">
        <v>11</v>
      </c>
      <c r="K2596">
        <f t="shared" si="40"/>
        <v>1</v>
      </c>
    </row>
    <row r="2597" spans="1:11" x14ac:dyDescent="0.25">
      <c r="A2597">
        <v>2596</v>
      </c>
      <c r="B2597" s="1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t="s">
        <v>13</v>
      </c>
      <c r="K2597">
        <f t="shared" si="40"/>
        <v>0</v>
      </c>
    </row>
    <row r="2598" spans="1:11" x14ac:dyDescent="0.25">
      <c r="A2598">
        <v>2597</v>
      </c>
      <c r="B2598" s="1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t="s">
        <v>13</v>
      </c>
      <c r="K2598">
        <f t="shared" si="40"/>
        <v>0</v>
      </c>
    </row>
    <row r="2599" spans="1:11" x14ac:dyDescent="0.25">
      <c r="A2599">
        <v>2598</v>
      </c>
      <c r="B2599" s="1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t="s">
        <v>13</v>
      </c>
      <c r="K2599">
        <f t="shared" si="40"/>
        <v>0</v>
      </c>
    </row>
    <row r="2600" spans="1:11" x14ac:dyDescent="0.25">
      <c r="A2600">
        <v>2599</v>
      </c>
      <c r="B2600" s="1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t="s">
        <v>13</v>
      </c>
      <c r="K2600">
        <f t="shared" si="40"/>
        <v>0</v>
      </c>
    </row>
    <row r="2601" spans="1:11" x14ac:dyDescent="0.25">
      <c r="A2601">
        <v>2600</v>
      </c>
      <c r="B2601" s="1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t="s">
        <v>11</v>
      </c>
      <c r="K2601">
        <f t="shared" si="40"/>
        <v>1</v>
      </c>
    </row>
    <row r="2602" spans="1:11" x14ac:dyDescent="0.25">
      <c r="A2602">
        <v>2601</v>
      </c>
      <c r="B2602" s="1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t="s">
        <v>11</v>
      </c>
      <c r="K2602">
        <f t="shared" si="40"/>
        <v>1</v>
      </c>
    </row>
    <row r="2603" spans="1:11" x14ac:dyDescent="0.25">
      <c r="A2603">
        <v>2602</v>
      </c>
      <c r="B2603" s="1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t="s">
        <v>13</v>
      </c>
      <c r="K2603">
        <f t="shared" si="40"/>
        <v>0</v>
      </c>
    </row>
    <row r="2604" spans="1:11" x14ac:dyDescent="0.25">
      <c r="A2604">
        <v>2603</v>
      </c>
      <c r="B2604" s="1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t="s">
        <v>11</v>
      </c>
      <c r="K2604">
        <f t="shared" si="40"/>
        <v>1</v>
      </c>
    </row>
    <row r="2605" spans="1:11" x14ac:dyDescent="0.25">
      <c r="A2605">
        <v>2604</v>
      </c>
      <c r="B2605" s="1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t="s">
        <v>13</v>
      </c>
      <c r="K2605">
        <f t="shared" si="40"/>
        <v>0</v>
      </c>
    </row>
    <row r="2606" spans="1:11" x14ac:dyDescent="0.25">
      <c r="A2606">
        <v>2605</v>
      </c>
      <c r="B2606" s="1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t="s">
        <v>11</v>
      </c>
      <c r="K2606">
        <f t="shared" si="40"/>
        <v>1</v>
      </c>
    </row>
    <row r="2607" spans="1:11" x14ac:dyDescent="0.25">
      <c r="A2607">
        <v>2606</v>
      </c>
      <c r="B2607" s="1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t="s">
        <v>13</v>
      </c>
      <c r="K2607">
        <f t="shared" si="40"/>
        <v>0</v>
      </c>
    </row>
    <row r="2608" spans="1:11" x14ac:dyDescent="0.25">
      <c r="A2608">
        <v>2607</v>
      </c>
      <c r="B2608" s="1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t="s">
        <v>13</v>
      </c>
      <c r="K2608">
        <f t="shared" si="40"/>
        <v>0</v>
      </c>
    </row>
    <row r="2609" spans="1:11" x14ac:dyDescent="0.25">
      <c r="A2609">
        <v>2608</v>
      </c>
      <c r="B2609" s="1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t="s">
        <v>11</v>
      </c>
      <c r="K2609">
        <f t="shared" si="40"/>
        <v>1</v>
      </c>
    </row>
    <row r="2610" spans="1:11" x14ac:dyDescent="0.25">
      <c r="A2610">
        <v>2609</v>
      </c>
      <c r="B2610" s="1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t="s">
        <v>11</v>
      </c>
      <c r="K2610">
        <f t="shared" si="40"/>
        <v>1</v>
      </c>
    </row>
    <row r="2611" spans="1:11" x14ac:dyDescent="0.25">
      <c r="A2611">
        <v>2610</v>
      </c>
      <c r="B2611" s="1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t="s">
        <v>11</v>
      </c>
      <c r="K2611">
        <f t="shared" si="40"/>
        <v>1</v>
      </c>
    </row>
    <row r="2612" spans="1:11" x14ac:dyDescent="0.25">
      <c r="A2612">
        <v>2611</v>
      </c>
      <c r="B2612" s="1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t="s">
        <v>11</v>
      </c>
      <c r="K2612">
        <f t="shared" si="40"/>
        <v>1</v>
      </c>
    </row>
    <row r="2613" spans="1:11" x14ac:dyDescent="0.25">
      <c r="A2613">
        <v>2612</v>
      </c>
      <c r="B2613" s="1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t="s">
        <v>11</v>
      </c>
      <c r="K2613">
        <f t="shared" si="40"/>
        <v>1</v>
      </c>
    </row>
    <row r="2614" spans="1:11" x14ac:dyDescent="0.25">
      <c r="A2614">
        <v>2613</v>
      </c>
      <c r="B2614" s="1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t="s">
        <v>11</v>
      </c>
      <c r="K2614">
        <f t="shared" si="40"/>
        <v>1</v>
      </c>
    </row>
    <row r="2615" spans="1:11" x14ac:dyDescent="0.25">
      <c r="A2615">
        <v>2614</v>
      </c>
      <c r="B2615" s="1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t="s">
        <v>13</v>
      </c>
      <c r="K2615">
        <f t="shared" si="40"/>
        <v>0</v>
      </c>
    </row>
    <row r="2616" spans="1:11" x14ac:dyDescent="0.25">
      <c r="A2616">
        <v>2615</v>
      </c>
      <c r="B2616" s="1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t="s">
        <v>13</v>
      </c>
      <c r="K2616">
        <f t="shared" si="40"/>
        <v>0</v>
      </c>
    </row>
    <row r="2617" spans="1:11" x14ac:dyDescent="0.25">
      <c r="A2617">
        <v>2616</v>
      </c>
      <c r="B2617" s="1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t="s">
        <v>13</v>
      </c>
      <c r="K2617">
        <f t="shared" si="40"/>
        <v>0</v>
      </c>
    </row>
    <row r="2618" spans="1:11" x14ac:dyDescent="0.25">
      <c r="A2618">
        <v>2617</v>
      </c>
      <c r="B2618" s="1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t="s">
        <v>11</v>
      </c>
      <c r="K2618">
        <f t="shared" si="40"/>
        <v>1</v>
      </c>
    </row>
    <row r="2619" spans="1:11" x14ac:dyDescent="0.25">
      <c r="A2619">
        <v>2618</v>
      </c>
      <c r="B2619" s="1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t="s">
        <v>13</v>
      </c>
      <c r="K2619">
        <f t="shared" si="40"/>
        <v>0</v>
      </c>
    </row>
    <row r="2620" spans="1:11" x14ac:dyDescent="0.25">
      <c r="A2620">
        <v>2619</v>
      </c>
      <c r="B2620" s="1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t="s">
        <v>11</v>
      </c>
      <c r="K2620">
        <f t="shared" si="40"/>
        <v>1</v>
      </c>
    </row>
    <row r="2621" spans="1:11" x14ac:dyDescent="0.25">
      <c r="A2621">
        <v>2620</v>
      </c>
      <c r="B2621" s="1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t="s">
        <v>11</v>
      </c>
      <c r="K2621">
        <f t="shared" si="40"/>
        <v>1</v>
      </c>
    </row>
    <row r="2622" spans="1:11" x14ac:dyDescent="0.25">
      <c r="A2622">
        <v>2621</v>
      </c>
      <c r="B2622" s="1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t="s">
        <v>13</v>
      </c>
      <c r="K2622">
        <f t="shared" si="40"/>
        <v>0</v>
      </c>
    </row>
    <row r="2623" spans="1:11" x14ac:dyDescent="0.25">
      <c r="A2623">
        <v>2622</v>
      </c>
      <c r="B2623" s="1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t="s">
        <v>13</v>
      </c>
      <c r="K2623">
        <f t="shared" si="40"/>
        <v>0</v>
      </c>
    </row>
    <row r="2624" spans="1:11" x14ac:dyDescent="0.25">
      <c r="A2624">
        <v>2623</v>
      </c>
      <c r="B2624" s="1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t="s">
        <v>13</v>
      </c>
      <c r="K2624">
        <f t="shared" si="40"/>
        <v>0</v>
      </c>
    </row>
    <row r="2625" spans="1:11" x14ac:dyDescent="0.25">
      <c r="A2625">
        <v>2624</v>
      </c>
      <c r="B2625" s="1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t="s">
        <v>11</v>
      </c>
      <c r="K2625">
        <f t="shared" si="40"/>
        <v>1</v>
      </c>
    </row>
    <row r="2626" spans="1:11" x14ac:dyDescent="0.25">
      <c r="A2626">
        <v>2625</v>
      </c>
      <c r="B2626" s="1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t="s">
        <v>11</v>
      </c>
      <c r="K2626">
        <f t="shared" si="40"/>
        <v>1</v>
      </c>
    </row>
    <row r="2627" spans="1:11" x14ac:dyDescent="0.25">
      <c r="A2627">
        <v>2626</v>
      </c>
      <c r="B2627" s="1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t="s">
        <v>11</v>
      </c>
      <c r="K2627">
        <f t="shared" ref="K2627:K2690" si="41">IF(J2627="Yes", 1, 0)</f>
        <v>1</v>
      </c>
    </row>
    <row r="2628" spans="1:11" x14ac:dyDescent="0.25">
      <c r="A2628">
        <v>2627</v>
      </c>
      <c r="B2628" s="1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t="s">
        <v>11</v>
      </c>
      <c r="K2628">
        <f t="shared" si="41"/>
        <v>1</v>
      </c>
    </row>
    <row r="2629" spans="1:11" x14ac:dyDescent="0.25">
      <c r="A2629">
        <v>2628</v>
      </c>
      <c r="B2629" s="1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t="s">
        <v>11</v>
      </c>
      <c r="K2629">
        <f t="shared" si="41"/>
        <v>1</v>
      </c>
    </row>
    <row r="2630" spans="1:11" x14ac:dyDescent="0.25">
      <c r="A2630">
        <v>2629</v>
      </c>
      <c r="B2630" s="1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t="s">
        <v>11</v>
      </c>
      <c r="K2630">
        <f t="shared" si="41"/>
        <v>1</v>
      </c>
    </row>
    <row r="2631" spans="1:11" x14ac:dyDescent="0.25">
      <c r="A2631">
        <v>2630</v>
      </c>
      <c r="B2631" s="1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t="s">
        <v>11</v>
      </c>
      <c r="K2631">
        <f t="shared" si="41"/>
        <v>1</v>
      </c>
    </row>
    <row r="2632" spans="1:11" x14ac:dyDescent="0.25">
      <c r="A2632">
        <v>2631</v>
      </c>
      <c r="B2632" s="1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t="s">
        <v>13</v>
      </c>
      <c r="K2632">
        <f t="shared" si="41"/>
        <v>0</v>
      </c>
    </row>
    <row r="2633" spans="1:11" x14ac:dyDescent="0.25">
      <c r="A2633">
        <v>2632</v>
      </c>
      <c r="B2633" s="1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t="s">
        <v>13</v>
      </c>
      <c r="K2633">
        <f t="shared" si="41"/>
        <v>0</v>
      </c>
    </row>
    <row r="2634" spans="1:11" x14ac:dyDescent="0.25">
      <c r="A2634">
        <v>2633</v>
      </c>
      <c r="B2634" s="1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t="s">
        <v>13</v>
      </c>
      <c r="K2634">
        <f t="shared" si="41"/>
        <v>0</v>
      </c>
    </row>
    <row r="2635" spans="1:11" x14ac:dyDescent="0.25">
      <c r="A2635">
        <v>2634</v>
      </c>
      <c r="B2635" s="1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t="s">
        <v>11</v>
      </c>
      <c r="K2635">
        <f t="shared" si="41"/>
        <v>1</v>
      </c>
    </row>
    <row r="2636" spans="1:11" x14ac:dyDescent="0.25">
      <c r="A2636">
        <v>2635</v>
      </c>
      <c r="B2636" s="1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t="s">
        <v>11</v>
      </c>
      <c r="K2636">
        <f t="shared" si="41"/>
        <v>1</v>
      </c>
    </row>
    <row r="2637" spans="1:11" x14ac:dyDescent="0.25">
      <c r="A2637">
        <v>2636</v>
      </c>
      <c r="B2637" s="1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t="s">
        <v>11</v>
      </c>
      <c r="K2637">
        <f t="shared" si="41"/>
        <v>1</v>
      </c>
    </row>
    <row r="2638" spans="1:11" x14ac:dyDescent="0.25">
      <c r="A2638">
        <v>2637</v>
      </c>
      <c r="B2638" s="1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t="s">
        <v>11</v>
      </c>
      <c r="K2638">
        <f t="shared" si="41"/>
        <v>1</v>
      </c>
    </row>
    <row r="2639" spans="1:11" x14ac:dyDescent="0.25">
      <c r="A2639">
        <v>2638</v>
      </c>
      <c r="B2639" s="1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t="s">
        <v>11</v>
      </c>
      <c r="K2639">
        <f t="shared" si="41"/>
        <v>1</v>
      </c>
    </row>
    <row r="2640" spans="1:11" x14ac:dyDescent="0.25">
      <c r="A2640">
        <v>2639</v>
      </c>
      <c r="B2640" s="1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t="s">
        <v>11</v>
      </c>
      <c r="K2640">
        <f t="shared" si="41"/>
        <v>1</v>
      </c>
    </row>
    <row r="2641" spans="1:11" x14ac:dyDescent="0.25">
      <c r="A2641">
        <v>2640</v>
      </c>
      <c r="B2641" s="1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t="s">
        <v>13</v>
      </c>
      <c r="K2641">
        <f t="shared" si="41"/>
        <v>0</v>
      </c>
    </row>
    <row r="2642" spans="1:11" x14ac:dyDescent="0.25">
      <c r="A2642">
        <v>2641</v>
      </c>
      <c r="B2642" s="1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t="s">
        <v>13</v>
      </c>
      <c r="K2642">
        <f t="shared" si="41"/>
        <v>0</v>
      </c>
    </row>
    <row r="2643" spans="1:11" x14ac:dyDescent="0.25">
      <c r="A2643">
        <v>2642</v>
      </c>
      <c r="B2643" s="1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t="s">
        <v>13</v>
      </c>
      <c r="K2643">
        <f t="shared" si="41"/>
        <v>0</v>
      </c>
    </row>
    <row r="2644" spans="1:11" x14ac:dyDescent="0.25">
      <c r="A2644">
        <v>2643</v>
      </c>
      <c r="B2644" s="1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t="s">
        <v>13</v>
      </c>
      <c r="K2644">
        <f t="shared" si="41"/>
        <v>0</v>
      </c>
    </row>
    <row r="2645" spans="1:11" x14ac:dyDescent="0.25">
      <c r="A2645">
        <v>2644</v>
      </c>
      <c r="B2645" s="1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t="s">
        <v>11</v>
      </c>
      <c r="K2645">
        <f t="shared" si="41"/>
        <v>1</v>
      </c>
    </row>
    <row r="2646" spans="1:11" x14ac:dyDescent="0.25">
      <c r="A2646">
        <v>2645</v>
      </c>
      <c r="B2646" s="1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t="s">
        <v>11</v>
      </c>
      <c r="K2646">
        <f t="shared" si="41"/>
        <v>1</v>
      </c>
    </row>
    <row r="2647" spans="1:11" x14ac:dyDescent="0.25">
      <c r="A2647">
        <v>2646</v>
      </c>
      <c r="B2647" s="1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t="s">
        <v>11</v>
      </c>
      <c r="K2647">
        <f t="shared" si="41"/>
        <v>1</v>
      </c>
    </row>
    <row r="2648" spans="1:11" x14ac:dyDescent="0.25">
      <c r="A2648">
        <v>2647</v>
      </c>
      <c r="B2648" s="1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t="s">
        <v>13</v>
      </c>
      <c r="K2648">
        <f t="shared" si="41"/>
        <v>0</v>
      </c>
    </row>
    <row r="2649" spans="1:11" x14ac:dyDescent="0.25">
      <c r="A2649">
        <v>2648</v>
      </c>
      <c r="B2649" s="1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t="s">
        <v>11</v>
      </c>
      <c r="K2649">
        <f t="shared" si="41"/>
        <v>1</v>
      </c>
    </row>
    <row r="2650" spans="1:11" x14ac:dyDescent="0.25">
      <c r="A2650">
        <v>2649</v>
      </c>
      <c r="B2650" s="1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t="s">
        <v>11</v>
      </c>
      <c r="K2650">
        <f t="shared" si="41"/>
        <v>1</v>
      </c>
    </row>
    <row r="2651" spans="1:11" x14ac:dyDescent="0.25">
      <c r="A2651">
        <v>2650</v>
      </c>
      <c r="B2651" s="1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t="s">
        <v>11</v>
      </c>
      <c r="K2651">
        <f t="shared" si="41"/>
        <v>1</v>
      </c>
    </row>
    <row r="2652" spans="1:11" x14ac:dyDescent="0.25">
      <c r="A2652">
        <v>2651</v>
      </c>
      <c r="B2652" s="1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t="s">
        <v>13</v>
      </c>
      <c r="K2652">
        <f t="shared" si="41"/>
        <v>0</v>
      </c>
    </row>
    <row r="2653" spans="1:11" x14ac:dyDescent="0.25">
      <c r="A2653">
        <v>2652</v>
      </c>
      <c r="B2653" s="1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t="s">
        <v>13</v>
      </c>
      <c r="K2653">
        <f t="shared" si="41"/>
        <v>0</v>
      </c>
    </row>
    <row r="2654" spans="1:11" x14ac:dyDescent="0.25">
      <c r="A2654">
        <v>2653</v>
      </c>
      <c r="B2654" s="1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t="s">
        <v>11</v>
      </c>
      <c r="K2654">
        <f t="shared" si="41"/>
        <v>1</v>
      </c>
    </row>
    <row r="2655" spans="1:11" x14ac:dyDescent="0.25">
      <c r="A2655">
        <v>2654</v>
      </c>
      <c r="B2655" s="1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t="s">
        <v>11</v>
      </c>
      <c r="K2655">
        <f t="shared" si="41"/>
        <v>1</v>
      </c>
    </row>
    <row r="2656" spans="1:11" x14ac:dyDescent="0.25">
      <c r="A2656">
        <v>2655</v>
      </c>
      <c r="B2656" s="1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t="s">
        <v>13</v>
      </c>
      <c r="K2656">
        <f t="shared" si="41"/>
        <v>0</v>
      </c>
    </row>
    <row r="2657" spans="1:11" x14ac:dyDescent="0.25">
      <c r="A2657">
        <v>2656</v>
      </c>
      <c r="B2657" s="1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t="s">
        <v>11</v>
      </c>
      <c r="K2657">
        <f t="shared" si="41"/>
        <v>1</v>
      </c>
    </row>
    <row r="2658" spans="1:11" x14ac:dyDescent="0.25">
      <c r="A2658">
        <v>2657</v>
      </c>
      <c r="B2658" s="1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t="s">
        <v>11</v>
      </c>
      <c r="K2658">
        <f t="shared" si="41"/>
        <v>1</v>
      </c>
    </row>
    <row r="2659" spans="1:11" x14ac:dyDescent="0.25">
      <c r="A2659">
        <v>2658</v>
      </c>
      <c r="B2659" s="1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t="s">
        <v>11</v>
      </c>
      <c r="K2659">
        <f t="shared" si="41"/>
        <v>1</v>
      </c>
    </row>
    <row r="2660" spans="1:11" x14ac:dyDescent="0.25">
      <c r="A2660">
        <v>2659</v>
      </c>
      <c r="B2660" s="1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t="s">
        <v>13</v>
      </c>
      <c r="K2660">
        <f t="shared" si="41"/>
        <v>0</v>
      </c>
    </row>
    <row r="2661" spans="1:11" x14ac:dyDescent="0.25">
      <c r="A2661">
        <v>2660</v>
      </c>
      <c r="B2661" s="1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t="s">
        <v>11</v>
      </c>
      <c r="K2661">
        <f t="shared" si="41"/>
        <v>1</v>
      </c>
    </row>
    <row r="2662" spans="1:11" x14ac:dyDescent="0.25">
      <c r="A2662">
        <v>2661</v>
      </c>
      <c r="B2662" s="1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t="s">
        <v>13</v>
      </c>
      <c r="K2662">
        <f t="shared" si="41"/>
        <v>0</v>
      </c>
    </row>
    <row r="2663" spans="1:11" x14ac:dyDescent="0.25">
      <c r="A2663">
        <v>2662</v>
      </c>
      <c r="B2663" s="1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t="s">
        <v>11</v>
      </c>
      <c r="K2663">
        <f t="shared" si="41"/>
        <v>1</v>
      </c>
    </row>
    <row r="2664" spans="1:11" x14ac:dyDescent="0.25">
      <c r="A2664">
        <v>2663</v>
      </c>
      <c r="B2664" s="1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t="s">
        <v>13</v>
      </c>
      <c r="K2664">
        <f t="shared" si="41"/>
        <v>0</v>
      </c>
    </row>
    <row r="2665" spans="1:11" x14ac:dyDescent="0.25">
      <c r="A2665">
        <v>2664</v>
      </c>
      <c r="B2665" s="1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t="s">
        <v>13</v>
      </c>
      <c r="K2665">
        <f t="shared" si="41"/>
        <v>0</v>
      </c>
    </row>
    <row r="2666" spans="1:11" x14ac:dyDescent="0.25">
      <c r="A2666">
        <v>2665</v>
      </c>
      <c r="B2666" s="1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t="s">
        <v>11</v>
      </c>
      <c r="K2666">
        <f t="shared" si="41"/>
        <v>1</v>
      </c>
    </row>
    <row r="2667" spans="1:11" x14ac:dyDescent="0.25">
      <c r="A2667">
        <v>2666</v>
      </c>
      <c r="B2667" s="1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t="s">
        <v>13</v>
      </c>
      <c r="K2667">
        <f t="shared" si="41"/>
        <v>0</v>
      </c>
    </row>
    <row r="2668" spans="1:11" x14ac:dyDescent="0.25">
      <c r="A2668">
        <v>2667</v>
      </c>
      <c r="B2668" s="1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t="s">
        <v>11</v>
      </c>
      <c r="K2668">
        <f t="shared" si="41"/>
        <v>1</v>
      </c>
    </row>
    <row r="2669" spans="1:11" x14ac:dyDescent="0.25">
      <c r="A2669">
        <v>2668</v>
      </c>
      <c r="B2669" s="1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t="s">
        <v>11</v>
      </c>
      <c r="K2669">
        <f t="shared" si="41"/>
        <v>1</v>
      </c>
    </row>
    <row r="2670" spans="1:11" x14ac:dyDescent="0.25">
      <c r="A2670">
        <v>2669</v>
      </c>
      <c r="B2670" s="1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t="s">
        <v>11</v>
      </c>
      <c r="K2670">
        <f t="shared" si="41"/>
        <v>1</v>
      </c>
    </row>
    <row r="2671" spans="1:11" x14ac:dyDescent="0.25">
      <c r="A2671">
        <v>2670</v>
      </c>
      <c r="B2671" s="1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t="s">
        <v>13</v>
      </c>
      <c r="K2671">
        <f t="shared" si="41"/>
        <v>0</v>
      </c>
    </row>
    <row r="2672" spans="1:11" x14ac:dyDescent="0.25">
      <c r="A2672">
        <v>2671</v>
      </c>
      <c r="B2672" s="1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t="s">
        <v>11</v>
      </c>
      <c r="K2672">
        <f t="shared" si="41"/>
        <v>1</v>
      </c>
    </row>
    <row r="2673" spans="1:11" x14ac:dyDescent="0.25">
      <c r="A2673">
        <v>2672</v>
      </c>
      <c r="B2673" s="1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t="s">
        <v>13</v>
      </c>
      <c r="K2673">
        <f t="shared" si="41"/>
        <v>0</v>
      </c>
    </row>
    <row r="2674" spans="1:11" x14ac:dyDescent="0.25">
      <c r="A2674">
        <v>2673</v>
      </c>
      <c r="B2674" s="1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t="s">
        <v>11</v>
      </c>
      <c r="K2674">
        <f t="shared" si="41"/>
        <v>1</v>
      </c>
    </row>
    <row r="2675" spans="1:11" x14ac:dyDescent="0.25">
      <c r="A2675">
        <v>2674</v>
      </c>
      <c r="B2675" s="1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t="s">
        <v>11</v>
      </c>
      <c r="K2675">
        <f t="shared" si="41"/>
        <v>1</v>
      </c>
    </row>
    <row r="2676" spans="1:11" x14ac:dyDescent="0.25">
      <c r="A2676">
        <v>2675</v>
      </c>
      <c r="B2676" s="1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t="s">
        <v>11</v>
      </c>
      <c r="K2676">
        <f t="shared" si="41"/>
        <v>1</v>
      </c>
    </row>
    <row r="2677" spans="1:11" x14ac:dyDescent="0.25">
      <c r="A2677">
        <v>2676</v>
      </c>
      <c r="B2677" s="1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t="s">
        <v>11</v>
      </c>
      <c r="K2677">
        <f t="shared" si="41"/>
        <v>1</v>
      </c>
    </row>
    <row r="2678" spans="1:11" x14ac:dyDescent="0.25">
      <c r="A2678">
        <v>2677</v>
      </c>
      <c r="B2678" s="1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t="s">
        <v>11</v>
      </c>
      <c r="K2678">
        <f t="shared" si="41"/>
        <v>1</v>
      </c>
    </row>
    <row r="2679" spans="1:11" x14ac:dyDescent="0.25">
      <c r="A2679">
        <v>2678</v>
      </c>
      <c r="B2679" s="1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t="s">
        <v>13</v>
      </c>
      <c r="K2679">
        <f t="shared" si="41"/>
        <v>0</v>
      </c>
    </row>
    <row r="2680" spans="1:11" x14ac:dyDescent="0.25">
      <c r="A2680">
        <v>2679</v>
      </c>
      <c r="B2680" s="1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t="s">
        <v>11</v>
      </c>
      <c r="K2680">
        <f t="shared" si="41"/>
        <v>1</v>
      </c>
    </row>
    <row r="2681" spans="1:11" x14ac:dyDescent="0.25">
      <c r="A2681">
        <v>2680</v>
      </c>
      <c r="B2681" s="1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t="s">
        <v>11</v>
      </c>
      <c r="K2681">
        <f t="shared" si="41"/>
        <v>1</v>
      </c>
    </row>
    <row r="2682" spans="1:11" x14ac:dyDescent="0.25">
      <c r="A2682">
        <v>2681</v>
      </c>
      <c r="B2682" s="1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t="s">
        <v>13</v>
      </c>
      <c r="K2682">
        <f t="shared" si="41"/>
        <v>0</v>
      </c>
    </row>
    <row r="2683" spans="1:11" x14ac:dyDescent="0.25">
      <c r="A2683">
        <v>2682</v>
      </c>
      <c r="B2683" s="1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t="s">
        <v>11</v>
      </c>
      <c r="K2683">
        <f t="shared" si="41"/>
        <v>1</v>
      </c>
    </row>
    <row r="2684" spans="1:11" x14ac:dyDescent="0.25">
      <c r="A2684">
        <v>2683</v>
      </c>
      <c r="B2684" s="1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t="s">
        <v>13</v>
      </c>
      <c r="K2684">
        <f t="shared" si="41"/>
        <v>0</v>
      </c>
    </row>
    <row r="2685" spans="1:11" x14ac:dyDescent="0.25">
      <c r="A2685">
        <v>2684</v>
      </c>
      <c r="B2685" s="1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t="s">
        <v>13</v>
      </c>
      <c r="K2685">
        <f t="shared" si="41"/>
        <v>0</v>
      </c>
    </row>
    <row r="2686" spans="1:11" x14ac:dyDescent="0.25">
      <c r="A2686">
        <v>2685</v>
      </c>
      <c r="B2686" s="1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t="s">
        <v>11</v>
      </c>
      <c r="K2686">
        <f t="shared" si="41"/>
        <v>1</v>
      </c>
    </row>
    <row r="2687" spans="1:11" x14ac:dyDescent="0.25">
      <c r="A2687">
        <v>2686</v>
      </c>
      <c r="B2687" s="1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t="s">
        <v>11</v>
      </c>
      <c r="K2687">
        <f t="shared" si="41"/>
        <v>1</v>
      </c>
    </row>
    <row r="2688" spans="1:11" x14ac:dyDescent="0.25">
      <c r="A2688">
        <v>2687</v>
      </c>
      <c r="B2688" s="1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t="s">
        <v>13</v>
      </c>
      <c r="K2688">
        <f t="shared" si="41"/>
        <v>0</v>
      </c>
    </row>
    <row r="2689" spans="1:11" x14ac:dyDescent="0.25">
      <c r="A2689">
        <v>2688</v>
      </c>
      <c r="B2689" s="1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t="s">
        <v>13</v>
      </c>
      <c r="K2689">
        <f t="shared" si="41"/>
        <v>0</v>
      </c>
    </row>
    <row r="2690" spans="1:11" x14ac:dyDescent="0.25">
      <c r="A2690">
        <v>2689</v>
      </c>
      <c r="B2690" s="1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t="s">
        <v>11</v>
      </c>
      <c r="K2690">
        <f t="shared" si="41"/>
        <v>1</v>
      </c>
    </row>
    <row r="2691" spans="1:11" x14ac:dyDescent="0.25">
      <c r="A2691">
        <v>2690</v>
      </c>
      <c r="B2691" s="1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t="s">
        <v>13</v>
      </c>
      <c r="K2691">
        <f t="shared" ref="K2691:K2754" si="42">IF(J2691="Yes", 1, 0)</f>
        <v>0</v>
      </c>
    </row>
    <row r="2692" spans="1:11" x14ac:dyDescent="0.25">
      <c r="A2692">
        <v>2691</v>
      </c>
      <c r="B2692" s="1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t="s">
        <v>13</v>
      </c>
      <c r="K2692">
        <f t="shared" si="42"/>
        <v>0</v>
      </c>
    </row>
    <row r="2693" spans="1:11" x14ac:dyDescent="0.25">
      <c r="A2693">
        <v>2692</v>
      </c>
      <c r="B2693" s="1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t="s">
        <v>11</v>
      </c>
      <c r="K2693">
        <f t="shared" si="42"/>
        <v>1</v>
      </c>
    </row>
    <row r="2694" spans="1:11" x14ac:dyDescent="0.25">
      <c r="A2694">
        <v>2693</v>
      </c>
      <c r="B2694" s="1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t="s">
        <v>13</v>
      </c>
      <c r="K2694">
        <f t="shared" si="42"/>
        <v>0</v>
      </c>
    </row>
    <row r="2695" spans="1:11" x14ac:dyDescent="0.25">
      <c r="A2695">
        <v>2694</v>
      </c>
      <c r="B2695" s="1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t="s">
        <v>13</v>
      </c>
      <c r="K2695">
        <f t="shared" si="42"/>
        <v>0</v>
      </c>
    </row>
    <row r="2696" spans="1:11" x14ac:dyDescent="0.25">
      <c r="A2696">
        <v>2695</v>
      </c>
      <c r="B2696" s="1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t="s">
        <v>11</v>
      </c>
      <c r="K2696">
        <f t="shared" si="42"/>
        <v>1</v>
      </c>
    </row>
    <row r="2697" spans="1:11" x14ac:dyDescent="0.25">
      <c r="A2697">
        <v>2696</v>
      </c>
      <c r="B2697" s="1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t="s">
        <v>13</v>
      </c>
      <c r="K2697">
        <f t="shared" si="42"/>
        <v>0</v>
      </c>
    </row>
    <row r="2698" spans="1:11" x14ac:dyDescent="0.25">
      <c r="A2698">
        <v>2697</v>
      </c>
      <c r="B2698" s="1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t="s">
        <v>11</v>
      </c>
      <c r="K2698">
        <f t="shared" si="42"/>
        <v>1</v>
      </c>
    </row>
    <row r="2699" spans="1:11" x14ac:dyDescent="0.25">
      <c r="A2699">
        <v>2698</v>
      </c>
      <c r="B2699" s="1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t="s">
        <v>11</v>
      </c>
      <c r="K2699">
        <f t="shared" si="42"/>
        <v>1</v>
      </c>
    </row>
    <row r="2700" spans="1:11" x14ac:dyDescent="0.25">
      <c r="A2700">
        <v>2699</v>
      </c>
      <c r="B2700" s="1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t="s">
        <v>13</v>
      </c>
      <c r="K2700">
        <f t="shared" si="42"/>
        <v>0</v>
      </c>
    </row>
    <row r="2701" spans="1:11" x14ac:dyDescent="0.25">
      <c r="A2701">
        <v>2700</v>
      </c>
      <c r="B2701" s="1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t="s">
        <v>13</v>
      </c>
      <c r="K2701">
        <f t="shared" si="42"/>
        <v>0</v>
      </c>
    </row>
    <row r="2702" spans="1:11" x14ac:dyDescent="0.25">
      <c r="A2702">
        <v>2701</v>
      </c>
      <c r="B2702" s="1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t="s">
        <v>11</v>
      </c>
      <c r="K2702">
        <f t="shared" si="42"/>
        <v>1</v>
      </c>
    </row>
    <row r="2703" spans="1:11" x14ac:dyDescent="0.25">
      <c r="A2703">
        <v>2702</v>
      </c>
      <c r="B2703" s="1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t="s">
        <v>13</v>
      </c>
      <c r="K2703">
        <f t="shared" si="42"/>
        <v>0</v>
      </c>
    </row>
    <row r="2704" spans="1:11" x14ac:dyDescent="0.25">
      <c r="A2704">
        <v>2703</v>
      </c>
      <c r="B2704" s="1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t="s">
        <v>13</v>
      </c>
      <c r="K2704">
        <f t="shared" si="42"/>
        <v>0</v>
      </c>
    </row>
    <row r="2705" spans="1:11" x14ac:dyDescent="0.25">
      <c r="A2705">
        <v>2704</v>
      </c>
      <c r="B2705" s="1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t="s">
        <v>13</v>
      </c>
      <c r="K2705">
        <f t="shared" si="42"/>
        <v>0</v>
      </c>
    </row>
    <row r="2706" spans="1:11" x14ac:dyDescent="0.25">
      <c r="A2706">
        <v>2705</v>
      </c>
      <c r="B2706" s="1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t="s">
        <v>11</v>
      </c>
      <c r="K2706">
        <f t="shared" si="42"/>
        <v>1</v>
      </c>
    </row>
    <row r="2707" spans="1:11" x14ac:dyDescent="0.25">
      <c r="A2707">
        <v>2706</v>
      </c>
      <c r="B2707" s="1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t="s">
        <v>11</v>
      </c>
      <c r="K2707">
        <f t="shared" si="42"/>
        <v>1</v>
      </c>
    </row>
    <row r="2708" spans="1:11" x14ac:dyDescent="0.25">
      <c r="A2708">
        <v>2707</v>
      </c>
      <c r="B2708" s="1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t="s">
        <v>11</v>
      </c>
      <c r="K2708">
        <f t="shared" si="42"/>
        <v>1</v>
      </c>
    </row>
    <row r="2709" spans="1:11" x14ac:dyDescent="0.25">
      <c r="A2709">
        <v>2708</v>
      </c>
      <c r="B2709" s="1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t="s">
        <v>13</v>
      </c>
      <c r="K2709">
        <f t="shared" si="42"/>
        <v>0</v>
      </c>
    </row>
    <row r="2710" spans="1:11" x14ac:dyDescent="0.25">
      <c r="A2710">
        <v>2709</v>
      </c>
      <c r="B2710" s="1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t="s">
        <v>13</v>
      </c>
      <c r="K2710">
        <f t="shared" si="42"/>
        <v>0</v>
      </c>
    </row>
    <row r="2711" spans="1:11" x14ac:dyDescent="0.25">
      <c r="A2711">
        <v>2710</v>
      </c>
      <c r="B2711" s="1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t="s">
        <v>13</v>
      </c>
      <c r="K2711">
        <f t="shared" si="42"/>
        <v>0</v>
      </c>
    </row>
    <row r="2712" spans="1:11" x14ac:dyDescent="0.25">
      <c r="A2712">
        <v>2711</v>
      </c>
      <c r="B2712" s="1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t="s">
        <v>13</v>
      </c>
      <c r="K2712">
        <f t="shared" si="42"/>
        <v>0</v>
      </c>
    </row>
    <row r="2713" spans="1:11" x14ac:dyDescent="0.25">
      <c r="A2713">
        <v>2712</v>
      </c>
      <c r="B2713" s="1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t="s">
        <v>11</v>
      </c>
      <c r="K2713">
        <f t="shared" si="42"/>
        <v>1</v>
      </c>
    </row>
    <row r="2714" spans="1:11" x14ac:dyDescent="0.25">
      <c r="A2714">
        <v>2713</v>
      </c>
      <c r="B2714" s="1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t="s">
        <v>13</v>
      </c>
      <c r="K2714">
        <f t="shared" si="42"/>
        <v>0</v>
      </c>
    </row>
    <row r="2715" spans="1:11" x14ac:dyDescent="0.25">
      <c r="A2715">
        <v>2714</v>
      </c>
      <c r="B2715" s="1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t="s">
        <v>11</v>
      </c>
      <c r="K2715">
        <f t="shared" si="42"/>
        <v>1</v>
      </c>
    </row>
    <row r="2716" spans="1:11" x14ac:dyDescent="0.25">
      <c r="A2716">
        <v>2715</v>
      </c>
      <c r="B2716" s="1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t="s">
        <v>13</v>
      </c>
      <c r="K2716">
        <f t="shared" si="42"/>
        <v>0</v>
      </c>
    </row>
    <row r="2717" spans="1:11" x14ac:dyDescent="0.25">
      <c r="A2717">
        <v>2716</v>
      </c>
      <c r="B2717" s="1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t="s">
        <v>11</v>
      </c>
      <c r="K2717">
        <f t="shared" si="42"/>
        <v>1</v>
      </c>
    </row>
    <row r="2718" spans="1:11" x14ac:dyDescent="0.25">
      <c r="A2718">
        <v>2717</v>
      </c>
      <c r="B2718" s="1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t="s">
        <v>11</v>
      </c>
      <c r="K2718">
        <f t="shared" si="42"/>
        <v>1</v>
      </c>
    </row>
    <row r="2719" spans="1:11" x14ac:dyDescent="0.25">
      <c r="A2719">
        <v>2718</v>
      </c>
      <c r="B2719" s="1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t="s">
        <v>11</v>
      </c>
      <c r="K2719">
        <f t="shared" si="42"/>
        <v>1</v>
      </c>
    </row>
    <row r="2720" spans="1:11" x14ac:dyDescent="0.25">
      <c r="A2720">
        <v>2719</v>
      </c>
      <c r="B2720" s="1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t="s">
        <v>13</v>
      </c>
      <c r="K2720">
        <f t="shared" si="42"/>
        <v>0</v>
      </c>
    </row>
    <row r="2721" spans="1:11" x14ac:dyDescent="0.25">
      <c r="A2721">
        <v>2720</v>
      </c>
      <c r="B2721" s="1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t="s">
        <v>11</v>
      </c>
      <c r="K2721">
        <f t="shared" si="42"/>
        <v>1</v>
      </c>
    </row>
    <row r="2722" spans="1:11" x14ac:dyDescent="0.25">
      <c r="A2722">
        <v>2721</v>
      </c>
      <c r="B2722" s="1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t="s">
        <v>11</v>
      </c>
      <c r="K2722">
        <f t="shared" si="42"/>
        <v>1</v>
      </c>
    </row>
    <row r="2723" spans="1:11" x14ac:dyDescent="0.25">
      <c r="A2723">
        <v>2722</v>
      </c>
      <c r="B2723" s="1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t="s">
        <v>11</v>
      </c>
      <c r="K2723">
        <f t="shared" si="42"/>
        <v>1</v>
      </c>
    </row>
    <row r="2724" spans="1:11" x14ac:dyDescent="0.25">
      <c r="A2724">
        <v>2723</v>
      </c>
      <c r="B2724" s="1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t="s">
        <v>11</v>
      </c>
      <c r="K2724">
        <f t="shared" si="42"/>
        <v>1</v>
      </c>
    </row>
    <row r="2725" spans="1:11" x14ac:dyDescent="0.25">
      <c r="A2725">
        <v>2724</v>
      </c>
      <c r="B2725" s="1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t="s">
        <v>13</v>
      </c>
      <c r="K2725">
        <f t="shared" si="42"/>
        <v>0</v>
      </c>
    </row>
    <row r="2726" spans="1:11" x14ac:dyDescent="0.25">
      <c r="A2726">
        <v>2725</v>
      </c>
      <c r="B2726" s="1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t="s">
        <v>13</v>
      </c>
      <c r="K2726">
        <f t="shared" si="42"/>
        <v>0</v>
      </c>
    </row>
    <row r="2727" spans="1:11" x14ac:dyDescent="0.25">
      <c r="A2727">
        <v>2726</v>
      </c>
      <c r="B2727" s="1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t="s">
        <v>13</v>
      </c>
      <c r="K2727">
        <f t="shared" si="42"/>
        <v>0</v>
      </c>
    </row>
    <row r="2728" spans="1:11" x14ac:dyDescent="0.25">
      <c r="A2728">
        <v>2727</v>
      </c>
      <c r="B2728" s="1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t="s">
        <v>13</v>
      </c>
      <c r="K2728">
        <f t="shared" si="42"/>
        <v>0</v>
      </c>
    </row>
    <row r="2729" spans="1:11" x14ac:dyDescent="0.25">
      <c r="A2729">
        <v>2728</v>
      </c>
      <c r="B2729" s="1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t="s">
        <v>11</v>
      </c>
      <c r="K2729">
        <f t="shared" si="42"/>
        <v>1</v>
      </c>
    </row>
    <row r="2730" spans="1:11" x14ac:dyDescent="0.25">
      <c r="A2730">
        <v>2729</v>
      </c>
      <c r="B2730" s="1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t="s">
        <v>11</v>
      </c>
      <c r="K2730">
        <f t="shared" si="42"/>
        <v>1</v>
      </c>
    </row>
    <row r="2731" spans="1:11" x14ac:dyDescent="0.25">
      <c r="A2731">
        <v>2730</v>
      </c>
      <c r="B2731" s="1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t="s">
        <v>13</v>
      </c>
      <c r="K2731">
        <f t="shared" si="42"/>
        <v>0</v>
      </c>
    </row>
    <row r="2732" spans="1:11" x14ac:dyDescent="0.25">
      <c r="A2732">
        <v>2731</v>
      </c>
      <c r="B2732" s="1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t="s">
        <v>13</v>
      </c>
      <c r="K2732">
        <f t="shared" si="42"/>
        <v>0</v>
      </c>
    </row>
    <row r="2733" spans="1:11" x14ac:dyDescent="0.25">
      <c r="A2733">
        <v>2732</v>
      </c>
      <c r="B2733" s="1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t="s">
        <v>13</v>
      </c>
      <c r="K2733">
        <f t="shared" si="42"/>
        <v>0</v>
      </c>
    </row>
    <row r="2734" spans="1:11" x14ac:dyDescent="0.25">
      <c r="A2734">
        <v>2733</v>
      </c>
      <c r="B2734" s="1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t="s">
        <v>13</v>
      </c>
      <c r="K2734">
        <f t="shared" si="42"/>
        <v>0</v>
      </c>
    </row>
    <row r="2735" spans="1:11" x14ac:dyDescent="0.25">
      <c r="A2735">
        <v>2734</v>
      </c>
      <c r="B2735" s="1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t="s">
        <v>11</v>
      </c>
      <c r="K2735">
        <f t="shared" si="42"/>
        <v>1</v>
      </c>
    </row>
    <row r="2736" spans="1:11" x14ac:dyDescent="0.25">
      <c r="A2736">
        <v>2735</v>
      </c>
      <c r="B2736" s="1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t="s">
        <v>13</v>
      </c>
      <c r="K2736">
        <f t="shared" si="42"/>
        <v>0</v>
      </c>
    </row>
    <row r="2737" spans="1:11" x14ac:dyDescent="0.25">
      <c r="A2737">
        <v>2736</v>
      </c>
      <c r="B2737" s="1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t="s">
        <v>11</v>
      </c>
      <c r="K2737">
        <f t="shared" si="42"/>
        <v>1</v>
      </c>
    </row>
    <row r="2738" spans="1:11" x14ac:dyDescent="0.25">
      <c r="A2738">
        <v>2737</v>
      </c>
      <c r="B2738" s="1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t="s">
        <v>13</v>
      </c>
      <c r="K2738">
        <f t="shared" si="42"/>
        <v>0</v>
      </c>
    </row>
    <row r="2739" spans="1:11" x14ac:dyDescent="0.25">
      <c r="A2739">
        <v>2738</v>
      </c>
      <c r="B2739" s="1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t="s">
        <v>11</v>
      </c>
      <c r="K2739">
        <f t="shared" si="42"/>
        <v>1</v>
      </c>
    </row>
    <row r="2740" spans="1:11" x14ac:dyDescent="0.25">
      <c r="A2740">
        <v>2739</v>
      </c>
      <c r="B2740" s="1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t="s">
        <v>11</v>
      </c>
      <c r="K2740">
        <f t="shared" si="42"/>
        <v>1</v>
      </c>
    </row>
    <row r="2741" spans="1:11" x14ac:dyDescent="0.25">
      <c r="A2741">
        <v>2740</v>
      </c>
      <c r="B2741" s="1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t="s">
        <v>11</v>
      </c>
      <c r="K2741">
        <f t="shared" si="42"/>
        <v>1</v>
      </c>
    </row>
    <row r="2742" spans="1:11" x14ac:dyDescent="0.25">
      <c r="A2742">
        <v>2741</v>
      </c>
      <c r="B2742" s="1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t="s">
        <v>11</v>
      </c>
      <c r="K2742">
        <f t="shared" si="42"/>
        <v>1</v>
      </c>
    </row>
    <row r="2743" spans="1:11" x14ac:dyDescent="0.25">
      <c r="A2743">
        <v>2742</v>
      </c>
      <c r="B2743" s="1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t="s">
        <v>11</v>
      </c>
      <c r="K2743">
        <f t="shared" si="42"/>
        <v>1</v>
      </c>
    </row>
    <row r="2744" spans="1:11" x14ac:dyDescent="0.25">
      <c r="A2744">
        <v>2743</v>
      </c>
      <c r="B2744" s="1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t="s">
        <v>11</v>
      </c>
      <c r="K2744">
        <f t="shared" si="42"/>
        <v>1</v>
      </c>
    </row>
    <row r="2745" spans="1:11" x14ac:dyDescent="0.25">
      <c r="A2745">
        <v>2744</v>
      </c>
      <c r="B2745" s="1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t="s">
        <v>11</v>
      </c>
      <c r="K2745">
        <f t="shared" si="42"/>
        <v>1</v>
      </c>
    </row>
    <row r="2746" spans="1:11" x14ac:dyDescent="0.25">
      <c r="A2746">
        <v>2745</v>
      </c>
      <c r="B2746" s="1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t="s">
        <v>13</v>
      </c>
      <c r="K2746">
        <f t="shared" si="42"/>
        <v>0</v>
      </c>
    </row>
    <row r="2747" spans="1:11" x14ac:dyDescent="0.25">
      <c r="A2747">
        <v>2746</v>
      </c>
      <c r="B2747" s="1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t="s">
        <v>13</v>
      </c>
      <c r="K2747">
        <f t="shared" si="42"/>
        <v>0</v>
      </c>
    </row>
    <row r="2748" spans="1:11" x14ac:dyDescent="0.25">
      <c r="A2748">
        <v>2747</v>
      </c>
      <c r="B2748" s="1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t="s">
        <v>11</v>
      </c>
      <c r="K2748">
        <f t="shared" si="42"/>
        <v>1</v>
      </c>
    </row>
    <row r="2749" spans="1:11" x14ac:dyDescent="0.25">
      <c r="A2749">
        <v>2748</v>
      </c>
      <c r="B2749" s="1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t="s">
        <v>13</v>
      </c>
      <c r="K2749">
        <f t="shared" si="42"/>
        <v>0</v>
      </c>
    </row>
    <row r="2750" spans="1:11" x14ac:dyDescent="0.25">
      <c r="A2750">
        <v>2749</v>
      </c>
      <c r="B2750" s="1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t="s">
        <v>11</v>
      </c>
      <c r="K2750">
        <f t="shared" si="42"/>
        <v>1</v>
      </c>
    </row>
    <row r="2751" spans="1:11" x14ac:dyDescent="0.25">
      <c r="A2751">
        <v>2750</v>
      </c>
      <c r="B2751" s="1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t="s">
        <v>11</v>
      </c>
      <c r="K2751">
        <f t="shared" si="42"/>
        <v>1</v>
      </c>
    </row>
    <row r="2752" spans="1:11" x14ac:dyDescent="0.25">
      <c r="A2752">
        <v>2751</v>
      </c>
      <c r="B2752" s="1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t="s">
        <v>11</v>
      </c>
      <c r="K2752">
        <f t="shared" si="42"/>
        <v>1</v>
      </c>
    </row>
    <row r="2753" spans="1:11" x14ac:dyDescent="0.25">
      <c r="A2753">
        <v>2752</v>
      </c>
      <c r="B2753" s="1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t="s">
        <v>11</v>
      </c>
      <c r="K2753">
        <f t="shared" si="42"/>
        <v>1</v>
      </c>
    </row>
    <row r="2754" spans="1:11" x14ac:dyDescent="0.25">
      <c r="A2754">
        <v>2753</v>
      </c>
      <c r="B2754" s="1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t="s">
        <v>13</v>
      </c>
      <c r="K2754">
        <f t="shared" si="42"/>
        <v>0</v>
      </c>
    </row>
    <row r="2755" spans="1:11" x14ac:dyDescent="0.25">
      <c r="A2755">
        <v>2754</v>
      </c>
      <c r="B2755" s="1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t="s">
        <v>11</v>
      </c>
      <c r="K2755">
        <f t="shared" ref="K2755:K2801" si="43">IF(J2755="Yes", 1, 0)</f>
        <v>1</v>
      </c>
    </row>
    <row r="2756" spans="1:11" x14ac:dyDescent="0.25">
      <c r="A2756">
        <v>2755</v>
      </c>
      <c r="B2756" s="1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t="s">
        <v>13</v>
      </c>
      <c r="K2756">
        <f t="shared" si="43"/>
        <v>0</v>
      </c>
    </row>
    <row r="2757" spans="1:11" x14ac:dyDescent="0.25">
      <c r="A2757">
        <v>2756</v>
      </c>
      <c r="B2757" s="1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t="s">
        <v>13</v>
      </c>
      <c r="K2757">
        <f t="shared" si="43"/>
        <v>0</v>
      </c>
    </row>
    <row r="2758" spans="1:11" x14ac:dyDescent="0.25">
      <c r="A2758">
        <v>2757</v>
      </c>
      <c r="B2758" s="1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t="s">
        <v>13</v>
      </c>
      <c r="K2758">
        <f t="shared" si="43"/>
        <v>0</v>
      </c>
    </row>
    <row r="2759" spans="1:11" x14ac:dyDescent="0.25">
      <c r="A2759">
        <v>2758</v>
      </c>
      <c r="B2759" s="1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t="s">
        <v>13</v>
      </c>
      <c r="K2759">
        <f t="shared" si="43"/>
        <v>0</v>
      </c>
    </row>
    <row r="2760" spans="1:11" x14ac:dyDescent="0.25">
      <c r="A2760">
        <v>2759</v>
      </c>
      <c r="B2760" s="1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t="s">
        <v>13</v>
      </c>
      <c r="K2760">
        <f t="shared" si="43"/>
        <v>0</v>
      </c>
    </row>
    <row r="2761" spans="1:11" x14ac:dyDescent="0.25">
      <c r="A2761">
        <v>2760</v>
      </c>
      <c r="B2761" s="1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t="s">
        <v>11</v>
      </c>
      <c r="K2761">
        <f t="shared" si="43"/>
        <v>1</v>
      </c>
    </row>
    <row r="2762" spans="1:11" x14ac:dyDescent="0.25">
      <c r="A2762">
        <v>2761</v>
      </c>
      <c r="B2762" s="1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t="s">
        <v>11</v>
      </c>
      <c r="K2762">
        <f t="shared" si="43"/>
        <v>1</v>
      </c>
    </row>
    <row r="2763" spans="1:11" x14ac:dyDescent="0.25">
      <c r="A2763">
        <v>2762</v>
      </c>
      <c r="B2763" s="1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t="s">
        <v>13</v>
      </c>
      <c r="K2763">
        <f t="shared" si="43"/>
        <v>0</v>
      </c>
    </row>
    <row r="2764" spans="1:11" x14ac:dyDescent="0.25">
      <c r="A2764">
        <v>2763</v>
      </c>
      <c r="B2764" s="1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t="s">
        <v>11</v>
      </c>
      <c r="K2764">
        <f t="shared" si="43"/>
        <v>1</v>
      </c>
    </row>
    <row r="2765" spans="1:11" x14ac:dyDescent="0.25">
      <c r="A2765">
        <v>2764</v>
      </c>
      <c r="B2765" s="1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t="s">
        <v>13</v>
      </c>
      <c r="K2765">
        <f t="shared" si="43"/>
        <v>0</v>
      </c>
    </row>
    <row r="2766" spans="1:11" x14ac:dyDescent="0.25">
      <c r="A2766">
        <v>2765</v>
      </c>
      <c r="B2766" s="1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t="s">
        <v>11</v>
      </c>
      <c r="K2766">
        <f t="shared" si="43"/>
        <v>1</v>
      </c>
    </row>
    <row r="2767" spans="1:11" x14ac:dyDescent="0.25">
      <c r="A2767">
        <v>2766</v>
      </c>
      <c r="B2767" s="1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t="s">
        <v>11</v>
      </c>
      <c r="K2767">
        <f t="shared" si="43"/>
        <v>1</v>
      </c>
    </row>
    <row r="2768" spans="1:11" x14ac:dyDescent="0.25">
      <c r="A2768">
        <v>2767</v>
      </c>
      <c r="B2768" s="1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t="s">
        <v>13</v>
      </c>
      <c r="K2768">
        <f t="shared" si="43"/>
        <v>0</v>
      </c>
    </row>
    <row r="2769" spans="1:11" x14ac:dyDescent="0.25">
      <c r="A2769">
        <v>2768</v>
      </c>
      <c r="B2769" s="1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t="s">
        <v>11</v>
      </c>
      <c r="K2769">
        <f t="shared" si="43"/>
        <v>1</v>
      </c>
    </row>
    <row r="2770" spans="1:11" x14ac:dyDescent="0.25">
      <c r="A2770">
        <v>2769</v>
      </c>
      <c r="B2770" s="1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t="s">
        <v>13</v>
      </c>
      <c r="K2770">
        <f t="shared" si="43"/>
        <v>0</v>
      </c>
    </row>
    <row r="2771" spans="1:11" x14ac:dyDescent="0.25">
      <c r="A2771">
        <v>2770</v>
      </c>
      <c r="B2771" s="1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t="s">
        <v>11</v>
      </c>
      <c r="K2771">
        <f t="shared" si="43"/>
        <v>1</v>
      </c>
    </row>
    <row r="2772" spans="1:11" x14ac:dyDescent="0.25">
      <c r="A2772">
        <v>2771</v>
      </c>
      <c r="B2772" s="1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t="s">
        <v>13</v>
      </c>
      <c r="K2772">
        <f t="shared" si="43"/>
        <v>0</v>
      </c>
    </row>
    <row r="2773" spans="1:11" x14ac:dyDescent="0.25">
      <c r="A2773">
        <v>2772</v>
      </c>
      <c r="B2773" s="1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t="s">
        <v>13</v>
      </c>
      <c r="K2773">
        <f t="shared" si="43"/>
        <v>0</v>
      </c>
    </row>
    <row r="2774" spans="1:11" x14ac:dyDescent="0.25">
      <c r="A2774">
        <v>2773</v>
      </c>
      <c r="B2774" s="1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t="s">
        <v>11</v>
      </c>
      <c r="K2774">
        <f t="shared" si="43"/>
        <v>1</v>
      </c>
    </row>
    <row r="2775" spans="1:11" x14ac:dyDescent="0.25">
      <c r="A2775">
        <v>2774</v>
      </c>
      <c r="B2775" s="1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t="s">
        <v>13</v>
      </c>
      <c r="K2775">
        <f t="shared" si="43"/>
        <v>0</v>
      </c>
    </row>
    <row r="2776" spans="1:11" x14ac:dyDescent="0.25">
      <c r="A2776">
        <v>2775</v>
      </c>
      <c r="B2776" s="1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t="s">
        <v>11</v>
      </c>
      <c r="K2776">
        <f t="shared" si="43"/>
        <v>1</v>
      </c>
    </row>
    <row r="2777" spans="1:11" x14ac:dyDescent="0.25">
      <c r="A2777">
        <v>2776</v>
      </c>
      <c r="B2777" s="1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t="s">
        <v>13</v>
      </c>
      <c r="K2777">
        <f t="shared" si="43"/>
        <v>0</v>
      </c>
    </row>
    <row r="2778" spans="1:11" x14ac:dyDescent="0.25">
      <c r="A2778">
        <v>2777</v>
      </c>
      <c r="B2778" s="1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t="s">
        <v>13</v>
      </c>
      <c r="K2778">
        <f t="shared" si="43"/>
        <v>0</v>
      </c>
    </row>
    <row r="2779" spans="1:11" x14ac:dyDescent="0.25">
      <c r="A2779">
        <v>2778</v>
      </c>
      <c r="B2779" s="1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t="s">
        <v>13</v>
      </c>
      <c r="K2779">
        <f t="shared" si="43"/>
        <v>0</v>
      </c>
    </row>
    <row r="2780" spans="1:11" x14ac:dyDescent="0.25">
      <c r="A2780">
        <v>2779</v>
      </c>
      <c r="B2780" s="1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t="s">
        <v>13</v>
      </c>
      <c r="K2780">
        <f t="shared" si="43"/>
        <v>0</v>
      </c>
    </row>
    <row r="2781" spans="1:11" x14ac:dyDescent="0.25">
      <c r="A2781">
        <v>2780</v>
      </c>
      <c r="B2781" s="1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t="s">
        <v>13</v>
      </c>
      <c r="K2781">
        <f t="shared" si="43"/>
        <v>0</v>
      </c>
    </row>
    <row r="2782" spans="1:11" x14ac:dyDescent="0.25">
      <c r="A2782">
        <v>2781</v>
      </c>
      <c r="B2782" s="1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t="s">
        <v>11</v>
      </c>
      <c r="K2782">
        <f t="shared" si="43"/>
        <v>1</v>
      </c>
    </row>
    <row r="2783" spans="1:11" x14ac:dyDescent="0.25">
      <c r="A2783">
        <v>2782</v>
      </c>
      <c r="B2783" s="1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t="s">
        <v>13</v>
      </c>
      <c r="K2783">
        <f t="shared" si="43"/>
        <v>0</v>
      </c>
    </row>
    <row r="2784" spans="1:11" x14ac:dyDescent="0.25">
      <c r="A2784">
        <v>2783</v>
      </c>
      <c r="B2784" s="1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t="s">
        <v>13</v>
      </c>
      <c r="K2784">
        <f t="shared" si="43"/>
        <v>0</v>
      </c>
    </row>
    <row r="2785" spans="1:11" x14ac:dyDescent="0.25">
      <c r="A2785">
        <v>2784</v>
      </c>
      <c r="B2785" s="1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t="s">
        <v>11</v>
      </c>
      <c r="K2785">
        <f t="shared" si="43"/>
        <v>1</v>
      </c>
    </row>
    <row r="2786" spans="1:11" x14ac:dyDescent="0.25">
      <c r="A2786">
        <v>2785</v>
      </c>
      <c r="B2786" s="1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t="s">
        <v>11</v>
      </c>
      <c r="K2786">
        <f t="shared" si="43"/>
        <v>1</v>
      </c>
    </row>
    <row r="2787" spans="1:11" x14ac:dyDescent="0.25">
      <c r="A2787">
        <v>2786</v>
      </c>
      <c r="B2787" s="1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t="s">
        <v>11</v>
      </c>
      <c r="K2787">
        <f t="shared" si="43"/>
        <v>1</v>
      </c>
    </row>
    <row r="2788" spans="1:11" x14ac:dyDescent="0.25">
      <c r="A2788">
        <v>2787</v>
      </c>
      <c r="B2788" s="1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t="s">
        <v>13</v>
      </c>
      <c r="K2788">
        <f t="shared" si="43"/>
        <v>0</v>
      </c>
    </row>
    <row r="2789" spans="1:11" x14ac:dyDescent="0.25">
      <c r="A2789">
        <v>2788</v>
      </c>
      <c r="B2789" s="1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t="s">
        <v>11</v>
      </c>
      <c r="K2789">
        <f t="shared" si="43"/>
        <v>1</v>
      </c>
    </row>
    <row r="2790" spans="1:11" x14ac:dyDescent="0.25">
      <c r="A2790">
        <v>2789</v>
      </c>
      <c r="B2790" s="1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t="s">
        <v>13</v>
      </c>
      <c r="K2790">
        <f t="shared" si="43"/>
        <v>0</v>
      </c>
    </row>
    <row r="2791" spans="1:11" x14ac:dyDescent="0.25">
      <c r="A2791">
        <v>2790</v>
      </c>
      <c r="B2791" s="1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t="s">
        <v>13</v>
      </c>
      <c r="K2791">
        <f t="shared" si="43"/>
        <v>0</v>
      </c>
    </row>
    <row r="2792" spans="1:11" x14ac:dyDescent="0.25">
      <c r="A2792">
        <v>2791</v>
      </c>
      <c r="B2792" s="1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t="s">
        <v>13</v>
      </c>
      <c r="K2792">
        <f t="shared" si="43"/>
        <v>0</v>
      </c>
    </row>
    <row r="2793" spans="1:11" x14ac:dyDescent="0.25">
      <c r="A2793">
        <v>2792</v>
      </c>
      <c r="B2793" s="1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t="s">
        <v>11</v>
      </c>
      <c r="K2793">
        <f t="shared" si="43"/>
        <v>1</v>
      </c>
    </row>
    <row r="2794" spans="1:11" x14ac:dyDescent="0.25">
      <c r="A2794">
        <v>2793</v>
      </c>
      <c r="B2794" s="1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t="s">
        <v>11</v>
      </c>
      <c r="K2794">
        <f t="shared" si="43"/>
        <v>1</v>
      </c>
    </row>
    <row r="2795" spans="1:11" x14ac:dyDescent="0.25">
      <c r="A2795">
        <v>2794</v>
      </c>
      <c r="B2795" s="1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t="s">
        <v>11</v>
      </c>
      <c r="K2795">
        <f t="shared" si="43"/>
        <v>1</v>
      </c>
    </row>
    <row r="2796" spans="1:11" x14ac:dyDescent="0.25">
      <c r="A2796">
        <v>2795</v>
      </c>
      <c r="B2796" s="1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t="s">
        <v>13</v>
      </c>
      <c r="K2796">
        <f t="shared" si="43"/>
        <v>0</v>
      </c>
    </row>
    <row r="2797" spans="1:11" x14ac:dyDescent="0.25">
      <c r="A2797">
        <v>2796</v>
      </c>
      <c r="B2797" s="1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t="s">
        <v>13</v>
      </c>
      <c r="K2797">
        <f t="shared" si="43"/>
        <v>0</v>
      </c>
    </row>
    <row r="2798" spans="1:11" x14ac:dyDescent="0.25">
      <c r="A2798">
        <v>2797</v>
      </c>
      <c r="B2798" s="1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t="s">
        <v>13</v>
      </c>
      <c r="K2798">
        <f t="shared" si="43"/>
        <v>0</v>
      </c>
    </row>
    <row r="2799" spans="1:11" x14ac:dyDescent="0.25">
      <c r="A2799">
        <v>2798</v>
      </c>
      <c r="B2799" s="1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t="s">
        <v>13</v>
      </c>
      <c r="K2799">
        <f t="shared" si="43"/>
        <v>0</v>
      </c>
    </row>
    <row r="2800" spans="1:11" x14ac:dyDescent="0.25">
      <c r="A2800">
        <v>2799</v>
      </c>
      <c r="B2800" s="1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t="s">
        <v>13</v>
      </c>
      <c r="K2800">
        <f t="shared" si="43"/>
        <v>0</v>
      </c>
    </row>
    <row r="2801" spans="1:11" x14ac:dyDescent="0.25">
      <c r="A2801">
        <v>2800</v>
      </c>
      <c r="B2801" s="1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t="s">
        <v>11</v>
      </c>
      <c r="K2801">
        <f t="shared" si="43"/>
        <v>1</v>
      </c>
    </row>
  </sheetData>
  <autoFilter ref="A1:K2801" xr:uid="{53443FAC-3719-487A-A140-3CC889D45B05}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BD0F-3BBE-44C8-8913-F34F4AD4E4A4}">
  <dimension ref="A1:W1606"/>
  <sheetViews>
    <sheetView workbookViewId="0">
      <selection activeCell="H20" sqref="H2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9</v>
      </c>
    </row>
    <row r="2" spans="1:23" x14ac:dyDescent="0.25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  <c r="K2">
        <v>1</v>
      </c>
      <c r="M2">
        <v>10</v>
      </c>
      <c r="N2" s="1">
        <v>45582</v>
      </c>
      <c r="O2" t="s">
        <v>10</v>
      </c>
      <c r="P2">
        <v>699</v>
      </c>
      <c r="Q2">
        <v>13.6</v>
      </c>
      <c r="R2">
        <v>3</v>
      </c>
      <c r="S2">
        <v>1</v>
      </c>
      <c r="T2">
        <v>11</v>
      </c>
      <c r="U2">
        <v>29</v>
      </c>
      <c r="V2" t="s">
        <v>13</v>
      </c>
      <c r="W2">
        <v>0</v>
      </c>
    </row>
    <row r="3" spans="1:23" x14ac:dyDescent="0.25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  <c r="K3">
        <v>1</v>
      </c>
      <c r="M3">
        <v>11</v>
      </c>
      <c r="N3" s="1">
        <v>45250</v>
      </c>
      <c r="O3" t="s">
        <v>10</v>
      </c>
      <c r="P3">
        <v>699</v>
      </c>
      <c r="Q3">
        <v>5.9</v>
      </c>
      <c r="R3">
        <v>5</v>
      </c>
      <c r="S3">
        <v>0</v>
      </c>
      <c r="T3">
        <v>36</v>
      </c>
      <c r="U3">
        <v>14</v>
      </c>
      <c r="V3" t="s">
        <v>13</v>
      </c>
      <c r="W3">
        <v>0</v>
      </c>
    </row>
    <row r="4" spans="1:23" x14ac:dyDescent="0.25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  <c r="K4">
        <v>1</v>
      </c>
      <c r="M4">
        <v>16</v>
      </c>
      <c r="N4" s="1">
        <v>45625</v>
      </c>
      <c r="O4" t="s">
        <v>14</v>
      </c>
      <c r="P4">
        <v>399</v>
      </c>
      <c r="Q4">
        <v>6.7</v>
      </c>
      <c r="R4">
        <v>8</v>
      </c>
      <c r="S4">
        <v>0</v>
      </c>
      <c r="T4">
        <v>34</v>
      </c>
      <c r="U4">
        <v>43</v>
      </c>
      <c r="V4" t="s">
        <v>13</v>
      </c>
      <c r="W4">
        <v>0</v>
      </c>
    </row>
    <row r="5" spans="1:23" x14ac:dyDescent="0.25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  <c r="K5">
        <v>1</v>
      </c>
      <c r="M5">
        <v>17</v>
      </c>
      <c r="N5" s="1">
        <v>45391</v>
      </c>
      <c r="O5" t="s">
        <v>10</v>
      </c>
      <c r="P5">
        <v>699</v>
      </c>
      <c r="Q5">
        <v>19.3</v>
      </c>
      <c r="R5">
        <v>5</v>
      </c>
      <c r="S5">
        <v>0</v>
      </c>
      <c r="T5">
        <v>18</v>
      </c>
      <c r="U5">
        <v>18</v>
      </c>
      <c r="V5" t="s">
        <v>13</v>
      </c>
      <c r="W5">
        <v>0</v>
      </c>
    </row>
    <row r="6" spans="1:23" x14ac:dyDescent="0.25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  <c r="K6">
        <v>1</v>
      </c>
      <c r="M6">
        <v>20</v>
      </c>
      <c r="N6" s="1">
        <v>45241</v>
      </c>
      <c r="O6" t="s">
        <v>12</v>
      </c>
      <c r="P6">
        <v>199</v>
      </c>
      <c r="Q6">
        <v>12.5</v>
      </c>
      <c r="R6">
        <v>1</v>
      </c>
      <c r="S6">
        <v>2</v>
      </c>
      <c r="T6">
        <v>21</v>
      </c>
      <c r="U6">
        <v>56</v>
      </c>
      <c r="V6" t="s">
        <v>13</v>
      </c>
      <c r="W6">
        <v>0</v>
      </c>
    </row>
    <row r="7" spans="1:23" x14ac:dyDescent="0.25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  <c r="K7">
        <v>1</v>
      </c>
      <c r="M7">
        <v>21</v>
      </c>
      <c r="N7" s="1">
        <v>44997</v>
      </c>
      <c r="O7" t="s">
        <v>12</v>
      </c>
      <c r="P7">
        <v>199</v>
      </c>
      <c r="Q7">
        <v>6.4</v>
      </c>
      <c r="R7">
        <v>1</v>
      </c>
      <c r="S7">
        <v>0</v>
      </c>
      <c r="T7">
        <v>4</v>
      </c>
      <c r="U7">
        <v>46</v>
      </c>
      <c r="V7" t="s">
        <v>13</v>
      </c>
      <c r="W7">
        <v>0</v>
      </c>
    </row>
    <row r="8" spans="1:23" x14ac:dyDescent="0.25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  <c r="K8">
        <v>1</v>
      </c>
      <c r="M8">
        <v>23</v>
      </c>
      <c r="N8" s="1">
        <v>45614</v>
      </c>
      <c r="O8" t="s">
        <v>14</v>
      </c>
      <c r="P8">
        <v>399</v>
      </c>
      <c r="Q8">
        <v>23.3</v>
      </c>
      <c r="R8">
        <v>3</v>
      </c>
      <c r="S8">
        <v>5</v>
      </c>
      <c r="T8">
        <v>14</v>
      </c>
      <c r="U8">
        <v>19</v>
      </c>
      <c r="V8" t="s">
        <v>13</v>
      </c>
      <c r="W8">
        <v>0</v>
      </c>
    </row>
    <row r="9" spans="1:23" x14ac:dyDescent="0.25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  <c r="K9">
        <v>1</v>
      </c>
      <c r="M9">
        <v>26</v>
      </c>
      <c r="N9" s="1">
        <v>45212</v>
      </c>
      <c r="O9" t="s">
        <v>10</v>
      </c>
      <c r="P9">
        <v>699</v>
      </c>
      <c r="Q9">
        <v>6.1</v>
      </c>
      <c r="R9">
        <v>0</v>
      </c>
      <c r="S9">
        <v>2</v>
      </c>
      <c r="T9">
        <v>4</v>
      </c>
      <c r="U9">
        <v>4</v>
      </c>
      <c r="V9" t="s">
        <v>13</v>
      </c>
      <c r="W9">
        <v>0</v>
      </c>
    </row>
    <row r="10" spans="1:23" x14ac:dyDescent="0.25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  <c r="K10">
        <v>1</v>
      </c>
      <c r="M10">
        <v>27</v>
      </c>
      <c r="N10" s="1">
        <v>45517</v>
      </c>
      <c r="O10" t="s">
        <v>10</v>
      </c>
      <c r="P10">
        <v>699</v>
      </c>
      <c r="Q10">
        <v>5.7</v>
      </c>
      <c r="R10">
        <v>2</v>
      </c>
      <c r="S10">
        <v>5</v>
      </c>
      <c r="T10">
        <v>32</v>
      </c>
      <c r="U10">
        <v>59</v>
      </c>
      <c r="V10" t="s">
        <v>13</v>
      </c>
      <c r="W10">
        <v>0</v>
      </c>
    </row>
    <row r="11" spans="1:23" x14ac:dyDescent="0.25">
      <c r="A11">
        <v>12</v>
      </c>
      <c r="B11" s="1">
        <v>45585</v>
      </c>
      <c r="C11" t="s">
        <v>14</v>
      </c>
      <c r="D11">
        <v>399</v>
      </c>
      <c r="E11">
        <v>2.1</v>
      </c>
      <c r="F11">
        <v>5</v>
      </c>
      <c r="G11">
        <v>1</v>
      </c>
      <c r="H11">
        <v>18</v>
      </c>
      <c r="I11">
        <v>41</v>
      </c>
      <c r="J11" t="s">
        <v>11</v>
      </c>
      <c r="K11">
        <v>1</v>
      </c>
      <c r="M11">
        <v>29</v>
      </c>
      <c r="N11" s="1">
        <v>45027</v>
      </c>
      <c r="O11" t="s">
        <v>14</v>
      </c>
      <c r="P11">
        <v>399</v>
      </c>
      <c r="Q11">
        <v>10.6</v>
      </c>
      <c r="R11">
        <v>0</v>
      </c>
      <c r="S11">
        <v>5</v>
      </c>
      <c r="T11">
        <v>28</v>
      </c>
      <c r="U11">
        <v>41</v>
      </c>
      <c r="V11" t="s">
        <v>13</v>
      </c>
      <c r="W11">
        <v>0</v>
      </c>
    </row>
    <row r="12" spans="1:23" x14ac:dyDescent="0.25">
      <c r="A12">
        <v>13</v>
      </c>
      <c r="B12" s="1">
        <v>45525</v>
      </c>
      <c r="C12" t="s">
        <v>14</v>
      </c>
      <c r="D12">
        <v>399</v>
      </c>
      <c r="E12">
        <v>7</v>
      </c>
      <c r="F12">
        <v>3</v>
      </c>
      <c r="G12">
        <v>5</v>
      </c>
      <c r="H12">
        <v>10</v>
      </c>
      <c r="I12">
        <v>35</v>
      </c>
      <c r="J12" t="s">
        <v>11</v>
      </c>
      <c r="K12">
        <v>1</v>
      </c>
      <c r="M12">
        <v>30</v>
      </c>
      <c r="N12" s="1">
        <v>45386</v>
      </c>
      <c r="O12" t="s">
        <v>12</v>
      </c>
      <c r="P12">
        <v>199</v>
      </c>
      <c r="Q12">
        <v>18.3</v>
      </c>
      <c r="R12">
        <v>1</v>
      </c>
      <c r="S12">
        <v>1</v>
      </c>
      <c r="T12">
        <v>26</v>
      </c>
      <c r="U12">
        <v>12</v>
      </c>
      <c r="V12" t="s">
        <v>13</v>
      </c>
      <c r="W12">
        <v>0</v>
      </c>
    </row>
    <row r="13" spans="1:23" x14ac:dyDescent="0.25">
      <c r="A13">
        <v>14</v>
      </c>
      <c r="B13" s="1">
        <v>44975</v>
      </c>
      <c r="C13" t="s">
        <v>14</v>
      </c>
      <c r="D13">
        <v>399</v>
      </c>
      <c r="E13">
        <v>9.4</v>
      </c>
      <c r="F13">
        <v>2</v>
      </c>
      <c r="G13">
        <v>4</v>
      </c>
      <c r="H13">
        <v>26</v>
      </c>
      <c r="I13">
        <v>31</v>
      </c>
      <c r="J13" t="s">
        <v>11</v>
      </c>
      <c r="K13">
        <v>1</v>
      </c>
      <c r="M13">
        <v>31</v>
      </c>
      <c r="N13" s="1">
        <v>45380</v>
      </c>
      <c r="O13" t="s">
        <v>12</v>
      </c>
      <c r="P13">
        <v>199</v>
      </c>
      <c r="Q13">
        <v>5</v>
      </c>
      <c r="R13">
        <v>7</v>
      </c>
      <c r="S13">
        <v>1</v>
      </c>
      <c r="T13">
        <v>28</v>
      </c>
      <c r="U13">
        <v>55</v>
      </c>
      <c r="V13" t="s">
        <v>13</v>
      </c>
      <c r="W13">
        <v>0</v>
      </c>
    </row>
    <row r="14" spans="1:23" x14ac:dyDescent="0.25">
      <c r="A14">
        <v>15</v>
      </c>
      <c r="B14" s="1">
        <v>45537</v>
      </c>
      <c r="C14" t="s">
        <v>12</v>
      </c>
      <c r="D14">
        <v>199</v>
      </c>
      <c r="E14">
        <v>15.9</v>
      </c>
      <c r="F14">
        <v>6</v>
      </c>
      <c r="G14">
        <v>4</v>
      </c>
      <c r="H14">
        <v>10</v>
      </c>
      <c r="I14">
        <v>4</v>
      </c>
      <c r="J14" t="s">
        <v>11</v>
      </c>
      <c r="K14">
        <v>1</v>
      </c>
      <c r="M14">
        <v>32</v>
      </c>
      <c r="N14" s="1">
        <v>45169</v>
      </c>
      <c r="O14" t="s">
        <v>10</v>
      </c>
      <c r="P14">
        <v>699</v>
      </c>
      <c r="Q14">
        <v>1.7</v>
      </c>
      <c r="R14">
        <v>8</v>
      </c>
      <c r="S14">
        <v>0</v>
      </c>
      <c r="T14">
        <v>7</v>
      </c>
      <c r="U14">
        <v>5</v>
      </c>
      <c r="V14" t="s">
        <v>13</v>
      </c>
      <c r="W14">
        <v>0</v>
      </c>
    </row>
    <row r="15" spans="1:23" x14ac:dyDescent="0.25">
      <c r="A15">
        <v>18</v>
      </c>
      <c r="B15" s="1">
        <v>45567</v>
      </c>
      <c r="C15" t="s">
        <v>12</v>
      </c>
      <c r="D15">
        <v>199</v>
      </c>
      <c r="E15">
        <v>24.3</v>
      </c>
      <c r="F15">
        <v>2</v>
      </c>
      <c r="G15">
        <v>4</v>
      </c>
      <c r="H15">
        <v>17</v>
      </c>
      <c r="I15">
        <v>58</v>
      </c>
      <c r="J15" t="s">
        <v>11</v>
      </c>
      <c r="K15">
        <v>1</v>
      </c>
      <c r="M15">
        <v>35</v>
      </c>
      <c r="N15" s="1">
        <v>45482</v>
      </c>
      <c r="O15" t="s">
        <v>10</v>
      </c>
      <c r="P15">
        <v>699</v>
      </c>
      <c r="Q15">
        <v>4.3</v>
      </c>
      <c r="R15">
        <v>4</v>
      </c>
      <c r="S15">
        <v>1</v>
      </c>
      <c r="T15">
        <v>32</v>
      </c>
      <c r="U15">
        <v>3</v>
      </c>
      <c r="V15" t="s">
        <v>13</v>
      </c>
      <c r="W15">
        <v>0</v>
      </c>
    </row>
    <row r="16" spans="1:23" x14ac:dyDescent="0.25">
      <c r="A16">
        <v>19</v>
      </c>
      <c r="B16" s="1">
        <v>45470</v>
      </c>
      <c r="C16" t="s">
        <v>14</v>
      </c>
      <c r="D16">
        <v>399</v>
      </c>
      <c r="E16">
        <v>15.4</v>
      </c>
      <c r="F16">
        <v>2</v>
      </c>
      <c r="G16">
        <v>2</v>
      </c>
      <c r="H16">
        <v>33</v>
      </c>
      <c r="I16">
        <v>48</v>
      </c>
      <c r="J16" t="s">
        <v>11</v>
      </c>
      <c r="K16">
        <v>1</v>
      </c>
      <c r="M16">
        <v>39</v>
      </c>
      <c r="N16" s="1">
        <v>45171</v>
      </c>
      <c r="O16" t="s">
        <v>14</v>
      </c>
      <c r="P16">
        <v>399</v>
      </c>
      <c r="Q16">
        <v>8.3000000000000007</v>
      </c>
      <c r="R16">
        <v>4</v>
      </c>
      <c r="S16">
        <v>1</v>
      </c>
      <c r="T16">
        <v>34</v>
      </c>
      <c r="U16">
        <v>42</v>
      </c>
      <c r="V16" t="s">
        <v>13</v>
      </c>
      <c r="W16">
        <v>0</v>
      </c>
    </row>
    <row r="17" spans="1:23" x14ac:dyDescent="0.25">
      <c r="A17">
        <v>22</v>
      </c>
      <c r="B17" s="1">
        <v>45548</v>
      </c>
      <c r="C17" t="s">
        <v>10</v>
      </c>
      <c r="D17">
        <v>699</v>
      </c>
      <c r="E17">
        <v>3.6</v>
      </c>
      <c r="F17">
        <v>7</v>
      </c>
      <c r="G17">
        <v>4</v>
      </c>
      <c r="H17">
        <v>9</v>
      </c>
      <c r="I17">
        <v>10</v>
      </c>
      <c r="J17" t="s">
        <v>11</v>
      </c>
      <c r="K17">
        <v>1</v>
      </c>
      <c r="M17">
        <v>40</v>
      </c>
      <c r="N17" s="1">
        <v>45001</v>
      </c>
      <c r="O17" t="s">
        <v>14</v>
      </c>
      <c r="P17">
        <v>399</v>
      </c>
      <c r="Q17">
        <v>3.7</v>
      </c>
      <c r="R17">
        <v>4</v>
      </c>
      <c r="S17">
        <v>3</v>
      </c>
      <c r="T17">
        <v>26</v>
      </c>
      <c r="U17">
        <v>20</v>
      </c>
      <c r="V17" t="s">
        <v>13</v>
      </c>
      <c r="W17">
        <v>0</v>
      </c>
    </row>
    <row r="18" spans="1:23" x14ac:dyDescent="0.25">
      <c r="A18">
        <v>24</v>
      </c>
      <c r="B18" s="1">
        <v>44992</v>
      </c>
      <c r="C18" t="s">
        <v>10</v>
      </c>
      <c r="D18">
        <v>699</v>
      </c>
      <c r="E18">
        <v>11.2</v>
      </c>
      <c r="F18">
        <v>8</v>
      </c>
      <c r="G18">
        <v>3</v>
      </c>
      <c r="H18">
        <v>24</v>
      </c>
      <c r="I18">
        <v>7</v>
      </c>
      <c r="J18" t="s">
        <v>11</v>
      </c>
      <c r="K18">
        <v>1</v>
      </c>
      <c r="M18">
        <v>43</v>
      </c>
      <c r="N18" s="1">
        <v>45233</v>
      </c>
      <c r="O18" t="s">
        <v>10</v>
      </c>
      <c r="P18">
        <v>699</v>
      </c>
      <c r="Q18">
        <v>15.5</v>
      </c>
      <c r="R18">
        <v>8</v>
      </c>
      <c r="S18">
        <v>0</v>
      </c>
      <c r="T18">
        <v>20</v>
      </c>
      <c r="U18">
        <v>42</v>
      </c>
      <c r="V18" t="s">
        <v>13</v>
      </c>
      <c r="W18">
        <v>0</v>
      </c>
    </row>
    <row r="19" spans="1:23" x14ac:dyDescent="0.25">
      <c r="A19">
        <v>25</v>
      </c>
      <c r="B19" s="1">
        <v>45651</v>
      </c>
      <c r="C19" t="s">
        <v>14</v>
      </c>
      <c r="D19">
        <v>399</v>
      </c>
      <c r="E19">
        <v>14.9</v>
      </c>
      <c r="F19">
        <v>3</v>
      </c>
      <c r="G19">
        <v>4</v>
      </c>
      <c r="H19">
        <v>2</v>
      </c>
      <c r="I19">
        <v>14</v>
      </c>
      <c r="J19" t="s">
        <v>11</v>
      </c>
      <c r="K19">
        <v>1</v>
      </c>
      <c r="M19">
        <v>44</v>
      </c>
      <c r="N19" s="1">
        <v>45493</v>
      </c>
      <c r="O19" t="s">
        <v>10</v>
      </c>
      <c r="P19">
        <v>699</v>
      </c>
      <c r="Q19">
        <v>23.5</v>
      </c>
      <c r="R19">
        <v>2</v>
      </c>
      <c r="S19">
        <v>2</v>
      </c>
      <c r="T19">
        <v>7</v>
      </c>
      <c r="U19">
        <v>7</v>
      </c>
      <c r="V19" t="s">
        <v>13</v>
      </c>
      <c r="W19">
        <v>0</v>
      </c>
    </row>
    <row r="20" spans="1:23" x14ac:dyDescent="0.25">
      <c r="A20">
        <v>28</v>
      </c>
      <c r="B20" s="1">
        <v>45368</v>
      </c>
      <c r="C20" t="s">
        <v>14</v>
      </c>
      <c r="D20">
        <v>399</v>
      </c>
      <c r="E20">
        <v>19.7</v>
      </c>
      <c r="F20">
        <v>6</v>
      </c>
      <c r="G20">
        <v>1</v>
      </c>
      <c r="H20">
        <v>16</v>
      </c>
      <c r="I20">
        <v>6</v>
      </c>
      <c r="J20" t="s">
        <v>11</v>
      </c>
      <c r="K20">
        <v>1</v>
      </c>
      <c r="M20">
        <v>46</v>
      </c>
      <c r="N20" s="1">
        <v>45210</v>
      </c>
      <c r="O20" t="s">
        <v>14</v>
      </c>
      <c r="P20">
        <v>399</v>
      </c>
      <c r="Q20">
        <v>12.5</v>
      </c>
      <c r="R20">
        <v>0</v>
      </c>
      <c r="S20">
        <v>0</v>
      </c>
      <c r="T20">
        <v>33</v>
      </c>
      <c r="U20">
        <v>40</v>
      </c>
      <c r="V20" t="s">
        <v>13</v>
      </c>
      <c r="W20">
        <v>0</v>
      </c>
    </row>
    <row r="21" spans="1:23" x14ac:dyDescent="0.25">
      <c r="A21">
        <v>33</v>
      </c>
      <c r="B21" s="1">
        <v>45315</v>
      </c>
      <c r="C21" t="s">
        <v>12</v>
      </c>
      <c r="D21">
        <v>199</v>
      </c>
      <c r="E21">
        <v>12.4</v>
      </c>
      <c r="F21">
        <v>3</v>
      </c>
      <c r="G21">
        <v>3</v>
      </c>
      <c r="H21">
        <v>27</v>
      </c>
      <c r="I21">
        <v>57</v>
      </c>
      <c r="J21" t="s">
        <v>11</v>
      </c>
      <c r="K21">
        <v>1</v>
      </c>
      <c r="M21">
        <v>48</v>
      </c>
      <c r="N21" s="1">
        <v>45079</v>
      </c>
      <c r="O21" t="s">
        <v>10</v>
      </c>
      <c r="P21">
        <v>699</v>
      </c>
      <c r="Q21">
        <v>14.2</v>
      </c>
      <c r="R21">
        <v>1</v>
      </c>
      <c r="S21">
        <v>0</v>
      </c>
      <c r="T21">
        <v>28</v>
      </c>
      <c r="U21">
        <v>60</v>
      </c>
      <c r="V21" t="s">
        <v>13</v>
      </c>
      <c r="W21">
        <v>0</v>
      </c>
    </row>
    <row r="22" spans="1:23" x14ac:dyDescent="0.25">
      <c r="A22">
        <v>34</v>
      </c>
      <c r="B22" s="1">
        <v>45496</v>
      </c>
      <c r="C22" t="s">
        <v>12</v>
      </c>
      <c r="D22">
        <v>199</v>
      </c>
      <c r="E22">
        <v>7</v>
      </c>
      <c r="F22">
        <v>7</v>
      </c>
      <c r="G22">
        <v>2</v>
      </c>
      <c r="H22">
        <v>25</v>
      </c>
      <c r="I22">
        <v>27</v>
      </c>
      <c r="J22" t="s">
        <v>11</v>
      </c>
      <c r="K22">
        <v>1</v>
      </c>
      <c r="M22">
        <v>50</v>
      </c>
      <c r="N22" s="1">
        <v>45289</v>
      </c>
      <c r="O22" t="s">
        <v>14</v>
      </c>
      <c r="P22">
        <v>399</v>
      </c>
      <c r="Q22">
        <v>22.5</v>
      </c>
      <c r="R22">
        <v>3</v>
      </c>
      <c r="S22">
        <v>5</v>
      </c>
      <c r="T22">
        <v>3</v>
      </c>
      <c r="U22">
        <v>15</v>
      </c>
      <c r="V22" t="s">
        <v>13</v>
      </c>
      <c r="W22">
        <v>0</v>
      </c>
    </row>
    <row r="23" spans="1:23" x14ac:dyDescent="0.25">
      <c r="A23">
        <v>36</v>
      </c>
      <c r="B23" s="1">
        <v>45088</v>
      </c>
      <c r="C23" t="s">
        <v>12</v>
      </c>
      <c r="D23">
        <v>199</v>
      </c>
      <c r="E23">
        <v>1.9</v>
      </c>
      <c r="F23">
        <v>7</v>
      </c>
      <c r="G23">
        <v>4</v>
      </c>
      <c r="H23">
        <v>21</v>
      </c>
      <c r="I23">
        <v>58</v>
      </c>
      <c r="J23" t="s">
        <v>11</v>
      </c>
      <c r="K23">
        <v>1</v>
      </c>
      <c r="M23">
        <v>54</v>
      </c>
      <c r="N23" s="1">
        <v>45160</v>
      </c>
      <c r="O23" t="s">
        <v>12</v>
      </c>
      <c r="P23">
        <v>199</v>
      </c>
      <c r="Q23">
        <v>20.5</v>
      </c>
      <c r="R23">
        <v>7</v>
      </c>
      <c r="S23">
        <v>2</v>
      </c>
      <c r="T23">
        <v>13</v>
      </c>
      <c r="U23">
        <v>19</v>
      </c>
      <c r="V23" t="s">
        <v>13</v>
      </c>
      <c r="W23">
        <v>0</v>
      </c>
    </row>
    <row r="24" spans="1:23" x14ac:dyDescent="0.25">
      <c r="A24">
        <v>37</v>
      </c>
      <c r="B24" s="1">
        <v>45167</v>
      </c>
      <c r="C24" t="s">
        <v>12</v>
      </c>
      <c r="D24">
        <v>199</v>
      </c>
      <c r="E24">
        <v>2.5</v>
      </c>
      <c r="F24">
        <v>2</v>
      </c>
      <c r="G24">
        <v>0</v>
      </c>
      <c r="H24">
        <v>33</v>
      </c>
      <c r="I24">
        <v>38</v>
      </c>
      <c r="J24" t="s">
        <v>11</v>
      </c>
      <c r="K24">
        <v>1</v>
      </c>
      <c r="M24">
        <v>55</v>
      </c>
      <c r="N24" s="1">
        <v>45212</v>
      </c>
      <c r="O24" t="s">
        <v>12</v>
      </c>
      <c r="P24">
        <v>199</v>
      </c>
      <c r="Q24">
        <v>16.7</v>
      </c>
      <c r="R24">
        <v>6</v>
      </c>
      <c r="S24">
        <v>2</v>
      </c>
      <c r="T24">
        <v>2</v>
      </c>
      <c r="U24">
        <v>17</v>
      </c>
      <c r="V24" t="s">
        <v>13</v>
      </c>
      <c r="W24">
        <v>0</v>
      </c>
    </row>
    <row r="25" spans="1:23" x14ac:dyDescent="0.25">
      <c r="A25">
        <v>38</v>
      </c>
      <c r="B25" s="1">
        <v>45010</v>
      </c>
      <c r="C25" t="s">
        <v>14</v>
      </c>
      <c r="D25">
        <v>399</v>
      </c>
      <c r="E25">
        <v>23.6</v>
      </c>
      <c r="F25">
        <v>3</v>
      </c>
      <c r="G25">
        <v>4</v>
      </c>
      <c r="H25">
        <v>8</v>
      </c>
      <c r="I25">
        <v>38</v>
      </c>
      <c r="J25" t="s">
        <v>11</v>
      </c>
      <c r="K25">
        <v>1</v>
      </c>
      <c r="M25">
        <v>58</v>
      </c>
      <c r="N25" s="1">
        <v>44928</v>
      </c>
      <c r="O25" t="s">
        <v>10</v>
      </c>
      <c r="P25">
        <v>699</v>
      </c>
      <c r="Q25">
        <v>3.3</v>
      </c>
      <c r="R25">
        <v>3</v>
      </c>
      <c r="S25">
        <v>2</v>
      </c>
      <c r="T25">
        <v>33</v>
      </c>
      <c r="U25">
        <v>2</v>
      </c>
      <c r="V25" t="s">
        <v>13</v>
      </c>
      <c r="W25">
        <v>0</v>
      </c>
    </row>
    <row r="26" spans="1:23" x14ac:dyDescent="0.25">
      <c r="A26">
        <v>41</v>
      </c>
      <c r="B26" s="1">
        <v>45198</v>
      </c>
      <c r="C26" t="s">
        <v>12</v>
      </c>
      <c r="D26">
        <v>199</v>
      </c>
      <c r="E26">
        <v>15.7</v>
      </c>
      <c r="F26">
        <v>1</v>
      </c>
      <c r="G26">
        <v>0</v>
      </c>
      <c r="H26">
        <v>30</v>
      </c>
      <c r="I26">
        <v>34</v>
      </c>
      <c r="J26" t="s">
        <v>11</v>
      </c>
      <c r="K26">
        <v>1</v>
      </c>
      <c r="M26">
        <v>62</v>
      </c>
      <c r="N26" s="1">
        <v>45238</v>
      </c>
      <c r="O26" t="s">
        <v>14</v>
      </c>
      <c r="P26">
        <v>399</v>
      </c>
      <c r="Q26">
        <v>15.6</v>
      </c>
      <c r="R26">
        <v>4</v>
      </c>
      <c r="S26">
        <v>3</v>
      </c>
      <c r="T26">
        <v>12</v>
      </c>
      <c r="U26">
        <v>35</v>
      </c>
      <c r="V26" t="s">
        <v>13</v>
      </c>
      <c r="W26">
        <v>0</v>
      </c>
    </row>
    <row r="27" spans="1:23" x14ac:dyDescent="0.25">
      <c r="A27">
        <v>42</v>
      </c>
      <c r="B27" s="1">
        <v>45483</v>
      </c>
      <c r="C27" t="s">
        <v>12</v>
      </c>
      <c r="D27">
        <v>199</v>
      </c>
      <c r="E27">
        <v>22.1</v>
      </c>
      <c r="F27">
        <v>3</v>
      </c>
      <c r="G27">
        <v>2</v>
      </c>
      <c r="H27">
        <v>23</v>
      </c>
      <c r="I27">
        <v>18</v>
      </c>
      <c r="J27" t="s">
        <v>11</v>
      </c>
      <c r="K27">
        <v>1</v>
      </c>
      <c r="M27">
        <v>70</v>
      </c>
      <c r="N27" s="1">
        <v>45443</v>
      </c>
      <c r="O27" t="s">
        <v>10</v>
      </c>
      <c r="P27">
        <v>699</v>
      </c>
      <c r="Q27">
        <v>24.7</v>
      </c>
      <c r="R27">
        <v>5</v>
      </c>
      <c r="S27">
        <v>3</v>
      </c>
      <c r="T27">
        <v>34</v>
      </c>
      <c r="U27">
        <v>39</v>
      </c>
      <c r="V27" t="s">
        <v>13</v>
      </c>
      <c r="W27">
        <v>0</v>
      </c>
    </row>
    <row r="28" spans="1:23" x14ac:dyDescent="0.25">
      <c r="A28">
        <v>45</v>
      </c>
      <c r="B28" s="1">
        <v>45576</v>
      </c>
      <c r="C28" t="s">
        <v>12</v>
      </c>
      <c r="D28">
        <v>199</v>
      </c>
      <c r="E28">
        <v>7.4</v>
      </c>
      <c r="F28">
        <v>3</v>
      </c>
      <c r="G28">
        <v>5</v>
      </c>
      <c r="H28">
        <v>18</v>
      </c>
      <c r="I28">
        <v>21</v>
      </c>
      <c r="J28" t="s">
        <v>11</v>
      </c>
      <c r="K28">
        <v>1</v>
      </c>
      <c r="M28">
        <v>75</v>
      </c>
      <c r="N28" s="1">
        <v>45525</v>
      </c>
      <c r="O28" t="s">
        <v>14</v>
      </c>
      <c r="P28">
        <v>399</v>
      </c>
      <c r="Q28">
        <v>11.9</v>
      </c>
      <c r="R28">
        <v>0</v>
      </c>
      <c r="S28">
        <v>1</v>
      </c>
      <c r="T28">
        <v>35</v>
      </c>
      <c r="U28">
        <v>53</v>
      </c>
      <c r="V28" t="s">
        <v>13</v>
      </c>
      <c r="W28">
        <v>0</v>
      </c>
    </row>
    <row r="29" spans="1:23" x14ac:dyDescent="0.25">
      <c r="A29">
        <v>47</v>
      </c>
      <c r="B29" s="1">
        <v>45379</v>
      </c>
      <c r="C29" t="s">
        <v>12</v>
      </c>
      <c r="D29">
        <v>199</v>
      </c>
      <c r="E29">
        <v>8.6999999999999993</v>
      </c>
      <c r="F29">
        <v>2</v>
      </c>
      <c r="G29">
        <v>5</v>
      </c>
      <c r="H29">
        <v>1</v>
      </c>
      <c r="I29">
        <v>16</v>
      </c>
      <c r="J29" t="s">
        <v>11</v>
      </c>
      <c r="K29">
        <v>1</v>
      </c>
      <c r="M29">
        <v>76</v>
      </c>
      <c r="N29" s="1">
        <v>45232</v>
      </c>
      <c r="O29" t="s">
        <v>10</v>
      </c>
      <c r="P29">
        <v>699</v>
      </c>
      <c r="Q29">
        <v>21.5</v>
      </c>
      <c r="R29">
        <v>6</v>
      </c>
      <c r="S29">
        <v>3</v>
      </c>
      <c r="T29">
        <v>2</v>
      </c>
      <c r="U29">
        <v>0</v>
      </c>
      <c r="V29" t="s">
        <v>13</v>
      </c>
      <c r="W29">
        <v>0</v>
      </c>
    </row>
    <row r="30" spans="1:23" x14ac:dyDescent="0.25">
      <c r="A30">
        <v>49</v>
      </c>
      <c r="B30" s="1">
        <v>45242</v>
      </c>
      <c r="C30" t="s">
        <v>10</v>
      </c>
      <c r="D30">
        <v>699</v>
      </c>
      <c r="E30">
        <v>20.9</v>
      </c>
      <c r="F30">
        <v>8</v>
      </c>
      <c r="G30">
        <v>1</v>
      </c>
      <c r="H30">
        <v>3</v>
      </c>
      <c r="I30">
        <v>27</v>
      </c>
      <c r="J30" t="s">
        <v>11</v>
      </c>
      <c r="K30">
        <v>1</v>
      </c>
      <c r="M30">
        <v>81</v>
      </c>
      <c r="N30" s="1">
        <v>45315</v>
      </c>
      <c r="O30" t="s">
        <v>14</v>
      </c>
      <c r="P30">
        <v>399</v>
      </c>
      <c r="Q30">
        <v>8.5</v>
      </c>
      <c r="R30">
        <v>7</v>
      </c>
      <c r="S30">
        <v>2</v>
      </c>
      <c r="T30">
        <v>25</v>
      </c>
      <c r="U30">
        <v>21</v>
      </c>
      <c r="V30" t="s">
        <v>13</v>
      </c>
      <c r="W30">
        <v>0</v>
      </c>
    </row>
    <row r="31" spans="1:23" x14ac:dyDescent="0.25">
      <c r="A31">
        <v>51</v>
      </c>
      <c r="B31" s="1">
        <v>45108</v>
      </c>
      <c r="C31" t="s">
        <v>10</v>
      </c>
      <c r="D31">
        <v>699</v>
      </c>
      <c r="E31">
        <v>24.4</v>
      </c>
      <c r="F31">
        <v>2</v>
      </c>
      <c r="G31">
        <v>1</v>
      </c>
      <c r="H31">
        <v>27</v>
      </c>
      <c r="I31">
        <v>55</v>
      </c>
      <c r="J31" t="s">
        <v>11</v>
      </c>
      <c r="K31">
        <v>1</v>
      </c>
      <c r="M31">
        <v>82</v>
      </c>
      <c r="N31" s="1">
        <v>44980</v>
      </c>
      <c r="O31" t="s">
        <v>14</v>
      </c>
      <c r="P31">
        <v>399</v>
      </c>
      <c r="Q31">
        <v>6.7</v>
      </c>
      <c r="R31">
        <v>1</v>
      </c>
      <c r="S31">
        <v>3</v>
      </c>
      <c r="T31">
        <v>27</v>
      </c>
      <c r="U31">
        <v>1</v>
      </c>
      <c r="V31" t="s">
        <v>13</v>
      </c>
      <c r="W31">
        <v>0</v>
      </c>
    </row>
    <row r="32" spans="1:23" x14ac:dyDescent="0.25">
      <c r="A32">
        <v>52</v>
      </c>
      <c r="B32" s="1">
        <v>45181</v>
      </c>
      <c r="C32" t="s">
        <v>14</v>
      </c>
      <c r="D32">
        <v>399</v>
      </c>
      <c r="E32">
        <v>4.9000000000000004</v>
      </c>
      <c r="F32">
        <v>5</v>
      </c>
      <c r="G32">
        <v>3</v>
      </c>
      <c r="H32">
        <v>2</v>
      </c>
      <c r="I32">
        <v>51</v>
      </c>
      <c r="J32" t="s">
        <v>11</v>
      </c>
      <c r="K32">
        <v>1</v>
      </c>
      <c r="M32">
        <v>84</v>
      </c>
      <c r="N32" s="1">
        <v>45150</v>
      </c>
      <c r="O32" t="s">
        <v>10</v>
      </c>
      <c r="P32">
        <v>699</v>
      </c>
      <c r="Q32">
        <v>6.3</v>
      </c>
      <c r="R32">
        <v>7</v>
      </c>
      <c r="S32">
        <v>5</v>
      </c>
      <c r="T32">
        <v>10</v>
      </c>
      <c r="U32">
        <v>7</v>
      </c>
      <c r="V32" t="s">
        <v>13</v>
      </c>
      <c r="W32">
        <v>0</v>
      </c>
    </row>
    <row r="33" spans="1:23" x14ac:dyDescent="0.25">
      <c r="A33">
        <v>53</v>
      </c>
      <c r="B33" s="1">
        <v>45408</v>
      </c>
      <c r="C33" t="s">
        <v>14</v>
      </c>
      <c r="D33">
        <v>399</v>
      </c>
      <c r="E33">
        <v>19.8</v>
      </c>
      <c r="F33">
        <v>1</v>
      </c>
      <c r="G33">
        <v>3</v>
      </c>
      <c r="H33">
        <v>11</v>
      </c>
      <c r="I33">
        <v>55</v>
      </c>
      <c r="J33" t="s">
        <v>11</v>
      </c>
      <c r="K33">
        <v>1</v>
      </c>
      <c r="M33">
        <v>85</v>
      </c>
      <c r="N33" s="1">
        <v>45044</v>
      </c>
      <c r="O33" t="s">
        <v>14</v>
      </c>
      <c r="P33">
        <v>399</v>
      </c>
      <c r="Q33">
        <v>19.3</v>
      </c>
      <c r="R33">
        <v>2</v>
      </c>
      <c r="S33">
        <v>4</v>
      </c>
      <c r="T33">
        <v>17</v>
      </c>
      <c r="U33">
        <v>38</v>
      </c>
      <c r="V33" t="s">
        <v>13</v>
      </c>
      <c r="W33">
        <v>0</v>
      </c>
    </row>
    <row r="34" spans="1:23" x14ac:dyDescent="0.25">
      <c r="A34">
        <v>56</v>
      </c>
      <c r="B34" s="1">
        <v>45194</v>
      </c>
      <c r="C34" t="s">
        <v>14</v>
      </c>
      <c r="D34">
        <v>399</v>
      </c>
      <c r="E34">
        <v>10.3</v>
      </c>
      <c r="F34">
        <v>8</v>
      </c>
      <c r="G34">
        <v>2</v>
      </c>
      <c r="H34">
        <v>33</v>
      </c>
      <c r="I34">
        <v>60</v>
      </c>
      <c r="J34" t="s">
        <v>11</v>
      </c>
      <c r="K34">
        <v>1</v>
      </c>
      <c r="M34">
        <v>87</v>
      </c>
      <c r="N34" s="1">
        <v>45627</v>
      </c>
      <c r="O34" t="s">
        <v>14</v>
      </c>
      <c r="P34">
        <v>399</v>
      </c>
      <c r="Q34">
        <v>2.4</v>
      </c>
      <c r="R34">
        <v>3</v>
      </c>
      <c r="S34">
        <v>0</v>
      </c>
      <c r="T34">
        <v>13</v>
      </c>
      <c r="U34">
        <v>44</v>
      </c>
      <c r="V34" t="s">
        <v>13</v>
      </c>
      <c r="W34">
        <v>0</v>
      </c>
    </row>
    <row r="35" spans="1:23" x14ac:dyDescent="0.25">
      <c r="A35">
        <v>57</v>
      </c>
      <c r="B35" s="1">
        <v>45373</v>
      </c>
      <c r="C35" t="s">
        <v>12</v>
      </c>
      <c r="D35">
        <v>199</v>
      </c>
      <c r="E35">
        <v>1.4</v>
      </c>
      <c r="F35">
        <v>6</v>
      </c>
      <c r="G35">
        <v>2</v>
      </c>
      <c r="H35">
        <v>17</v>
      </c>
      <c r="I35">
        <v>46</v>
      </c>
      <c r="J35" t="s">
        <v>11</v>
      </c>
      <c r="K35">
        <v>1</v>
      </c>
      <c r="M35">
        <v>90</v>
      </c>
      <c r="N35" s="1">
        <v>45593</v>
      </c>
      <c r="O35" t="s">
        <v>14</v>
      </c>
      <c r="P35">
        <v>399</v>
      </c>
      <c r="Q35">
        <v>17.8</v>
      </c>
      <c r="R35">
        <v>6</v>
      </c>
      <c r="S35">
        <v>1</v>
      </c>
      <c r="T35">
        <v>30</v>
      </c>
      <c r="U35">
        <v>46</v>
      </c>
      <c r="V35" t="s">
        <v>13</v>
      </c>
      <c r="W35">
        <v>0</v>
      </c>
    </row>
    <row r="36" spans="1:23" x14ac:dyDescent="0.25">
      <c r="A36">
        <v>59</v>
      </c>
      <c r="B36" s="1">
        <v>45607</v>
      </c>
      <c r="C36" t="s">
        <v>10</v>
      </c>
      <c r="D36">
        <v>699</v>
      </c>
      <c r="E36">
        <v>17.3</v>
      </c>
      <c r="F36">
        <v>3</v>
      </c>
      <c r="G36">
        <v>2</v>
      </c>
      <c r="H36">
        <v>35</v>
      </c>
      <c r="I36">
        <v>27</v>
      </c>
      <c r="J36" t="s">
        <v>11</v>
      </c>
      <c r="K36">
        <v>1</v>
      </c>
      <c r="M36">
        <v>94</v>
      </c>
      <c r="N36" s="1">
        <v>45122</v>
      </c>
      <c r="O36" t="s">
        <v>14</v>
      </c>
      <c r="P36">
        <v>399</v>
      </c>
      <c r="Q36">
        <v>7.4</v>
      </c>
      <c r="R36">
        <v>4</v>
      </c>
      <c r="S36">
        <v>4</v>
      </c>
      <c r="T36">
        <v>22</v>
      </c>
      <c r="U36">
        <v>0</v>
      </c>
      <c r="V36" t="s">
        <v>13</v>
      </c>
      <c r="W36">
        <v>0</v>
      </c>
    </row>
    <row r="37" spans="1:23" x14ac:dyDescent="0.25">
      <c r="A37">
        <v>60</v>
      </c>
      <c r="B37" s="1">
        <v>45243</v>
      </c>
      <c r="C37" t="s">
        <v>14</v>
      </c>
      <c r="D37">
        <v>399</v>
      </c>
      <c r="E37">
        <v>16.8</v>
      </c>
      <c r="F37">
        <v>1</v>
      </c>
      <c r="G37">
        <v>5</v>
      </c>
      <c r="H37">
        <v>21</v>
      </c>
      <c r="I37">
        <v>57</v>
      </c>
      <c r="J37" t="s">
        <v>11</v>
      </c>
      <c r="K37">
        <v>1</v>
      </c>
      <c r="M37">
        <v>96</v>
      </c>
      <c r="N37" s="1">
        <v>45635</v>
      </c>
      <c r="O37" t="s">
        <v>10</v>
      </c>
      <c r="P37">
        <v>699</v>
      </c>
      <c r="Q37">
        <v>11.5</v>
      </c>
      <c r="R37">
        <v>0</v>
      </c>
      <c r="S37">
        <v>0</v>
      </c>
      <c r="T37">
        <v>32</v>
      </c>
      <c r="U37">
        <v>18</v>
      </c>
      <c r="V37" t="s">
        <v>13</v>
      </c>
      <c r="W37">
        <v>0</v>
      </c>
    </row>
    <row r="38" spans="1:23" x14ac:dyDescent="0.25">
      <c r="A38">
        <v>61</v>
      </c>
      <c r="B38" s="1">
        <v>45607</v>
      </c>
      <c r="C38" t="s">
        <v>10</v>
      </c>
      <c r="D38">
        <v>699</v>
      </c>
      <c r="E38">
        <v>8.5</v>
      </c>
      <c r="F38">
        <v>4</v>
      </c>
      <c r="G38">
        <v>4</v>
      </c>
      <c r="H38">
        <v>27</v>
      </c>
      <c r="I38">
        <v>8</v>
      </c>
      <c r="J38" t="s">
        <v>11</v>
      </c>
      <c r="K38">
        <v>1</v>
      </c>
      <c r="M38">
        <v>100</v>
      </c>
      <c r="N38" s="1">
        <v>45110</v>
      </c>
      <c r="O38" t="s">
        <v>14</v>
      </c>
      <c r="P38">
        <v>399</v>
      </c>
      <c r="Q38">
        <v>15.1</v>
      </c>
      <c r="R38">
        <v>1</v>
      </c>
      <c r="S38">
        <v>1</v>
      </c>
      <c r="T38">
        <v>34</v>
      </c>
      <c r="U38">
        <v>18</v>
      </c>
      <c r="V38" t="s">
        <v>13</v>
      </c>
      <c r="W38">
        <v>0</v>
      </c>
    </row>
    <row r="39" spans="1:23" x14ac:dyDescent="0.25">
      <c r="A39">
        <v>63</v>
      </c>
      <c r="B39" s="1">
        <v>45145</v>
      </c>
      <c r="C39" t="s">
        <v>14</v>
      </c>
      <c r="D39">
        <v>399</v>
      </c>
      <c r="E39">
        <v>11</v>
      </c>
      <c r="F39">
        <v>5</v>
      </c>
      <c r="G39">
        <v>3</v>
      </c>
      <c r="H39">
        <v>14</v>
      </c>
      <c r="I39">
        <v>28</v>
      </c>
      <c r="J39" t="s">
        <v>11</v>
      </c>
      <c r="K39">
        <v>1</v>
      </c>
      <c r="M39">
        <v>101</v>
      </c>
      <c r="N39" s="1">
        <v>45493</v>
      </c>
      <c r="O39" t="s">
        <v>14</v>
      </c>
      <c r="P39">
        <v>399</v>
      </c>
      <c r="Q39">
        <v>17.8</v>
      </c>
      <c r="R39">
        <v>2</v>
      </c>
      <c r="S39">
        <v>2</v>
      </c>
      <c r="T39">
        <v>1</v>
      </c>
      <c r="U39">
        <v>2</v>
      </c>
      <c r="V39" t="s">
        <v>13</v>
      </c>
      <c r="W39">
        <v>0</v>
      </c>
    </row>
    <row r="40" spans="1:23" x14ac:dyDescent="0.25">
      <c r="A40">
        <v>64</v>
      </c>
      <c r="B40" s="1">
        <v>45606</v>
      </c>
      <c r="C40" t="s">
        <v>10</v>
      </c>
      <c r="D40">
        <v>699</v>
      </c>
      <c r="E40">
        <v>19.899999999999999</v>
      </c>
      <c r="F40">
        <v>2</v>
      </c>
      <c r="G40">
        <v>5</v>
      </c>
      <c r="H40">
        <v>31</v>
      </c>
      <c r="I40">
        <v>5</v>
      </c>
      <c r="J40" t="s">
        <v>11</v>
      </c>
      <c r="K40">
        <v>1</v>
      </c>
      <c r="M40">
        <v>103</v>
      </c>
      <c r="N40" s="1">
        <v>45416</v>
      </c>
      <c r="O40" t="s">
        <v>14</v>
      </c>
      <c r="P40">
        <v>399</v>
      </c>
      <c r="Q40">
        <v>11.3</v>
      </c>
      <c r="R40">
        <v>2</v>
      </c>
      <c r="S40">
        <v>0</v>
      </c>
      <c r="T40">
        <v>31</v>
      </c>
      <c r="U40">
        <v>16</v>
      </c>
      <c r="V40" t="s">
        <v>13</v>
      </c>
      <c r="W40">
        <v>0</v>
      </c>
    </row>
    <row r="41" spans="1:23" x14ac:dyDescent="0.25">
      <c r="A41">
        <v>65</v>
      </c>
      <c r="B41" s="1">
        <v>45130</v>
      </c>
      <c r="C41" t="s">
        <v>10</v>
      </c>
      <c r="D41">
        <v>699</v>
      </c>
      <c r="E41">
        <v>2.8</v>
      </c>
      <c r="F41">
        <v>3</v>
      </c>
      <c r="G41">
        <v>5</v>
      </c>
      <c r="H41">
        <v>22</v>
      </c>
      <c r="I41">
        <v>19</v>
      </c>
      <c r="J41" t="s">
        <v>11</v>
      </c>
      <c r="K41">
        <v>1</v>
      </c>
      <c r="M41">
        <v>104</v>
      </c>
      <c r="N41" s="1">
        <v>45082</v>
      </c>
      <c r="O41" t="s">
        <v>12</v>
      </c>
      <c r="P41">
        <v>199</v>
      </c>
      <c r="Q41">
        <v>10.3</v>
      </c>
      <c r="R41">
        <v>1</v>
      </c>
      <c r="S41">
        <v>4</v>
      </c>
      <c r="T41">
        <v>5</v>
      </c>
      <c r="U41">
        <v>40</v>
      </c>
      <c r="V41" t="s">
        <v>13</v>
      </c>
      <c r="W41">
        <v>0</v>
      </c>
    </row>
    <row r="42" spans="1:23" x14ac:dyDescent="0.25">
      <c r="A42">
        <v>66</v>
      </c>
      <c r="B42" s="1">
        <v>45393</v>
      </c>
      <c r="C42" t="s">
        <v>12</v>
      </c>
      <c r="D42">
        <v>199</v>
      </c>
      <c r="E42">
        <v>1.6</v>
      </c>
      <c r="F42">
        <v>7</v>
      </c>
      <c r="G42">
        <v>4</v>
      </c>
      <c r="H42">
        <v>2</v>
      </c>
      <c r="I42">
        <v>54</v>
      </c>
      <c r="J42" t="s">
        <v>11</v>
      </c>
      <c r="K42">
        <v>1</v>
      </c>
      <c r="M42">
        <v>105</v>
      </c>
      <c r="N42" s="1">
        <v>45547</v>
      </c>
      <c r="O42" t="s">
        <v>12</v>
      </c>
      <c r="P42">
        <v>199</v>
      </c>
      <c r="Q42">
        <v>2.6</v>
      </c>
      <c r="R42">
        <v>3</v>
      </c>
      <c r="S42">
        <v>0</v>
      </c>
      <c r="T42">
        <v>20</v>
      </c>
      <c r="U42">
        <v>35</v>
      </c>
      <c r="V42" t="s">
        <v>13</v>
      </c>
      <c r="W42">
        <v>0</v>
      </c>
    </row>
    <row r="43" spans="1:23" x14ac:dyDescent="0.25">
      <c r="A43">
        <v>67</v>
      </c>
      <c r="B43" s="1">
        <v>45598</v>
      </c>
      <c r="C43" t="s">
        <v>14</v>
      </c>
      <c r="D43">
        <v>399</v>
      </c>
      <c r="E43">
        <v>18.100000000000001</v>
      </c>
      <c r="F43">
        <v>6</v>
      </c>
      <c r="G43">
        <v>3</v>
      </c>
      <c r="H43">
        <v>13</v>
      </c>
      <c r="I43">
        <v>25</v>
      </c>
      <c r="J43" t="s">
        <v>11</v>
      </c>
      <c r="K43">
        <v>1</v>
      </c>
      <c r="M43">
        <v>108</v>
      </c>
      <c r="N43" s="1">
        <v>45003</v>
      </c>
      <c r="O43" t="s">
        <v>10</v>
      </c>
      <c r="P43">
        <v>699</v>
      </c>
      <c r="Q43">
        <v>7</v>
      </c>
      <c r="R43">
        <v>1</v>
      </c>
      <c r="S43">
        <v>1</v>
      </c>
      <c r="T43">
        <v>14</v>
      </c>
      <c r="U43">
        <v>15</v>
      </c>
      <c r="V43" t="s">
        <v>13</v>
      </c>
      <c r="W43">
        <v>0</v>
      </c>
    </row>
    <row r="44" spans="1:23" x14ac:dyDescent="0.25">
      <c r="A44">
        <v>68</v>
      </c>
      <c r="B44" s="1">
        <v>45639</v>
      </c>
      <c r="C44" t="s">
        <v>10</v>
      </c>
      <c r="D44">
        <v>699</v>
      </c>
      <c r="E44">
        <v>22.4</v>
      </c>
      <c r="F44">
        <v>1</v>
      </c>
      <c r="G44">
        <v>3</v>
      </c>
      <c r="H44">
        <v>1</v>
      </c>
      <c r="I44">
        <v>14</v>
      </c>
      <c r="J44" t="s">
        <v>11</v>
      </c>
      <c r="K44">
        <v>1</v>
      </c>
      <c r="M44">
        <v>113</v>
      </c>
      <c r="N44" s="1">
        <v>45439</v>
      </c>
      <c r="O44" t="s">
        <v>14</v>
      </c>
      <c r="P44">
        <v>399</v>
      </c>
      <c r="Q44">
        <v>12</v>
      </c>
      <c r="R44">
        <v>4</v>
      </c>
      <c r="S44">
        <v>5</v>
      </c>
      <c r="T44">
        <v>8</v>
      </c>
      <c r="U44">
        <v>25</v>
      </c>
      <c r="V44" t="s">
        <v>13</v>
      </c>
      <c r="W44">
        <v>0</v>
      </c>
    </row>
    <row r="45" spans="1:23" x14ac:dyDescent="0.25">
      <c r="A45">
        <v>69</v>
      </c>
      <c r="B45" s="1">
        <v>45402</v>
      </c>
      <c r="C45" t="s">
        <v>10</v>
      </c>
      <c r="D45">
        <v>699</v>
      </c>
      <c r="E45">
        <v>1.7</v>
      </c>
      <c r="F45">
        <v>3</v>
      </c>
      <c r="G45">
        <v>0</v>
      </c>
      <c r="H45">
        <v>30</v>
      </c>
      <c r="I45">
        <v>29</v>
      </c>
      <c r="J45" t="s">
        <v>11</v>
      </c>
      <c r="K45">
        <v>1</v>
      </c>
      <c r="M45">
        <v>116</v>
      </c>
      <c r="N45" s="1">
        <v>45373</v>
      </c>
      <c r="O45" t="s">
        <v>12</v>
      </c>
      <c r="P45">
        <v>199</v>
      </c>
      <c r="Q45">
        <v>13.2</v>
      </c>
      <c r="R45">
        <v>7</v>
      </c>
      <c r="S45">
        <v>2</v>
      </c>
      <c r="T45">
        <v>31</v>
      </c>
      <c r="U45">
        <v>11</v>
      </c>
      <c r="V45" t="s">
        <v>13</v>
      </c>
      <c r="W45">
        <v>0</v>
      </c>
    </row>
    <row r="46" spans="1:23" x14ac:dyDescent="0.25">
      <c r="A46">
        <v>71</v>
      </c>
      <c r="B46" s="1">
        <v>45192</v>
      </c>
      <c r="C46" t="s">
        <v>14</v>
      </c>
      <c r="D46">
        <v>399</v>
      </c>
      <c r="E46">
        <v>11.4</v>
      </c>
      <c r="F46">
        <v>2</v>
      </c>
      <c r="G46">
        <v>5</v>
      </c>
      <c r="H46">
        <v>36</v>
      </c>
      <c r="I46">
        <v>55</v>
      </c>
      <c r="J46" t="s">
        <v>11</v>
      </c>
      <c r="K46">
        <v>1</v>
      </c>
      <c r="M46">
        <v>118</v>
      </c>
      <c r="N46" s="1">
        <v>45490</v>
      </c>
      <c r="O46" t="s">
        <v>12</v>
      </c>
      <c r="P46">
        <v>199</v>
      </c>
      <c r="Q46">
        <v>8.6</v>
      </c>
      <c r="R46">
        <v>7</v>
      </c>
      <c r="S46">
        <v>2</v>
      </c>
      <c r="T46">
        <v>11</v>
      </c>
      <c r="U46">
        <v>42</v>
      </c>
      <c r="V46" t="s">
        <v>13</v>
      </c>
      <c r="W46">
        <v>0</v>
      </c>
    </row>
    <row r="47" spans="1:23" x14ac:dyDescent="0.25">
      <c r="A47">
        <v>72</v>
      </c>
      <c r="B47" s="1">
        <v>45377</v>
      </c>
      <c r="C47" t="s">
        <v>12</v>
      </c>
      <c r="D47">
        <v>199</v>
      </c>
      <c r="E47">
        <v>19.3</v>
      </c>
      <c r="F47">
        <v>8</v>
      </c>
      <c r="G47">
        <v>3</v>
      </c>
      <c r="H47">
        <v>18</v>
      </c>
      <c r="I47">
        <v>40</v>
      </c>
      <c r="J47" t="s">
        <v>11</v>
      </c>
      <c r="K47">
        <v>1</v>
      </c>
      <c r="M47">
        <v>119</v>
      </c>
      <c r="N47" s="1">
        <v>45340</v>
      </c>
      <c r="O47" t="s">
        <v>12</v>
      </c>
      <c r="P47">
        <v>199</v>
      </c>
      <c r="Q47">
        <v>2.7</v>
      </c>
      <c r="R47">
        <v>4</v>
      </c>
      <c r="S47">
        <v>2</v>
      </c>
      <c r="T47">
        <v>30</v>
      </c>
      <c r="U47">
        <v>7</v>
      </c>
      <c r="V47" t="s">
        <v>13</v>
      </c>
      <c r="W47">
        <v>0</v>
      </c>
    </row>
    <row r="48" spans="1:23" x14ac:dyDescent="0.25">
      <c r="A48">
        <v>73</v>
      </c>
      <c r="B48" s="1">
        <v>45068</v>
      </c>
      <c r="C48" t="s">
        <v>12</v>
      </c>
      <c r="D48">
        <v>199</v>
      </c>
      <c r="E48">
        <v>6.2</v>
      </c>
      <c r="F48">
        <v>5</v>
      </c>
      <c r="G48">
        <v>2</v>
      </c>
      <c r="H48">
        <v>19</v>
      </c>
      <c r="I48">
        <v>57</v>
      </c>
      <c r="J48" t="s">
        <v>11</v>
      </c>
      <c r="K48">
        <v>1</v>
      </c>
      <c r="M48">
        <v>121</v>
      </c>
      <c r="N48" s="1">
        <v>45221</v>
      </c>
      <c r="O48" t="s">
        <v>14</v>
      </c>
      <c r="P48">
        <v>399</v>
      </c>
      <c r="Q48">
        <v>15.8</v>
      </c>
      <c r="R48">
        <v>0</v>
      </c>
      <c r="S48">
        <v>1</v>
      </c>
      <c r="T48">
        <v>32</v>
      </c>
      <c r="U48">
        <v>17</v>
      </c>
      <c r="V48" t="s">
        <v>13</v>
      </c>
      <c r="W48">
        <v>0</v>
      </c>
    </row>
    <row r="49" spans="1:23" x14ac:dyDescent="0.25">
      <c r="A49">
        <v>74</v>
      </c>
      <c r="B49" s="1">
        <v>45344</v>
      </c>
      <c r="C49" t="s">
        <v>12</v>
      </c>
      <c r="D49">
        <v>199</v>
      </c>
      <c r="E49">
        <v>9.9</v>
      </c>
      <c r="F49">
        <v>2</v>
      </c>
      <c r="G49">
        <v>5</v>
      </c>
      <c r="H49">
        <v>15</v>
      </c>
      <c r="I49">
        <v>13</v>
      </c>
      <c r="J49" t="s">
        <v>11</v>
      </c>
      <c r="K49">
        <v>1</v>
      </c>
      <c r="M49">
        <v>125</v>
      </c>
      <c r="N49" s="1">
        <v>45066</v>
      </c>
      <c r="O49" t="s">
        <v>12</v>
      </c>
      <c r="P49">
        <v>199</v>
      </c>
      <c r="Q49">
        <v>14</v>
      </c>
      <c r="R49">
        <v>6</v>
      </c>
      <c r="S49">
        <v>1</v>
      </c>
      <c r="T49">
        <v>30</v>
      </c>
      <c r="U49">
        <v>58</v>
      </c>
      <c r="V49" t="s">
        <v>13</v>
      </c>
      <c r="W49">
        <v>0</v>
      </c>
    </row>
    <row r="50" spans="1:23" x14ac:dyDescent="0.25">
      <c r="A50">
        <v>77</v>
      </c>
      <c r="B50" s="1">
        <v>45151</v>
      </c>
      <c r="C50" t="s">
        <v>14</v>
      </c>
      <c r="D50">
        <v>399</v>
      </c>
      <c r="E50">
        <v>13.7</v>
      </c>
      <c r="F50">
        <v>8</v>
      </c>
      <c r="G50">
        <v>4</v>
      </c>
      <c r="H50">
        <v>27</v>
      </c>
      <c r="I50">
        <v>57</v>
      </c>
      <c r="J50" t="s">
        <v>11</v>
      </c>
      <c r="K50">
        <v>1</v>
      </c>
      <c r="M50">
        <v>126</v>
      </c>
      <c r="N50" s="1">
        <v>45200</v>
      </c>
      <c r="O50" t="s">
        <v>12</v>
      </c>
      <c r="P50">
        <v>199</v>
      </c>
      <c r="Q50">
        <v>19.399999999999999</v>
      </c>
      <c r="R50">
        <v>6</v>
      </c>
      <c r="S50">
        <v>2</v>
      </c>
      <c r="T50">
        <v>18</v>
      </c>
      <c r="U50">
        <v>59</v>
      </c>
      <c r="V50" t="s">
        <v>13</v>
      </c>
      <c r="W50">
        <v>0</v>
      </c>
    </row>
    <row r="51" spans="1:23" x14ac:dyDescent="0.25">
      <c r="A51">
        <v>78</v>
      </c>
      <c r="B51" s="1">
        <v>45341</v>
      </c>
      <c r="C51" t="s">
        <v>14</v>
      </c>
      <c r="D51">
        <v>399</v>
      </c>
      <c r="E51">
        <v>12.4</v>
      </c>
      <c r="F51">
        <v>6</v>
      </c>
      <c r="G51">
        <v>2</v>
      </c>
      <c r="H51">
        <v>28</v>
      </c>
      <c r="I51">
        <v>42</v>
      </c>
      <c r="J51" t="s">
        <v>11</v>
      </c>
      <c r="K51">
        <v>1</v>
      </c>
      <c r="M51">
        <v>127</v>
      </c>
      <c r="N51" s="1">
        <v>45280</v>
      </c>
      <c r="O51" t="s">
        <v>12</v>
      </c>
      <c r="P51">
        <v>199</v>
      </c>
      <c r="Q51">
        <v>18.3</v>
      </c>
      <c r="R51">
        <v>7</v>
      </c>
      <c r="S51">
        <v>1</v>
      </c>
      <c r="T51">
        <v>19</v>
      </c>
      <c r="U51">
        <v>28</v>
      </c>
      <c r="V51" t="s">
        <v>13</v>
      </c>
      <c r="W51">
        <v>0</v>
      </c>
    </row>
    <row r="52" spans="1:23" x14ac:dyDescent="0.25">
      <c r="A52">
        <v>79</v>
      </c>
      <c r="B52" s="1">
        <v>45330</v>
      </c>
      <c r="C52" t="s">
        <v>10</v>
      </c>
      <c r="D52">
        <v>699</v>
      </c>
      <c r="E52">
        <v>21.1</v>
      </c>
      <c r="F52">
        <v>2</v>
      </c>
      <c r="G52">
        <v>4</v>
      </c>
      <c r="H52">
        <v>11</v>
      </c>
      <c r="I52">
        <v>34</v>
      </c>
      <c r="J52" t="s">
        <v>11</v>
      </c>
      <c r="K52">
        <v>1</v>
      </c>
      <c r="M52">
        <v>131</v>
      </c>
      <c r="N52" s="1">
        <v>44942</v>
      </c>
      <c r="O52" t="s">
        <v>14</v>
      </c>
      <c r="P52">
        <v>399</v>
      </c>
      <c r="Q52">
        <v>21.9</v>
      </c>
      <c r="R52">
        <v>7</v>
      </c>
      <c r="S52">
        <v>0</v>
      </c>
      <c r="T52">
        <v>7</v>
      </c>
      <c r="U52">
        <v>33</v>
      </c>
      <c r="V52" t="s">
        <v>13</v>
      </c>
      <c r="W52">
        <v>0</v>
      </c>
    </row>
    <row r="53" spans="1:23" x14ac:dyDescent="0.25">
      <c r="A53">
        <v>80</v>
      </c>
      <c r="B53" s="1">
        <v>44978</v>
      </c>
      <c r="C53" t="s">
        <v>10</v>
      </c>
      <c r="D53">
        <v>699</v>
      </c>
      <c r="E53">
        <v>2.6</v>
      </c>
      <c r="F53">
        <v>6</v>
      </c>
      <c r="G53">
        <v>1</v>
      </c>
      <c r="H53">
        <v>2</v>
      </c>
      <c r="I53">
        <v>55</v>
      </c>
      <c r="J53" t="s">
        <v>11</v>
      </c>
      <c r="K53">
        <v>1</v>
      </c>
      <c r="M53">
        <v>132</v>
      </c>
      <c r="N53" s="1">
        <v>45198</v>
      </c>
      <c r="O53" t="s">
        <v>10</v>
      </c>
      <c r="P53">
        <v>699</v>
      </c>
      <c r="Q53">
        <v>10.5</v>
      </c>
      <c r="R53">
        <v>2</v>
      </c>
      <c r="S53">
        <v>0</v>
      </c>
      <c r="T53">
        <v>10</v>
      </c>
      <c r="U53">
        <v>30</v>
      </c>
      <c r="V53" t="s">
        <v>13</v>
      </c>
      <c r="W53">
        <v>0</v>
      </c>
    </row>
    <row r="54" spans="1:23" x14ac:dyDescent="0.25">
      <c r="A54">
        <v>83</v>
      </c>
      <c r="B54" s="1">
        <v>44947</v>
      </c>
      <c r="C54" t="s">
        <v>14</v>
      </c>
      <c r="D54">
        <v>399</v>
      </c>
      <c r="E54">
        <v>16.399999999999999</v>
      </c>
      <c r="F54">
        <v>0</v>
      </c>
      <c r="G54">
        <v>0</v>
      </c>
      <c r="H54">
        <v>15</v>
      </c>
      <c r="I54">
        <v>60</v>
      </c>
      <c r="J54" t="s">
        <v>11</v>
      </c>
      <c r="K54">
        <v>1</v>
      </c>
      <c r="M54">
        <v>135</v>
      </c>
      <c r="N54" s="1">
        <v>45029</v>
      </c>
      <c r="O54" t="s">
        <v>14</v>
      </c>
      <c r="P54">
        <v>399</v>
      </c>
      <c r="Q54">
        <v>18.8</v>
      </c>
      <c r="R54">
        <v>6</v>
      </c>
      <c r="S54">
        <v>0</v>
      </c>
      <c r="T54">
        <v>15</v>
      </c>
      <c r="U54">
        <v>48</v>
      </c>
      <c r="V54" t="s">
        <v>13</v>
      </c>
      <c r="W54">
        <v>0</v>
      </c>
    </row>
    <row r="55" spans="1:23" x14ac:dyDescent="0.25">
      <c r="A55">
        <v>86</v>
      </c>
      <c r="B55" s="1">
        <v>45311</v>
      </c>
      <c r="C55" t="s">
        <v>12</v>
      </c>
      <c r="D55">
        <v>199</v>
      </c>
      <c r="E55">
        <v>3.1</v>
      </c>
      <c r="F55">
        <v>0</v>
      </c>
      <c r="G55">
        <v>2</v>
      </c>
      <c r="H55">
        <v>20</v>
      </c>
      <c r="I55">
        <v>36</v>
      </c>
      <c r="J55" t="s">
        <v>11</v>
      </c>
      <c r="K55">
        <v>1</v>
      </c>
      <c r="M55">
        <v>136</v>
      </c>
      <c r="N55" s="1">
        <v>45227</v>
      </c>
      <c r="O55" t="s">
        <v>14</v>
      </c>
      <c r="P55">
        <v>399</v>
      </c>
      <c r="Q55">
        <v>17.5</v>
      </c>
      <c r="R55">
        <v>0</v>
      </c>
      <c r="S55">
        <v>0</v>
      </c>
      <c r="T55">
        <v>11</v>
      </c>
      <c r="U55">
        <v>20</v>
      </c>
      <c r="V55" t="s">
        <v>13</v>
      </c>
      <c r="W55">
        <v>0</v>
      </c>
    </row>
    <row r="56" spans="1:23" x14ac:dyDescent="0.25">
      <c r="A56">
        <v>88</v>
      </c>
      <c r="B56" s="1">
        <v>45306</v>
      </c>
      <c r="C56" t="s">
        <v>10</v>
      </c>
      <c r="D56">
        <v>699</v>
      </c>
      <c r="E56">
        <v>20</v>
      </c>
      <c r="F56">
        <v>0</v>
      </c>
      <c r="G56">
        <v>2</v>
      </c>
      <c r="H56">
        <v>8</v>
      </c>
      <c r="I56">
        <v>34</v>
      </c>
      <c r="J56" t="s">
        <v>11</v>
      </c>
      <c r="K56">
        <v>1</v>
      </c>
      <c r="M56">
        <v>139</v>
      </c>
      <c r="N56" s="1">
        <v>45403</v>
      </c>
      <c r="O56" t="s">
        <v>12</v>
      </c>
      <c r="P56">
        <v>199</v>
      </c>
      <c r="Q56">
        <v>11.8</v>
      </c>
      <c r="R56">
        <v>4</v>
      </c>
      <c r="S56">
        <v>3</v>
      </c>
      <c r="T56">
        <v>15</v>
      </c>
      <c r="U56">
        <v>16</v>
      </c>
      <c r="V56" t="s">
        <v>13</v>
      </c>
      <c r="W56">
        <v>0</v>
      </c>
    </row>
    <row r="57" spans="1:23" x14ac:dyDescent="0.25">
      <c r="A57">
        <v>89</v>
      </c>
      <c r="B57" s="1">
        <v>45370</v>
      </c>
      <c r="C57" t="s">
        <v>12</v>
      </c>
      <c r="D57">
        <v>199</v>
      </c>
      <c r="E57">
        <v>16.399999999999999</v>
      </c>
      <c r="F57">
        <v>0</v>
      </c>
      <c r="G57">
        <v>3</v>
      </c>
      <c r="H57">
        <v>33</v>
      </c>
      <c r="I57">
        <v>52</v>
      </c>
      <c r="J57" t="s">
        <v>11</v>
      </c>
      <c r="K57">
        <v>1</v>
      </c>
      <c r="M57">
        <v>141</v>
      </c>
      <c r="N57" s="1">
        <v>45036</v>
      </c>
      <c r="O57" t="s">
        <v>10</v>
      </c>
      <c r="P57">
        <v>699</v>
      </c>
      <c r="Q57">
        <v>11.7</v>
      </c>
      <c r="R57">
        <v>4</v>
      </c>
      <c r="S57">
        <v>1</v>
      </c>
      <c r="T57">
        <v>17</v>
      </c>
      <c r="U57">
        <v>24</v>
      </c>
      <c r="V57" t="s">
        <v>13</v>
      </c>
      <c r="W57">
        <v>0</v>
      </c>
    </row>
    <row r="58" spans="1:23" x14ac:dyDescent="0.25">
      <c r="A58">
        <v>91</v>
      </c>
      <c r="B58" s="1">
        <v>45201</v>
      </c>
      <c r="C58" t="s">
        <v>14</v>
      </c>
      <c r="D58">
        <v>399</v>
      </c>
      <c r="E58">
        <v>19.5</v>
      </c>
      <c r="F58">
        <v>7</v>
      </c>
      <c r="G58">
        <v>3</v>
      </c>
      <c r="H58">
        <v>35</v>
      </c>
      <c r="I58">
        <v>52</v>
      </c>
      <c r="J58" t="s">
        <v>11</v>
      </c>
      <c r="K58">
        <v>1</v>
      </c>
      <c r="M58">
        <v>144</v>
      </c>
      <c r="N58" s="1">
        <v>45602</v>
      </c>
      <c r="O58" t="s">
        <v>12</v>
      </c>
      <c r="P58">
        <v>199</v>
      </c>
      <c r="Q58">
        <v>5.9</v>
      </c>
      <c r="R58">
        <v>3</v>
      </c>
      <c r="S58">
        <v>4</v>
      </c>
      <c r="T58">
        <v>23</v>
      </c>
      <c r="U58">
        <v>16</v>
      </c>
      <c r="V58" t="s">
        <v>13</v>
      </c>
      <c r="W58">
        <v>0</v>
      </c>
    </row>
    <row r="59" spans="1:23" x14ac:dyDescent="0.25">
      <c r="A59">
        <v>92</v>
      </c>
      <c r="B59" s="1">
        <v>45402</v>
      </c>
      <c r="C59" t="s">
        <v>14</v>
      </c>
      <c r="D59">
        <v>399</v>
      </c>
      <c r="E59">
        <v>20.9</v>
      </c>
      <c r="F59">
        <v>1</v>
      </c>
      <c r="G59">
        <v>2</v>
      </c>
      <c r="H59">
        <v>16</v>
      </c>
      <c r="I59">
        <v>56</v>
      </c>
      <c r="J59" t="s">
        <v>11</v>
      </c>
      <c r="K59">
        <v>1</v>
      </c>
      <c r="M59">
        <v>147</v>
      </c>
      <c r="N59" s="1">
        <v>45095</v>
      </c>
      <c r="O59" t="s">
        <v>12</v>
      </c>
      <c r="P59">
        <v>199</v>
      </c>
      <c r="Q59">
        <v>22</v>
      </c>
      <c r="R59">
        <v>5</v>
      </c>
      <c r="S59">
        <v>4</v>
      </c>
      <c r="T59">
        <v>35</v>
      </c>
      <c r="U59">
        <v>32</v>
      </c>
      <c r="V59" t="s">
        <v>13</v>
      </c>
      <c r="W59">
        <v>0</v>
      </c>
    </row>
    <row r="60" spans="1:23" x14ac:dyDescent="0.25">
      <c r="A60">
        <v>93</v>
      </c>
      <c r="B60" s="1">
        <v>45290</v>
      </c>
      <c r="C60" t="s">
        <v>10</v>
      </c>
      <c r="D60">
        <v>699</v>
      </c>
      <c r="E60">
        <v>8.6999999999999993</v>
      </c>
      <c r="F60">
        <v>7</v>
      </c>
      <c r="G60">
        <v>2</v>
      </c>
      <c r="H60">
        <v>25</v>
      </c>
      <c r="I60">
        <v>11</v>
      </c>
      <c r="J60" t="s">
        <v>11</v>
      </c>
      <c r="K60">
        <v>1</v>
      </c>
      <c r="M60">
        <v>150</v>
      </c>
      <c r="N60" s="1">
        <v>45392</v>
      </c>
      <c r="O60" t="s">
        <v>10</v>
      </c>
      <c r="P60">
        <v>699</v>
      </c>
      <c r="Q60">
        <v>2.7</v>
      </c>
      <c r="R60">
        <v>6</v>
      </c>
      <c r="S60">
        <v>0</v>
      </c>
      <c r="T60">
        <v>24</v>
      </c>
      <c r="U60">
        <v>16</v>
      </c>
      <c r="V60" t="s">
        <v>13</v>
      </c>
      <c r="W60">
        <v>0</v>
      </c>
    </row>
    <row r="61" spans="1:23" x14ac:dyDescent="0.25">
      <c r="A61">
        <v>95</v>
      </c>
      <c r="B61" s="1">
        <v>45414</v>
      </c>
      <c r="C61" t="s">
        <v>12</v>
      </c>
      <c r="D61">
        <v>199</v>
      </c>
      <c r="E61">
        <v>18.100000000000001</v>
      </c>
      <c r="F61">
        <v>7</v>
      </c>
      <c r="G61">
        <v>4</v>
      </c>
      <c r="H61">
        <v>16</v>
      </c>
      <c r="I61">
        <v>48</v>
      </c>
      <c r="J61" t="s">
        <v>11</v>
      </c>
      <c r="K61">
        <v>1</v>
      </c>
      <c r="M61">
        <v>152</v>
      </c>
      <c r="N61" s="1">
        <v>45402</v>
      </c>
      <c r="O61" t="s">
        <v>10</v>
      </c>
      <c r="P61">
        <v>699</v>
      </c>
      <c r="Q61">
        <v>8.5</v>
      </c>
      <c r="R61">
        <v>3</v>
      </c>
      <c r="S61">
        <v>5</v>
      </c>
      <c r="T61">
        <v>36</v>
      </c>
      <c r="U61">
        <v>4</v>
      </c>
      <c r="V61" t="s">
        <v>13</v>
      </c>
      <c r="W61">
        <v>0</v>
      </c>
    </row>
    <row r="62" spans="1:23" x14ac:dyDescent="0.25">
      <c r="A62">
        <v>97</v>
      </c>
      <c r="B62" s="1">
        <v>45362</v>
      </c>
      <c r="C62" t="s">
        <v>12</v>
      </c>
      <c r="D62">
        <v>199</v>
      </c>
      <c r="E62">
        <v>16.8</v>
      </c>
      <c r="F62">
        <v>5</v>
      </c>
      <c r="G62">
        <v>3</v>
      </c>
      <c r="H62">
        <v>20</v>
      </c>
      <c r="I62">
        <v>35</v>
      </c>
      <c r="J62" t="s">
        <v>11</v>
      </c>
      <c r="K62">
        <v>1</v>
      </c>
      <c r="M62">
        <v>153</v>
      </c>
      <c r="N62" s="1">
        <v>45238</v>
      </c>
      <c r="O62" t="s">
        <v>10</v>
      </c>
      <c r="P62">
        <v>699</v>
      </c>
      <c r="Q62">
        <v>16.399999999999999</v>
      </c>
      <c r="R62">
        <v>1</v>
      </c>
      <c r="S62">
        <v>1</v>
      </c>
      <c r="T62">
        <v>20</v>
      </c>
      <c r="U62">
        <v>2</v>
      </c>
      <c r="V62" t="s">
        <v>13</v>
      </c>
      <c r="W62">
        <v>0</v>
      </c>
    </row>
    <row r="63" spans="1:23" x14ac:dyDescent="0.25">
      <c r="A63">
        <v>98</v>
      </c>
      <c r="B63" s="1">
        <v>45050</v>
      </c>
      <c r="C63" t="s">
        <v>10</v>
      </c>
      <c r="D63">
        <v>699</v>
      </c>
      <c r="E63">
        <v>8.6</v>
      </c>
      <c r="F63">
        <v>7</v>
      </c>
      <c r="G63">
        <v>2</v>
      </c>
      <c r="H63">
        <v>36</v>
      </c>
      <c r="I63">
        <v>19</v>
      </c>
      <c r="J63" t="s">
        <v>11</v>
      </c>
      <c r="K63">
        <v>1</v>
      </c>
      <c r="M63">
        <v>158</v>
      </c>
      <c r="N63" s="1">
        <v>45392</v>
      </c>
      <c r="O63" t="s">
        <v>14</v>
      </c>
      <c r="P63">
        <v>399</v>
      </c>
      <c r="Q63">
        <v>10.3</v>
      </c>
      <c r="R63">
        <v>3</v>
      </c>
      <c r="S63">
        <v>0</v>
      </c>
      <c r="T63">
        <v>4</v>
      </c>
      <c r="U63">
        <v>60</v>
      </c>
      <c r="V63" t="s">
        <v>13</v>
      </c>
      <c r="W63">
        <v>0</v>
      </c>
    </row>
    <row r="64" spans="1:23" x14ac:dyDescent="0.25">
      <c r="A64">
        <v>99</v>
      </c>
      <c r="B64" s="1">
        <v>45422</v>
      </c>
      <c r="C64" t="s">
        <v>10</v>
      </c>
      <c r="D64">
        <v>699</v>
      </c>
      <c r="E64">
        <v>8.1999999999999993</v>
      </c>
      <c r="F64">
        <v>8</v>
      </c>
      <c r="G64">
        <v>5</v>
      </c>
      <c r="H64">
        <v>13</v>
      </c>
      <c r="I64">
        <v>11</v>
      </c>
      <c r="J64" t="s">
        <v>11</v>
      </c>
      <c r="K64">
        <v>1</v>
      </c>
      <c r="M64">
        <v>161</v>
      </c>
      <c r="N64" s="1">
        <v>45060</v>
      </c>
      <c r="O64" t="s">
        <v>14</v>
      </c>
      <c r="P64">
        <v>399</v>
      </c>
      <c r="Q64">
        <v>19.8</v>
      </c>
      <c r="R64">
        <v>0</v>
      </c>
      <c r="S64">
        <v>2</v>
      </c>
      <c r="T64">
        <v>10</v>
      </c>
      <c r="U64">
        <v>54</v>
      </c>
      <c r="V64" t="s">
        <v>13</v>
      </c>
      <c r="W64">
        <v>0</v>
      </c>
    </row>
    <row r="65" spans="1:23" x14ac:dyDescent="0.25">
      <c r="A65">
        <v>102</v>
      </c>
      <c r="B65" s="1">
        <v>45218</v>
      </c>
      <c r="C65" t="s">
        <v>14</v>
      </c>
      <c r="D65">
        <v>399</v>
      </c>
      <c r="E65">
        <v>16.100000000000001</v>
      </c>
      <c r="F65">
        <v>7</v>
      </c>
      <c r="G65">
        <v>0</v>
      </c>
      <c r="H65">
        <v>9</v>
      </c>
      <c r="I65">
        <v>55</v>
      </c>
      <c r="J65" t="s">
        <v>11</v>
      </c>
      <c r="K65">
        <v>1</v>
      </c>
      <c r="M65">
        <v>165</v>
      </c>
      <c r="N65" s="1">
        <v>45601</v>
      </c>
      <c r="O65" t="s">
        <v>12</v>
      </c>
      <c r="P65">
        <v>199</v>
      </c>
      <c r="Q65">
        <v>12.8</v>
      </c>
      <c r="R65">
        <v>0</v>
      </c>
      <c r="S65">
        <v>5</v>
      </c>
      <c r="T65">
        <v>29</v>
      </c>
      <c r="U65">
        <v>50</v>
      </c>
      <c r="V65" t="s">
        <v>13</v>
      </c>
      <c r="W65">
        <v>0</v>
      </c>
    </row>
    <row r="66" spans="1:23" x14ac:dyDescent="0.25">
      <c r="A66">
        <v>106</v>
      </c>
      <c r="B66" s="1">
        <v>45529</v>
      </c>
      <c r="C66" t="s">
        <v>10</v>
      </c>
      <c r="D66">
        <v>699</v>
      </c>
      <c r="E66">
        <v>19.5</v>
      </c>
      <c r="F66">
        <v>6</v>
      </c>
      <c r="G66">
        <v>3</v>
      </c>
      <c r="H66">
        <v>15</v>
      </c>
      <c r="I66">
        <v>58</v>
      </c>
      <c r="J66" t="s">
        <v>11</v>
      </c>
      <c r="K66">
        <v>1</v>
      </c>
      <c r="M66">
        <v>166</v>
      </c>
      <c r="N66" s="1">
        <v>45363</v>
      </c>
      <c r="O66" t="s">
        <v>10</v>
      </c>
      <c r="P66">
        <v>699</v>
      </c>
      <c r="Q66">
        <v>11.7</v>
      </c>
      <c r="R66">
        <v>0</v>
      </c>
      <c r="S66">
        <v>0</v>
      </c>
      <c r="T66">
        <v>20</v>
      </c>
      <c r="U66">
        <v>30</v>
      </c>
      <c r="V66" t="s">
        <v>13</v>
      </c>
      <c r="W66">
        <v>0</v>
      </c>
    </row>
    <row r="67" spans="1:23" x14ac:dyDescent="0.25">
      <c r="A67">
        <v>107</v>
      </c>
      <c r="B67" s="1">
        <v>45139</v>
      </c>
      <c r="C67" t="s">
        <v>14</v>
      </c>
      <c r="D67">
        <v>399</v>
      </c>
      <c r="E67">
        <v>14.4</v>
      </c>
      <c r="F67">
        <v>0</v>
      </c>
      <c r="G67">
        <v>4</v>
      </c>
      <c r="H67">
        <v>20</v>
      </c>
      <c r="I67">
        <v>47</v>
      </c>
      <c r="J67" t="s">
        <v>11</v>
      </c>
      <c r="K67">
        <v>1</v>
      </c>
      <c r="M67">
        <v>169</v>
      </c>
      <c r="N67" s="1">
        <v>45597</v>
      </c>
      <c r="O67" t="s">
        <v>10</v>
      </c>
      <c r="P67">
        <v>699</v>
      </c>
      <c r="Q67">
        <v>11.6</v>
      </c>
      <c r="R67">
        <v>6</v>
      </c>
      <c r="S67">
        <v>0</v>
      </c>
      <c r="T67">
        <v>19</v>
      </c>
      <c r="U67">
        <v>50</v>
      </c>
      <c r="V67" t="s">
        <v>13</v>
      </c>
      <c r="W67">
        <v>0</v>
      </c>
    </row>
    <row r="68" spans="1:23" x14ac:dyDescent="0.25">
      <c r="A68">
        <v>109</v>
      </c>
      <c r="B68" s="1">
        <v>45650</v>
      </c>
      <c r="C68" t="s">
        <v>12</v>
      </c>
      <c r="D68">
        <v>199</v>
      </c>
      <c r="E68">
        <v>10.5</v>
      </c>
      <c r="F68">
        <v>7</v>
      </c>
      <c r="G68">
        <v>2</v>
      </c>
      <c r="H68">
        <v>1</v>
      </c>
      <c r="I68">
        <v>2</v>
      </c>
      <c r="J68" t="s">
        <v>11</v>
      </c>
      <c r="K68">
        <v>1</v>
      </c>
      <c r="M68">
        <v>170</v>
      </c>
      <c r="N68" s="1">
        <v>45350</v>
      </c>
      <c r="O68" t="s">
        <v>10</v>
      </c>
      <c r="P68">
        <v>699</v>
      </c>
      <c r="Q68">
        <v>18.2</v>
      </c>
      <c r="R68">
        <v>3</v>
      </c>
      <c r="S68">
        <v>3</v>
      </c>
      <c r="T68">
        <v>36</v>
      </c>
      <c r="U68">
        <v>28</v>
      </c>
      <c r="V68" t="s">
        <v>13</v>
      </c>
      <c r="W68">
        <v>0</v>
      </c>
    </row>
    <row r="69" spans="1:23" x14ac:dyDescent="0.25">
      <c r="A69">
        <v>110</v>
      </c>
      <c r="B69" s="1">
        <v>45530</v>
      </c>
      <c r="C69" t="s">
        <v>14</v>
      </c>
      <c r="D69">
        <v>399</v>
      </c>
      <c r="E69">
        <v>2.2000000000000002</v>
      </c>
      <c r="F69">
        <v>3</v>
      </c>
      <c r="G69">
        <v>2</v>
      </c>
      <c r="H69">
        <v>30</v>
      </c>
      <c r="I69">
        <v>50</v>
      </c>
      <c r="J69" t="s">
        <v>11</v>
      </c>
      <c r="K69">
        <v>1</v>
      </c>
      <c r="M69">
        <v>172</v>
      </c>
      <c r="N69" s="1">
        <v>45022</v>
      </c>
      <c r="O69" t="s">
        <v>14</v>
      </c>
      <c r="P69">
        <v>399</v>
      </c>
      <c r="Q69">
        <v>17.3</v>
      </c>
      <c r="R69">
        <v>7</v>
      </c>
      <c r="S69">
        <v>0</v>
      </c>
      <c r="T69">
        <v>10</v>
      </c>
      <c r="U69">
        <v>5</v>
      </c>
      <c r="V69" t="s">
        <v>13</v>
      </c>
      <c r="W69">
        <v>0</v>
      </c>
    </row>
    <row r="70" spans="1:23" x14ac:dyDescent="0.25">
      <c r="A70">
        <v>111</v>
      </c>
      <c r="B70" s="1">
        <v>45199</v>
      </c>
      <c r="C70" t="s">
        <v>10</v>
      </c>
      <c r="D70">
        <v>699</v>
      </c>
      <c r="E70">
        <v>10.9</v>
      </c>
      <c r="F70">
        <v>8</v>
      </c>
      <c r="G70">
        <v>1</v>
      </c>
      <c r="H70">
        <v>13</v>
      </c>
      <c r="I70">
        <v>41</v>
      </c>
      <c r="J70" t="s">
        <v>11</v>
      </c>
      <c r="K70">
        <v>1</v>
      </c>
      <c r="M70">
        <v>175</v>
      </c>
      <c r="N70" s="1">
        <v>45144</v>
      </c>
      <c r="O70" t="s">
        <v>10</v>
      </c>
      <c r="P70">
        <v>699</v>
      </c>
      <c r="Q70">
        <v>24.2</v>
      </c>
      <c r="R70">
        <v>4</v>
      </c>
      <c r="S70">
        <v>2</v>
      </c>
      <c r="T70">
        <v>4</v>
      </c>
      <c r="U70">
        <v>6</v>
      </c>
      <c r="V70" t="s">
        <v>13</v>
      </c>
      <c r="W70">
        <v>0</v>
      </c>
    </row>
    <row r="71" spans="1:23" x14ac:dyDescent="0.25">
      <c r="A71">
        <v>112</v>
      </c>
      <c r="B71" s="1">
        <v>45222</v>
      </c>
      <c r="C71" t="s">
        <v>12</v>
      </c>
      <c r="D71">
        <v>199</v>
      </c>
      <c r="E71">
        <v>2</v>
      </c>
      <c r="F71">
        <v>4</v>
      </c>
      <c r="G71">
        <v>4</v>
      </c>
      <c r="H71">
        <v>5</v>
      </c>
      <c r="I71">
        <v>47</v>
      </c>
      <c r="J71" t="s">
        <v>11</v>
      </c>
      <c r="K71">
        <v>1</v>
      </c>
      <c r="M71">
        <v>183</v>
      </c>
      <c r="N71" s="1">
        <v>45043</v>
      </c>
      <c r="O71" t="s">
        <v>14</v>
      </c>
      <c r="P71">
        <v>399</v>
      </c>
      <c r="Q71">
        <v>15.4</v>
      </c>
      <c r="R71">
        <v>6</v>
      </c>
      <c r="S71">
        <v>2</v>
      </c>
      <c r="T71">
        <v>32</v>
      </c>
      <c r="U71">
        <v>13</v>
      </c>
      <c r="V71" t="s">
        <v>13</v>
      </c>
      <c r="W71">
        <v>0</v>
      </c>
    </row>
    <row r="72" spans="1:23" x14ac:dyDescent="0.25">
      <c r="A72">
        <v>114</v>
      </c>
      <c r="B72" s="1">
        <v>45183</v>
      </c>
      <c r="C72" t="s">
        <v>10</v>
      </c>
      <c r="D72">
        <v>699</v>
      </c>
      <c r="E72">
        <v>11.2</v>
      </c>
      <c r="F72">
        <v>0</v>
      </c>
      <c r="G72">
        <v>3</v>
      </c>
      <c r="H72">
        <v>32</v>
      </c>
      <c r="I72">
        <v>47</v>
      </c>
      <c r="J72" t="s">
        <v>11</v>
      </c>
      <c r="K72">
        <v>1</v>
      </c>
      <c r="M72">
        <v>187</v>
      </c>
      <c r="N72" s="1">
        <v>44970</v>
      </c>
      <c r="O72" t="s">
        <v>10</v>
      </c>
      <c r="P72">
        <v>699</v>
      </c>
      <c r="Q72">
        <v>12.8</v>
      </c>
      <c r="R72">
        <v>5</v>
      </c>
      <c r="S72">
        <v>0</v>
      </c>
      <c r="T72">
        <v>15</v>
      </c>
      <c r="U72">
        <v>25</v>
      </c>
      <c r="V72" t="s">
        <v>13</v>
      </c>
      <c r="W72">
        <v>0</v>
      </c>
    </row>
    <row r="73" spans="1:23" x14ac:dyDescent="0.25">
      <c r="A73">
        <v>115</v>
      </c>
      <c r="B73" s="1">
        <v>44968</v>
      </c>
      <c r="C73" t="s">
        <v>12</v>
      </c>
      <c r="D73">
        <v>199</v>
      </c>
      <c r="E73">
        <v>6.1</v>
      </c>
      <c r="F73">
        <v>0</v>
      </c>
      <c r="G73">
        <v>5</v>
      </c>
      <c r="H73">
        <v>6</v>
      </c>
      <c r="I73">
        <v>52</v>
      </c>
      <c r="J73" t="s">
        <v>11</v>
      </c>
      <c r="K73">
        <v>1</v>
      </c>
      <c r="M73">
        <v>191</v>
      </c>
      <c r="N73" s="1">
        <v>45005</v>
      </c>
      <c r="O73" t="s">
        <v>12</v>
      </c>
      <c r="P73">
        <v>199</v>
      </c>
      <c r="Q73">
        <v>21.8</v>
      </c>
      <c r="R73">
        <v>5</v>
      </c>
      <c r="S73">
        <v>1</v>
      </c>
      <c r="T73">
        <v>26</v>
      </c>
      <c r="U73">
        <v>21</v>
      </c>
      <c r="V73" t="s">
        <v>13</v>
      </c>
      <c r="W73">
        <v>0</v>
      </c>
    </row>
    <row r="74" spans="1:23" x14ac:dyDescent="0.25">
      <c r="A74">
        <v>117</v>
      </c>
      <c r="B74" s="1">
        <v>45613</v>
      </c>
      <c r="C74" t="s">
        <v>10</v>
      </c>
      <c r="D74">
        <v>699</v>
      </c>
      <c r="E74">
        <v>24.2</v>
      </c>
      <c r="F74">
        <v>7</v>
      </c>
      <c r="G74">
        <v>2</v>
      </c>
      <c r="H74">
        <v>32</v>
      </c>
      <c r="I74">
        <v>26</v>
      </c>
      <c r="J74" t="s">
        <v>11</v>
      </c>
      <c r="K74">
        <v>1</v>
      </c>
      <c r="M74">
        <v>192</v>
      </c>
      <c r="N74" s="1">
        <v>45587</v>
      </c>
      <c r="O74" t="s">
        <v>10</v>
      </c>
      <c r="P74">
        <v>699</v>
      </c>
      <c r="Q74">
        <v>13.5</v>
      </c>
      <c r="R74">
        <v>3</v>
      </c>
      <c r="S74">
        <v>2</v>
      </c>
      <c r="T74">
        <v>8</v>
      </c>
      <c r="U74">
        <v>22</v>
      </c>
      <c r="V74" t="s">
        <v>13</v>
      </c>
      <c r="W74">
        <v>0</v>
      </c>
    </row>
    <row r="75" spans="1:23" x14ac:dyDescent="0.25">
      <c r="A75">
        <v>120</v>
      </c>
      <c r="B75" s="1">
        <v>45457</v>
      </c>
      <c r="C75" t="s">
        <v>10</v>
      </c>
      <c r="D75">
        <v>699</v>
      </c>
      <c r="E75">
        <v>16.600000000000001</v>
      </c>
      <c r="F75">
        <v>8</v>
      </c>
      <c r="G75">
        <v>3</v>
      </c>
      <c r="H75">
        <v>1</v>
      </c>
      <c r="I75">
        <v>26</v>
      </c>
      <c r="J75" t="s">
        <v>11</v>
      </c>
      <c r="K75">
        <v>1</v>
      </c>
      <c r="M75">
        <v>193</v>
      </c>
      <c r="N75" s="1">
        <v>45598</v>
      </c>
      <c r="O75" t="s">
        <v>12</v>
      </c>
      <c r="P75">
        <v>199</v>
      </c>
      <c r="Q75">
        <v>3</v>
      </c>
      <c r="R75">
        <v>4</v>
      </c>
      <c r="S75">
        <v>1</v>
      </c>
      <c r="T75">
        <v>16</v>
      </c>
      <c r="U75">
        <v>11</v>
      </c>
      <c r="V75" t="s">
        <v>13</v>
      </c>
      <c r="W75">
        <v>0</v>
      </c>
    </row>
    <row r="76" spans="1:23" x14ac:dyDescent="0.25">
      <c r="A76">
        <v>122</v>
      </c>
      <c r="B76" s="1">
        <v>44941</v>
      </c>
      <c r="C76" t="s">
        <v>14</v>
      </c>
      <c r="D76">
        <v>399</v>
      </c>
      <c r="E76">
        <v>3.5</v>
      </c>
      <c r="F76">
        <v>3</v>
      </c>
      <c r="G76">
        <v>5</v>
      </c>
      <c r="H76">
        <v>32</v>
      </c>
      <c r="I76">
        <v>10</v>
      </c>
      <c r="J76" t="s">
        <v>11</v>
      </c>
      <c r="K76">
        <v>1</v>
      </c>
      <c r="M76">
        <v>197</v>
      </c>
      <c r="N76" s="1">
        <v>45019</v>
      </c>
      <c r="O76" t="s">
        <v>14</v>
      </c>
      <c r="P76">
        <v>399</v>
      </c>
      <c r="Q76">
        <v>1.9</v>
      </c>
      <c r="R76">
        <v>4</v>
      </c>
      <c r="S76">
        <v>0</v>
      </c>
      <c r="T76">
        <v>3</v>
      </c>
      <c r="U76">
        <v>41</v>
      </c>
      <c r="V76" t="s">
        <v>13</v>
      </c>
      <c r="W76">
        <v>0</v>
      </c>
    </row>
    <row r="77" spans="1:23" x14ac:dyDescent="0.25">
      <c r="A77">
        <v>123</v>
      </c>
      <c r="B77" s="1">
        <v>45084</v>
      </c>
      <c r="C77" t="s">
        <v>10</v>
      </c>
      <c r="D77">
        <v>699</v>
      </c>
      <c r="E77">
        <v>2.8</v>
      </c>
      <c r="F77">
        <v>1</v>
      </c>
      <c r="G77">
        <v>3</v>
      </c>
      <c r="H77">
        <v>27</v>
      </c>
      <c r="I77">
        <v>60</v>
      </c>
      <c r="J77" t="s">
        <v>11</v>
      </c>
      <c r="K77">
        <v>1</v>
      </c>
      <c r="M77">
        <v>199</v>
      </c>
      <c r="N77" s="1">
        <v>45388</v>
      </c>
      <c r="O77" t="s">
        <v>10</v>
      </c>
      <c r="P77">
        <v>699</v>
      </c>
      <c r="Q77">
        <v>8.4</v>
      </c>
      <c r="R77">
        <v>7</v>
      </c>
      <c r="S77">
        <v>4</v>
      </c>
      <c r="T77">
        <v>13</v>
      </c>
      <c r="U77">
        <v>9</v>
      </c>
      <c r="V77" t="s">
        <v>13</v>
      </c>
      <c r="W77">
        <v>0</v>
      </c>
    </row>
    <row r="78" spans="1:23" x14ac:dyDescent="0.25">
      <c r="A78">
        <v>124</v>
      </c>
      <c r="B78" s="1">
        <v>45410</v>
      </c>
      <c r="C78" t="s">
        <v>14</v>
      </c>
      <c r="D78">
        <v>399</v>
      </c>
      <c r="E78">
        <v>13</v>
      </c>
      <c r="F78">
        <v>4</v>
      </c>
      <c r="G78">
        <v>3</v>
      </c>
      <c r="H78">
        <v>19</v>
      </c>
      <c r="I78">
        <v>53</v>
      </c>
      <c r="J78" t="s">
        <v>11</v>
      </c>
      <c r="K78">
        <v>1</v>
      </c>
      <c r="M78">
        <v>204</v>
      </c>
      <c r="N78" s="1">
        <v>45642</v>
      </c>
      <c r="O78" t="s">
        <v>10</v>
      </c>
      <c r="P78">
        <v>699</v>
      </c>
      <c r="Q78">
        <v>8.6999999999999993</v>
      </c>
      <c r="R78">
        <v>2</v>
      </c>
      <c r="S78">
        <v>2</v>
      </c>
      <c r="T78">
        <v>10</v>
      </c>
      <c r="U78">
        <v>19</v>
      </c>
      <c r="V78" t="s">
        <v>13</v>
      </c>
      <c r="W78">
        <v>0</v>
      </c>
    </row>
    <row r="79" spans="1:23" x14ac:dyDescent="0.25">
      <c r="A79">
        <v>128</v>
      </c>
      <c r="B79" s="1">
        <v>45120</v>
      </c>
      <c r="C79" t="s">
        <v>14</v>
      </c>
      <c r="D79">
        <v>399</v>
      </c>
      <c r="E79">
        <v>19.2</v>
      </c>
      <c r="F79">
        <v>6</v>
      </c>
      <c r="G79">
        <v>3</v>
      </c>
      <c r="H79">
        <v>36</v>
      </c>
      <c r="I79">
        <v>59</v>
      </c>
      <c r="J79" t="s">
        <v>11</v>
      </c>
      <c r="K79">
        <v>1</v>
      </c>
      <c r="M79">
        <v>207</v>
      </c>
      <c r="N79" s="1">
        <v>45085</v>
      </c>
      <c r="O79" t="s">
        <v>12</v>
      </c>
      <c r="P79">
        <v>199</v>
      </c>
      <c r="Q79">
        <v>8.9</v>
      </c>
      <c r="R79">
        <v>7</v>
      </c>
      <c r="S79">
        <v>1</v>
      </c>
      <c r="T79">
        <v>14</v>
      </c>
      <c r="U79">
        <v>14</v>
      </c>
      <c r="V79" t="s">
        <v>13</v>
      </c>
      <c r="W79">
        <v>0</v>
      </c>
    </row>
    <row r="80" spans="1:23" x14ac:dyDescent="0.25">
      <c r="A80">
        <v>129</v>
      </c>
      <c r="B80" s="1">
        <v>45411</v>
      </c>
      <c r="C80" t="s">
        <v>10</v>
      </c>
      <c r="D80">
        <v>699</v>
      </c>
      <c r="E80">
        <v>14.5</v>
      </c>
      <c r="F80">
        <v>3</v>
      </c>
      <c r="G80">
        <v>3</v>
      </c>
      <c r="H80">
        <v>16</v>
      </c>
      <c r="I80">
        <v>2</v>
      </c>
      <c r="J80" t="s">
        <v>11</v>
      </c>
      <c r="K80">
        <v>1</v>
      </c>
      <c r="M80">
        <v>210</v>
      </c>
      <c r="N80" s="1">
        <v>45170</v>
      </c>
      <c r="O80" t="s">
        <v>10</v>
      </c>
      <c r="P80">
        <v>699</v>
      </c>
      <c r="Q80">
        <v>18.2</v>
      </c>
      <c r="R80">
        <v>0</v>
      </c>
      <c r="S80">
        <v>3</v>
      </c>
      <c r="T80">
        <v>11</v>
      </c>
      <c r="U80">
        <v>23</v>
      </c>
      <c r="V80" t="s">
        <v>13</v>
      </c>
      <c r="W80">
        <v>0</v>
      </c>
    </row>
    <row r="81" spans="1:23" x14ac:dyDescent="0.25">
      <c r="A81">
        <v>130</v>
      </c>
      <c r="B81" s="1">
        <v>45531</v>
      </c>
      <c r="C81" t="s">
        <v>10</v>
      </c>
      <c r="D81">
        <v>699</v>
      </c>
      <c r="E81">
        <v>10</v>
      </c>
      <c r="F81">
        <v>2</v>
      </c>
      <c r="G81">
        <v>3</v>
      </c>
      <c r="H81">
        <v>25</v>
      </c>
      <c r="I81">
        <v>2</v>
      </c>
      <c r="J81" t="s">
        <v>11</v>
      </c>
      <c r="K81">
        <v>1</v>
      </c>
      <c r="M81">
        <v>213</v>
      </c>
      <c r="N81" s="1">
        <v>45183</v>
      </c>
      <c r="O81" t="s">
        <v>10</v>
      </c>
      <c r="P81">
        <v>699</v>
      </c>
      <c r="Q81">
        <v>10.8</v>
      </c>
      <c r="R81">
        <v>2</v>
      </c>
      <c r="S81">
        <v>1</v>
      </c>
      <c r="T81">
        <v>34</v>
      </c>
      <c r="U81">
        <v>51</v>
      </c>
      <c r="V81" t="s">
        <v>13</v>
      </c>
      <c r="W81">
        <v>0</v>
      </c>
    </row>
    <row r="82" spans="1:23" x14ac:dyDescent="0.25">
      <c r="A82">
        <v>133</v>
      </c>
      <c r="B82" s="1">
        <v>45251</v>
      </c>
      <c r="C82" t="s">
        <v>14</v>
      </c>
      <c r="D82">
        <v>399</v>
      </c>
      <c r="E82">
        <v>16.399999999999999</v>
      </c>
      <c r="F82">
        <v>5</v>
      </c>
      <c r="G82">
        <v>5</v>
      </c>
      <c r="H82">
        <v>26</v>
      </c>
      <c r="I82">
        <v>54</v>
      </c>
      <c r="J82" t="s">
        <v>11</v>
      </c>
      <c r="K82">
        <v>1</v>
      </c>
      <c r="M82">
        <v>214</v>
      </c>
      <c r="N82" s="1">
        <v>45054</v>
      </c>
      <c r="O82" t="s">
        <v>12</v>
      </c>
      <c r="P82">
        <v>199</v>
      </c>
      <c r="Q82">
        <v>21.9</v>
      </c>
      <c r="R82">
        <v>8</v>
      </c>
      <c r="S82">
        <v>0</v>
      </c>
      <c r="T82">
        <v>31</v>
      </c>
      <c r="U82">
        <v>45</v>
      </c>
      <c r="V82" t="s">
        <v>13</v>
      </c>
      <c r="W82">
        <v>0</v>
      </c>
    </row>
    <row r="83" spans="1:23" x14ac:dyDescent="0.25">
      <c r="A83">
        <v>134</v>
      </c>
      <c r="B83" s="1">
        <v>45627</v>
      </c>
      <c r="C83" t="s">
        <v>10</v>
      </c>
      <c r="D83">
        <v>699</v>
      </c>
      <c r="E83">
        <v>21.9</v>
      </c>
      <c r="F83">
        <v>0</v>
      </c>
      <c r="G83">
        <v>4</v>
      </c>
      <c r="H83">
        <v>32</v>
      </c>
      <c r="I83">
        <v>4</v>
      </c>
      <c r="J83" t="s">
        <v>11</v>
      </c>
      <c r="K83">
        <v>1</v>
      </c>
      <c r="M83">
        <v>218</v>
      </c>
      <c r="N83" s="1">
        <v>45410</v>
      </c>
      <c r="O83" t="s">
        <v>10</v>
      </c>
      <c r="P83">
        <v>699</v>
      </c>
      <c r="Q83">
        <v>19.899999999999999</v>
      </c>
      <c r="R83">
        <v>2</v>
      </c>
      <c r="S83">
        <v>0</v>
      </c>
      <c r="T83">
        <v>22</v>
      </c>
      <c r="U83">
        <v>18</v>
      </c>
      <c r="V83" t="s">
        <v>13</v>
      </c>
      <c r="W83">
        <v>0</v>
      </c>
    </row>
    <row r="84" spans="1:23" x14ac:dyDescent="0.25">
      <c r="A84">
        <v>137</v>
      </c>
      <c r="B84" s="1">
        <v>45111</v>
      </c>
      <c r="C84" t="s">
        <v>14</v>
      </c>
      <c r="D84">
        <v>399</v>
      </c>
      <c r="E84">
        <v>11.1</v>
      </c>
      <c r="F84">
        <v>3</v>
      </c>
      <c r="G84">
        <v>4</v>
      </c>
      <c r="H84">
        <v>24</v>
      </c>
      <c r="I84">
        <v>26</v>
      </c>
      <c r="J84" t="s">
        <v>11</v>
      </c>
      <c r="K84">
        <v>1</v>
      </c>
      <c r="M84">
        <v>220</v>
      </c>
      <c r="N84" s="1">
        <v>45467</v>
      </c>
      <c r="O84" t="s">
        <v>12</v>
      </c>
      <c r="P84">
        <v>199</v>
      </c>
      <c r="Q84">
        <v>5.8</v>
      </c>
      <c r="R84">
        <v>2</v>
      </c>
      <c r="S84">
        <v>4</v>
      </c>
      <c r="T84">
        <v>17</v>
      </c>
      <c r="U84">
        <v>60</v>
      </c>
      <c r="V84" t="s">
        <v>13</v>
      </c>
      <c r="W84">
        <v>0</v>
      </c>
    </row>
    <row r="85" spans="1:23" x14ac:dyDescent="0.25">
      <c r="A85">
        <v>138</v>
      </c>
      <c r="B85" s="1">
        <v>45524</v>
      </c>
      <c r="C85" t="s">
        <v>12</v>
      </c>
      <c r="D85">
        <v>199</v>
      </c>
      <c r="E85">
        <v>2.4</v>
      </c>
      <c r="F85">
        <v>6</v>
      </c>
      <c r="G85">
        <v>4</v>
      </c>
      <c r="H85">
        <v>12</v>
      </c>
      <c r="I85">
        <v>43</v>
      </c>
      <c r="J85" t="s">
        <v>11</v>
      </c>
      <c r="K85">
        <v>1</v>
      </c>
      <c r="M85">
        <v>223</v>
      </c>
      <c r="N85" s="1">
        <v>45173</v>
      </c>
      <c r="O85" t="s">
        <v>10</v>
      </c>
      <c r="P85">
        <v>699</v>
      </c>
      <c r="Q85">
        <v>18.100000000000001</v>
      </c>
      <c r="R85">
        <v>4</v>
      </c>
      <c r="S85">
        <v>3</v>
      </c>
      <c r="T85">
        <v>16</v>
      </c>
      <c r="U85">
        <v>0</v>
      </c>
      <c r="V85" t="s">
        <v>13</v>
      </c>
      <c r="W85">
        <v>0</v>
      </c>
    </row>
    <row r="86" spans="1:23" x14ac:dyDescent="0.25">
      <c r="A86">
        <v>140</v>
      </c>
      <c r="B86" s="1">
        <v>45361</v>
      </c>
      <c r="C86" t="s">
        <v>14</v>
      </c>
      <c r="D86">
        <v>399</v>
      </c>
      <c r="E86">
        <v>4.4000000000000004</v>
      </c>
      <c r="F86">
        <v>7</v>
      </c>
      <c r="G86">
        <v>2</v>
      </c>
      <c r="H86">
        <v>35</v>
      </c>
      <c r="I86">
        <v>37</v>
      </c>
      <c r="J86" t="s">
        <v>11</v>
      </c>
      <c r="K86">
        <v>1</v>
      </c>
      <c r="M86">
        <v>227</v>
      </c>
      <c r="N86" s="1">
        <v>45063</v>
      </c>
      <c r="O86" t="s">
        <v>14</v>
      </c>
      <c r="P86">
        <v>399</v>
      </c>
      <c r="Q86">
        <v>18.5</v>
      </c>
      <c r="R86">
        <v>1</v>
      </c>
      <c r="S86">
        <v>4</v>
      </c>
      <c r="T86">
        <v>16</v>
      </c>
      <c r="U86">
        <v>47</v>
      </c>
      <c r="V86" t="s">
        <v>13</v>
      </c>
      <c r="W86">
        <v>0</v>
      </c>
    </row>
    <row r="87" spans="1:23" x14ac:dyDescent="0.25">
      <c r="A87">
        <v>142</v>
      </c>
      <c r="B87" s="1">
        <v>45601</v>
      </c>
      <c r="C87" t="s">
        <v>12</v>
      </c>
      <c r="D87">
        <v>199</v>
      </c>
      <c r="E87">
        <v>14.5</v>
      </c>
      <c r="F87">
        <v>4</v>
      </c>
      <c r="G87">
        <v>5</v>
      </c>
      <c r="H87">
        <v>25</v>
      </c>
      <c r="I87">
        <v>18</v>
      </c>
      <c r="J87" t="s">
        <v>11</v>
      </c>
      <c r="K87">
        <v>1</v>
      </c>
      <c r="M87">
        <v>228</v>
      </c>
      <c r="N87" s="1">
        <v>45417</v>
      </c>
      <c r="O87" t="s">
        <v>12</v>
      </c>
      <c r="P87">
        <v>199</v>
      </c>
      <c r="Q87">
        <v>13.9</v>
      </c>
      <c r="R87">
        <v>2</v>
      </c>
      <c r="S87">
        <v>5</v>
      </c>
      <c r="T87">
        <v>23</v>
      </c>
      <c r="U87">
        <v>29</v>
      </c>
      <c r="V87" t="s">
        <v>13</v>
      </c>
      <c r="W87">
        <v>0</v>
      </c>
    </row>
    <row r="88" spans="1:23" x14ac:dyDescent="0.25">
      <c r="A88">
        <v>143</v>
      </c>
      <c r="B88" s="1">
        <v>45220</v>
      </c>
      <c r="C88" t="s">
        <v>14</v>
      </c>
      <c r="D88">
        <v>399</v>
      </c>
      <c r="E88">
        <v>0.7</v>
      </c>
      <c r="F88">
        <v>0</v>
      </c>
      <c r="G88">
        <v>4</v>
      </c>
      <c r="H88">
        <v>18</v>
      </c>
      <c r="I88">
        <v>47</v>
      </c>
      <c r="J88" t="s">
        <v>11</v>
      </c>
      <c r="K88">
        <v>1</v>
      </c>
      <c r="M88">
        <v>229</v>
      </c>
      <c r="N88" s="1">
        <v>44964</v>
      </c>
      <c r="O88" t="s">
        <v>10</v>
      </c>
      <c r="P88">
        <v>699</v>
      </c>
      <c r="Q88">
        <v>20.399999999999999</v>
      </c>
      <c r="R88">
        <v>1</v>
      </c>
      <c r="S88">
        <v>5</v>
      </c>
      <c r="T88">
        <v>12</v>
      </c>
      <c r="U88">
        <v>49</v>
      </c>
      <c r="V88" t="s">
        <v>13</v>
      </c>
      <c r="W88">
        <v>0</v>
      </c>
    </row>
    <row r="89" spans="1:23" x14ac:dyDescent="0.25">
      <c r="A89">
        <v>145</v>
      </c>
      <c r="B89" s="1">
        <v>45520</v>
      </c>
      <c r="C89" t="s">
        <v>10</v>
      </c>
      <c r="D89">
        <v>699</v>
      </c>
      <c r="E89">
        <v>15.9</v>
      </c>
      <c r="F89">
        <v>0</v>
      </c>
      <c r="G89">
        <v>2</v>
      </c>
      <c r="H89">
        <v>9</v>
      </c>
      <c r="I89">
        <v>50</v>
      </c>
      <c r="J89" t="s">
        <v>11</v>
      </c>
      <c r="K89">
        <v>1</v>
      </c>
      <c r="M89">
        <v>230</v>
      </c>
      <c r="N89" s="1">
        <v>45454</v>
      </c>
      <c r="O89" t="s">
        <v>14</v>
      </c>
      <c r="P89">
        <v>399</v>
      </c>
      <c r="Q89">
        <v>1.6</v>
      </c>
      <c r="R89">
        <v>3</v>
      </c>
      <c r="S89">
        <v>0</v>
      </c>
      <c r="T89">
        <v>13</v>
      </c>
      <c r="U89">
        <v>20</v>
      </c>
      <c r="V89" t="s">
        <v>13</v>
      </c>
      <c r="W89">
        <v>0</v>
      </c>
    </row>
    <row r="90" spans="1:23" x14ac:dyDescent="0.25">
      <c r="A90">
        <v>146</v>
      </c>
      <c r="B90" s="1">
        <v>45132</v>
      </c>
      <c r="C90" t="s">
        <v>14</v>
      </c>
      <c r="D90">
        <v>399</v>
      </c>
      <c r="E90">
        <v>2.7</v>
      </c>
      <c r="F90">
        <v>4</v>
      </c>
      <c r="G90">
        <v>2</v>
      </c>
      <c r="H90">
        <v>9</v>
      </c>
      <c r="I90">
        <v>47</v>
      </c>
      <c r="J90" t="s">
        <v>11</v>
      </c>
      <c r="K90">
        <v>1</v>
      </c>
      <c r="M90">
        <v>234</v>
      </c>
      <c r="N90" s="1">
        <v>45111</v>
      </c>
      <c r="O90" t="s">
        <v>14</v>
      </c>
      <c r="P90">
        <v>399</v>
      </c>
      <c r="Q90">
        <v>18.3</v>
      </c>
      <c r="R90">
        <v>1</v>
      </c>
      <c r="S90">
        <v>3</v>
      </c>
      <c r="T90">
        <v>6</v>
      </c>
      <c r="U90">
        <v>38</v>
      </c>
      <c r="V90" t="s">
        <v>13</v>
      </c>
      <c r="W90">
        <v>0</v>
      </c>
    </row>
    <row r="91" spans="1:23" x14ac:dyDescent="0.25">
      <c r="A91">
        <v>148</v>
      </c>
      <c r="B91" s="1">
        <v>45044</v>
      </c>
      <c r="C91" t="s">
        <v>14</v>
      </c>
      <c r="D91">
        <v>399</v>
      </c>
      <c r="E91">
        <v>24.2</v>
      </c>
      <c r="F91">
        <v>4</v>
      </c>
      <c r="G91">
        <v>5</v>
      </c>
      <c r="H91">
        <v>31</v>
      </c>
      <c r="I91">
        <v>55</v>
      </c>
      <c r="J91" t="s">
        <v>11</v>
      </c>
      <c r="K91">
        <v>1</v>
      </c>
      <c r="M91">
        <v>237</v>
      </c>
      <c r="N91" s="1">
        <v>45299</v>
      </c>
      <c r="O91" t="s">
        <v>10</v>
      </c>
      <c r="P91">
        <v>699</v>
      </c>
      <c r="Q91">
        <v>7.2</v>
      </c>
      <c r="R91">
        <v>0</v>
      </c>
      <c r="S91">
        <v>0</v>
      </c>
      <c r="T91">
        <v>28</v>
      </c>
      <c r="U91">
        <v>42</v>
      </c>
      <c r="V91" t="s">
        <v>13</v>
      </c>
      <c r="W91">
        <v>0</v>
      </c>
    </row>
    <row r="92" spans="1:23" x14ac:dyDescent="0.25">
      <c r="A92">
        <v>149</v>
      </c>
      <c r="B92" s="1">
        <v>45333</v>
      </c>
      <c r="C92" t="s">
        <v>14</v>
      </c>
      <c r="D92">
        <v>399</v>
      </c>
      <c r="E92">
        <v>3.9</v>
      </c>
      <c r="F92">
        <v>3</v>
      </c>
      <c r="G92">
        <v>5</v>
      </c>
      <c r="H92">
        <v>5</v>
      </c>
      <c r="I92">
        <v>46</v>
      </c>
      <c r="J92" t="s">
        <v>11</v>
      </c>
      <c r="K92">
        <v>1</v>
      </c>
      <c r="M92">
        <v>238</v>
      </c>
      <c r="N92" s="1">
        <v>44962</v>
      </c>
      <c r="O92" t="s">
        <v>10</v>
      </c>
      <c r="P92">
        <v>699</v>
      </c>
      <c r="Q92">
        <v>23.8</v>
      </c>
      <c r="R92">
        <v>2</v>
      </c>
      <c r="S92">
        <v>4</v>
      </c>
      <c r="T92">
        <v>11</v>
      </c>
      <c r="U92">
        <v>43</v>
      </c>
      <c r="V92" t="s">
        <v>13</v>
      </c>
      <c r="W92">
        <v>0</v>
      </c>
    </row>
    <row r="93" spans="1:23" x14ac:dyDescent="0.25">
      <c r="A93">
        <v>151</v>
      </c>
      <c r="B93" s="1">
        <v>44952</v>
      </c>
      <c r="C93" t="s">
        <v>14</v>
      </c>
      <c r="D93">
        <v>399</v>
      </c>
      <c r="E93">
        <v>14.8</v>
      </c>
      <c r="F93">
        <v>5</v>
      </c>
      <c r="G93">
        <v>0</v>
      </c>
      <c r="H93">
        <v>17</v>
      </c>
      <c r="I93">
        <v>43</v>
      </c>
      <c r="J93" t="s">
        <v>11</v>
      </c>
      <c r="K93">
        <v>1</v>
      </c>
      <c r="M93">
        <v>239</v>
      </c>
      <c r="N93" s="1">
        <v>44960</v>
      </c>
      <c r="O93" t="s">
        <v>12</v>
      </c>
      <c r="P93">
        <v>199</v>
      </c>
      <c r="Q93">
        <v>6.3</v>
      </c>
      <c r="R93">
        <v>5</v>
      </c>
      <c r="S93">
        <v>2</v>
      </c>
      <c r="T93">
        <v>5</v>
      </c>
      <c r="U93">
        <v>24</v>
      </c>
      <c r="V93" t="s">
        <v>13</v>
      </c>
      <c r="W93">
        <v>0</v>
      </c>
    </row>
    <row r="94" spans="1:23" x14ac:dyDescent="0.25">
      <c r="A94">
        <v>154</v>
      </c>
      <c r="B94" s="1">
        <v>45613</v>
      </c>
      <c r="C94" t="s">
        <v>14</v>
      </c>
      <c r="D94">
        <v>399</v>
      </c>
      <c r="E94">
        <v>2.9</v>
      </c>
      <c r="F94">
        <v>8</v>
      </c>
      <c r="G94">
        <v>1</v>
      </c>
      <c r="H94">
        <v>8</v>
      </c>
      <c r="I94">
        <v>24</v>
      </c>
      <c r="J94" t="s">
        <v>11</v>
      </c>
      <c r="K94">
        <v>1</v>
      </c>
      <c r="M94">
        <v>240</v>
      </c>
      <c r="N94" s="1">
        <v>45514</v>
      </c>
      <c r="O94" t="s">
        <v>10</v>
      </c>
      <c r="P94">
        <v>699</v>
      </c>
      <c r="Q94">
        <v>17.100000000000001</v>
      </c>
      <c r="R94">
        <v>5</v>
      </c>
      <c r="S94">
        <v>2</v>
      </c>
      <c r="T94">
        <v>10</v>
      </c>
      <c r="U94">
        <v>28</v>
      </c>
      <c r="V94" t="s">
        <v>13</v>
      </c>
      <c r="W94">
        <v>0</v>
      </c>
    </row>
    <row r="95" spans="1:23" x14ac:dyDescent="0.25">
      <c r="A95">
        <v>155</v>
      </c>
      <c r="B95" s="1">
        <v>45428</v>
      </c>
      <c r="C95" t="s">
        <v>10</v>
      </c>
      <c r="D95">
        <v>699</v>
      </c>
      <c r="E95">
        <v>10.8</v>
      </c>
      <c r="F95">
        <v>2</v>
      </c>
      <c r="G95">
        <v>3</v>
      </c>
      <c r="H95">
        <v>35</v>
      </c>
      <c r="I95">
        <v>41</v>
      </c>
      <c r="J95" t="s">
        <v>11</v>
      </c>
      <c r="K95">
        <v>1</v>
      </c>
      <c r="M95">
        <v>243</v>
      </c>
      <c r="N95" s="1">
        <v>45131</v>
      </c>
      <c r="O95" t="s">
        <v>10</v>
      </c>
      <c r="P95">
        <v>699</v>
      </c>
      <c r="Q95">
        <v>5.8</v>
      </c>
      <c r="R95">
        <v>4</v>
      </c>
      <c r="S95">
        <v>5</v>
      </c>
      <c r="T95">
        <v>29</v>
      </c>
      <c r="U95">
        <v>58</v>
      </c>
      <c r="V95" t="s">
        <v>13</v>
      </c>
      <c r="W95">
        <v>0</v>
      </c>
    </row>
    <row r="96" spans="1:23" x14ac:dyDescent="0.25">
      <c r="A96">
        <v>156</v>
      </c>
      <c r="B96" s="1">
        <v>45381</v>
      </c>
      <c r="C96" t="s">
        <v>10</v>
      </c>
      <c r="D96">
        <v>699</v>
      </c>
      <c r="E96">
        <v>23.5</v>
      </c>
      <c r="F96">
        <v>4</v>
      </c>
      <c r="G96">
        <v>0</v>
      </c>
      <c r="H96">
        <v>27</v>
      </c>
      <c r="I96">
        <v>44</v>
      </c>
      <c r="J96" t="s">
        <v>11</v>
      </c>
      <c r="K96">
        <v>1</v>
      </c>
      <c r="M96">
        <v>244</v>
      </c>
      <c r="N96" s="1">
        <v>45016</v>
      </c>
      <c r="O96" t="s">
        <v>12</v>
      </c>
      <c r="P96">
        <v>199</v>
      </c>
      <c r="Q96">
        <v>21.4</v>
      </c>
      <c r="R96">
        <v>7</v>
      </c>
      <c r="S96">
        <v>1</v>
      </c>
      <c r="T96">
        <v>9</v>
      </c>
      <c r="U96">
        <v>57</v>
      </c>
      <c r="V96" t="s">
        <v>13</v>
      </c>
      <c r="W96">
        <v>0</v>
      </c>
    </row>
    <row r="97" spans="1:23" x14ac:dyDescent="0.25">
      <c r="A97">
        <v>157</v>
      </c>
      <c r="B97" s="1">
        <v>45587</v>
      </c>
      <c r="C97" t="s">
        <v>14</v>
      </c>
      <c r="D97">
        <v>399</v>
      </c>
      <c r="E97">
        <v>21.5</v>
      </c>
      <c r="F97">
        <v>1</v>
      </c>
      <c r="G97">
        <v>5</v>
      </c>
      <c r="H97">
        <v>16</v>
      </c>
      <c r="I97">
        <v>23</v>
      </c>
      <c r="J97" t="s">
        <v>11</v>
      </c>
      <c r="K97">
        <v>1</v>
      </c>
      <c r="M97">
        <v>246</v>
      </c>
      <c r="N97" s="1">
        <v>45069</v>
      </c>
      <c r="O97" t="s">
        <v>12</v>
      </c>
      <c r="P97">
        <v>199</v>
      </c>
      <c r="Q97">
        <v>19.899999999999999</v>
      </c>
      <c r="R97">
        <v>8</v>
      </c>
      <c r="S97">
        <v>1</v>
      </c>
      <c r="T97">
        <v>12</v>
      </c>
      <c r="U97">
        <v>7</v>
      </c>
      <c r="V97" t="s">
        <v>13</v>
      </c>
      <c r="W97">
        <v>0</v>
      </c>
    </row>
    <row r="98" spans="1:23" x14ac:dyDescent="0.25">
      <c r="A98">
        <v>159</v>
      </c>
      <c r="B98" s="1">
        <v>45055</v>
      </c>
      <c r="C98" t="s">
        <v>12</v>
      </c>
      <c r="D98">
        <v>199</v>
      </c>
      <c r="E98">
        <v>16.2</v>
      </c>
      <c r="F98">
        <v>0</v>
      </c>
      <c r="G98">
        <v>0</v>
      </c>
      <c r="H98">
        <v>14</v>
      </c>
      <c r="I98">
        <v>50</v>
      </c>
      <c r="J98" t="s">
        <v>11</v>
      </c>
      <c r="K98">
        <v>1</v>
      </c>
      <c r="M98">
        <v>252</v>
      </c>
      <c r="N98" s="1">
        <v>45217</v>
      </c>
      <c r="O98" t="s">
        <v>12</v>
      </c>
      <c r="P98">
        <v>199</v>
      </c>
      <c r="Q98">
        <v>23.4</v>
      </c>
      <c r="R98">
        <v>3</v>
      </c>
      <c r="S98">
        <v>2</v>
      </c>
      <c r="T98">
        <v>21</v>
      </c>
      <c r="U98">
        <v>60</v>
      </c>
      <c r="V98" t="s">
        <v>13</v>
      </c>
      <c r="W98">
        <v>0</v>
      </c>
    </row>
    <row r="99" spans="1:23" x14ac:dyDescent="0.25">
      <c r="A99">
        <v>160</v>
      </c>
      <c r="B99" s="1">
        <v>45165</v>
      </c>
      <c r="C99" t="s">
        <v>10</v>
      </c>
      <c r="D99">
        <v>699</v>
      </c>
      <c r="E99">
        <v>2.2000000000000002</v>
      </c>
      <c r="F99">
        <v>8</v>
      </c>
      <c r="G99">
        <v>1</v>
      </c>
      <c r="H99">
        <v>14</v>
      </c>
      <c r="I99">
        <v>37</v>
      </c>
      <c r="J99" t="s">
        <v>11</v>
      </c>
      <c r="K99">
        <v>1</v>
      </c>
      <c r="M99">
        <v>253</v>
      </c>
      <c r="N99" s="1">
        <v>45556</v>
      </c>
      <c r="O99" t="s">
        <v>12</v>
      </c>
      <c r="P99">
        <v>199</v>
      </c>
      <c r="Q99">
        <v>5.3</v>
      </c>
      <c r="R99">
        <v>8</v>
      </c>
      <c r="S99">
        <v>2</v>
      </c>
      <c r="T99">
        <v>17</v>
      </c>
      <c r="U99">
        <v>8</v>
      </c>
      <c r="V99" t="s">
        <v>13</v>
      </c>
      <c r="W99">
        <v>0</v>
      </c>
    </row>
    <row r="100" spans="1:23" x14ac:dyDescent="0.25">
      <c r="A100">
        <v>162</v>
      </c>
      <c r="B100" s="1">
        <v>44942</v>
      </c>
      <c r="C100" t="s">
        <v>10</v>
      </c>
      <c r="D100">
        <v>699</v>
      </c>
      <c r="E100">
        <v>20.100000000000001</v>
      </c>
      <c r="F100">
        <v>1</v>
      </c>
      <c r="G100">
        <v>5</v>
      </c>
      <c r="H100">
        <v>17</v>
      </c>
      <c r="I100">
        <v>55</v>
      </c>
      <c r="J100" t="s">
        <v>11</v>
      </c>
      <c r="K100">
        <v>1</v>
      </c>
      <c r="M100">
        <v>257</v>
      </c>
      <c r="N100" s="1">
        <v>45628</v>
      </c>
      <c r="O100" t="s">
        <v>10</v>
      </c>
      <c r="P100">
        <v>699</v>
      </c>
      <c r="Q100">
        <v>16.2</v>
      </c>
      <c r="R100">
        <v>4</v>
      </c>
      <c r="S100">
        <v>3</v>
      </c>
      <c r="T100">
        <v>19</v>
      </c>
      <c r="U100">
        <v>15</v>
      </c>
      <c r="V100" t="s">
        <v>13</v>
      </c>
      <c r="W100">
        <v>0</v>
      </c>
    </row>
    <row r="101" spans="1:23" x14ac:dyDescent="0.25">
      <c r="A101">
        <v>163</v>
      </c>
      <c r="B101" s="1">
        <v>45358</v>
      </c>
      <c r="C101" t="s">
        <v>14</v>
      </c>
      <c r="D101">
        <v>399</v>
      </c>
      <c r="E101">
        <v>14.9</v>
      </c>
      <c r="F101">
        <v>0</v>
      </c>
      <c r="G101">
        <v>1</v>
      </c>
      <c r="H101">
        <v>16</v>
      </c>
      <c r="I101">
        <v>16</v>
      </c>
      <c r="J101" t="s">
        <v>11</v>
      </c>
      <c r="K101">
        <v>1</v>
      </c>
      <c r="M101">
        <v>258</v>
      </c>
      <c r="N101" s="1">
        <v>45402</v>
      </c>
      <c r="O101" t="s">
        <v>14</v>
      </c>
      <c r="P101">
        <v>399</v>
      </c>
      <c r="Q101">
        <v>11.6</v>
      </c>
      <c r="R101">
        <v>0</v>
      </c>
      <c r="S101">
        <v>1</v>
      </c>
      <c r="T101">
        <v>20</v>
      </c>
      <c r="U101">
        <v>28</v>
      </c>
      <c r="V101" t="s">
        <v>13</v>
      </c>
      <c r="W101">
        <v>0</v>
      </c>
    </row>
    <row r="102" spans="1:23" x14ac:dyDescent="0.25">
      <c r="A102">
        <v>164</v>
      </c>
      <c r="B102" s="1">
        <v>45534</v>
      </c>
      <c r="C102" t="s">
        <v>10</v>
      </c>
      <c r="D102">
        <v>699</v>
      </c>
      <c r="E102">
        <v>18.8</v>
      </c>
      <c r="F102">
        <v>7</v>
      </c>
      <c r="G102">
        <v>3</v>
      </c>
      <c r="H102">
        <v>8</v>
      </c>
      <c r="I102">
        <v>49</v>
      </c>
      <c r="J102" t="s">
        <v>11</v>
      </c>
      <c r="K102">
        <v>1</v>
      </c>
      <c r="M102">
        <v>259</v>
      </c>
      <c r="N102" s="1">
        <v>45280</v>
      </c>
      <c r="O102" t="s">
        <v>12</v>
      </c>
      <c r="P102">
        <v>199</v>
      </c>
      <c r="Q102">
        <v>15.4</v>
      </c>
      <c r="R102">
        <v>5</v>
      </c>
      <c r="S102">
        <v>5</v>
      </c>
      <c r="T102">
        <v>22</v>
      </c>
      <c r="U102">
        <v>20</v>
      </c>
      <c r="V102" t="s">
        <v>13</v>
      </c>
      <c r="W102">
        <v>0</v>
      </c>
    </row>
    <row r="103" spans="1:23" x14ac:dyDescent="0.25">
      <c r="A103">
        <v>167</v>
      </c>
      <c r="B103" s="1">
        <v>45549</v>
      </c>
      <c r="C103" t="s">
        <v>10</v>
      </c>
      <c r="D103">
        <v>699</v>
      </c>
      <c r="E103">
        <v>12.5</v>
      </c>
      <c r="F103">
        <v>7</v>
      </c>
      <c r="G103">
        <v>0</v>
      </c>
      <c r="H103">
        <v>7</v>
      </c>
      <c r="I103">
        <v>57</v>
      </c>
      <c r="J103" t="s">
        <v>11</v>
      </c>
      <c r="K103">
        <v>1</v>
      </c>
      <c r="M103">
        <v>261</v>
      </c>
      <c r="N103" s="1">
        <v>45320</v>
      </c>
      <c r="O103" t="s">
        <v>12</v>
      </c>
      <c r="P103">
        <v>199</v>
      </c>
      <c r="Q103">
        <v>11.5</v>
      </c>
      <c r="R103">
        <v>2</v>
      </c>
      <c r="S103">
        <v>0</v>
      </c>
      <c r="T103">
        <v>18</v>
      </c>
      <c r="U103">
        <v>3</v>
      </c>
      <c r="V103" t="s">
        <v>13</v>
      </c>
      <c r="W103">
        <v>0</v>
      </c>
    </row>
    <row r="104" spans="1:23" x14ac:dyDescent="0.25">
      <c r="A104">
        <v>168</v>
      </c>
      <c r="B104" s="1">
        <v>45538</v>
      </c>
      <c r="C104" t="s">
        <v>12</v>
      </c>
      <c r="D104">
        <v>199</v>
      </c>
      <c r="E104">
        <v>3.6</v>
      </c>
      <c r="F104">
        <v>8</v>
      </c>
      <c r="G104">
        <v>5</v>
      </c>
      <c r="H104">
        <v>5</v>
      </c>
      <c r="I104">
        <v>20</v>
      </c>
      <c r="J104" t="s">
        <v>11</v>
      </c>
      <c r="K104">
        <v>1</v>
      </c>
      <c r="M104">
        <v>263</v>
      </c>
      <c r="N104" s="1">
        <v>45436</v>
      </c>
      <c r="O104" t="s">
        <v>12</v>
      </c>
      <c r="P104">
        <v>199</v>
      </c>
      <c r="Q104">
        <v>12.7</v>
      </c>
      <c r="R104">
        <v>8</v>
      </c>
      <c r="S104">
        <v>3</v>
      </c>
      <c r="T104">
        <v>11</v>
      </c>
      <c r="U104">
        <v>31</v>
      </c>
      <c r="V104" t="s">
        <v>13</v>
      </c>
      <c r="W104">
        <v>0</v>
      </c>
    </row>
    <row r="105" spans="1:23" x14ac:dyDescent="0.25">
      <c r="A105">
        <v>171</v>
      </c>
      <c r="B105" s="1">
        <v>45188</v>
      </c>
      <c r="C105" t="s">
        <v>14</v>
      </c>
      <c r="D105">
        <v>399</v>
      </c>
      <c r="E105">
        <v>10.3</v>
      </c>
      <c r="F105">
        <v>1</v>
      </c>
      <c r="G105">
        <v>2</v>
      </c>
      <c r="H105">
        <v>30</v>
      </c>
      <c r="I105">
        <v>27</v>
      </c>
      <c r="J105" t="s">
        <v>11</v>
      </c>
      <c r="K105">
        <v>1</v>
      </c>
      <c r="M105">
        <v>268</v>
      </c>
      <c r="N105" s="1">
        <v>45274</v>
      </c>
      <c r="O105" t="s">
        <v>10</v>
      </c>
      <c r="P105">
        <v>699</v>
      </c>
      <c r="Q105">
        <v>20.7</v>
      </c>
      <c r="R105">
        <v>1</v>
      </c>
      <c r="S105">
        <v>1</v>
      </c>
      <c r="T105">
        <v>18</v>
      </c>
      <c r="U105">
        <v>6</v>
      </c>
      <c r="V105" t="s">
        <v>13</v>
      </c>
      <c r="W105">
        <v>0</v>
      </c>
    </row>
    <row r="106" spans="1:23" x14ac:dyDescent="0.25">
      <c r="A106">
        <v>173</v>
      </c>
      <c r="B106" s="1">
        <v>45502</v>
      </c>
      <c r="C106" t="s">
        <v>14</v>
      </c>
      <c r="D106">
        <v>399</v>
      </c>
      <c r="E106">
        <v>18.7</v>
      </c>
      <c r="F106">
        <v>5</v>
      </c>
      <c r="G106">
        <v>1</v>
      </c>
      <c r="H106">
        <v>7</v>
      </c>
      <c r="I106">
        <v>35</v>
      </c>
      <c r="J106" t="s">
        <v>11</v>
      </c>
      <c r="K106">
        <v>1</v>
      </c>
      <c r="M106">
        <v>271</v>
      </c>
      <c r="N106" s="1">
        <v>45233</v>
      </c>
      <c r="O106" t="s">
        <v>10</v>
      </c>
      <c r="P106">
        <v>699</v>
      </c>
      <c r="Q106">
        <v>8.5</v>
      </c>
      <c r="R106">
        <v>5</v>
      </c>
      <c r="S106">
        <v>1</v>
      </c>
      <c r="T106">
        <v>9</v>
      </c>
      <c r="U106">
        <v>25</v>
      </c>
      <c r="V106" t="s">
        <v>13</v>
      </c>
      <c r="W106">
        <v>0</v>
      </c>
    </row>
    <row r="107" spans="1:23" x14ac:dyDescent="0.25">
      <c r="A107">
        <v>174</v>
      </c>
      <c r="B107" s="1">
        <v>45360</v>
      </c>
      <c r="C107" t="s">
        <v>10</v>
      </c>
      <c r="D107">
        <v>699</v>
      </c>
      <c r="E107">
        <v>16.899999999999999</v>
      </c>
      <c r="F107">
        <v>6</v>
      </c>
      <c r="G107">
        <v>2</v>
      </c>
      <c r="H107">
        <v>22</v>
      </c>
      <c r="I107">
        <v>55</v>
      </c>
      <c r="J107" t="s">
        <v>11</v>
      </c>
      <c r="K107">
        <v>1</v>
      </c>
      <c r="M107">
        <v>274</v>
      </c>
      <c r="N107" s="1">
        <v>45519</v>
      </c>
      <c r="O107" t="s">
        <v>10</v>
      </c>
      <c r="P107">
        <v>699</v>
      </c>
      <c r="Q107">
        <v>15.1</v>
      </c>
      <c r="R107">
        <v>4</v>
      </c>
      <c r="S107">
        <v>5</v>
      </c>
      <c r="T107">
        <v>2</v>
      </c>
      <c r="U107">
        <v>50</v>
      </c>
      <c r="V107" t="s">
        <v>13</v>
      </c>
      <c r="W107">
        <v>0</v>
      </c>
    </row>
    <row r="108" spans="1:23" x14ac:dyDescent="0.25">
      <c r="A108">
        <v>176</v>
      </c>
      <c r="B108" s="1">
        <v>45044</v>
      </c>
      <c r="C108" t="s">
        <v>12</v>
      </c>
      <c r="D108">
        <v>199</v>
      </c>
      <c r="E108">
        <v>6</v>
      </c>
      <c r="F108">
        <v>1</v>
      </c>
      <c r="G108">
        <v>2</v>
      </c>
      <c r="H108">
        <v>31</v>
      </c>
      <c r="I108">
        <v>54</v>
      </c>
      <c r="J108" t="s">
        <v>11</v>
      </c>
      <c r="K108">
        <v>1</v>
      </c>
      <c r="M108">
        <v>275</v>
      </c>
      <c r="N108" s="1">
        <v>45561</v>
      </c>
      <c r="O108" t="s">
        <v>10</v>
      </c>
      <c r="P108">
        <v>699</v>
      </c>
      <c r="Q108">
        <v>18.2</v>
      </c>
      <c r="R108">
        <v>7</v>
      </c>
      <c r="S108">
        <v>1</v>
      </c>
      <c r="T108">
        <v>15</v>
      </c>
      <c r="U108">
        <v>33</v>
      </c>
      <c r="V108" t="s">
        <v>13</v>
      </c>
      <c r="W108">
        <v>0</v>
      </c>
    </row>
    <row r="109" spans="1:23" x14ac:dyDescent="0.25">
      <c r="A109">
        <v>177</v>
      </c>
      <c r="B109" s="1">
        <v>45497</v>
      </c>
      <c r="C109" t="s">
        <v>14</v>
      </c>
      <c r="D109">
        <v>399</v>
      </c>
      <c r="E109">
        <v>20.3</v>
      </c>
      <c r="F109">
        <v>8</v>
      </c>
      <c r="G109">
        <v>4</v>
      </c>
      <c r="H109">
        <v>15</v>
      </c>
      <c r="I109">
        <v>39</v>
      </c>
      <c r="J109" t="s">
        <v>11</v>
      </c>
      <c r="K109">
        <v>1</v>
      </c>
      <c r="M109">
        <v>276</v>
      </c>
      <c r="N109" s="1">
        <v>45039</v>
      </c>
      <c r="O109" t="s">
        <v>14</v>
      </c>
      <c r="P109">
        <v>399</v>
      </c>
      <c r="Q109">
        <v>20.6</v>
      </c>
      <c r="R109">
        <v>3</v>
      </c>
      <c r="S109">
        <v>0</v>
      </c>
      <c r="T109">
        <v>10</v>
      </c>
      <c r="U109">
        <v>36</v>
      </c>
      <c r="V109" t="s">
        <v>13</v>
      </c>
      <c r="W109">
        <v>0</v>
      </c>
    </row>
    <row r="110" spans="1:23" x14ac:dyDescent="0.25">
      <c r="A110">
        <v>178</v>
      </c>
      <c r="B110" s="1">
        <v>45274</v>
      </c>
      <c r="C110" t="s">
        <v>12</v>
      </c>
      <c r="D110">
        <v>199</v>
      </c>
      <c r="E110">
        <v>1.2</v>
      </c>
      <c r="F110">
        <v>4</v>
      </c>
      <c r="G110">
        <v>5</v>
      </c>
      <c r="H110">
        <v>18</v>
      </c>
      <c r="I110">
        <v>48</v>
      </c>
      <c r="J110" t="s">
        <v>11</v>
      </c>
      <c r="K110">
        <v>1</v>
      </c>
      <c r="M110">
        <v>277</v>
      </c>
      <c r="N110" s="1">
        <v>45347</v>
      </c>
      <c r="O110" t="s">
        <v>12</v>
      </c>
      <c r="P110">
        <v>199</v>
      </c>
      <c r="Q110">
        <v>11.3</v>
      </c>
      <c r="R110">
        <v>6</v>
      </c>
      <c r="S110">
        <v>1</v>
      </c>
      <c r="T110">
        <v>2</v>
      </c>
      <c r="U110">
        <v>26</v>
      </c>
      <c r="V110" t="s">
        <v>13</v>
      </c>
      <c r="W110">
        <v>0</v>
      </c>
    </row>
    <row r="111" spans="1:23" x14ac:dyDescent="0.25">
      <c r="A111">
        <v>179</v>
      </c>
      <c r="B111" s="1">
        <v>45072</v>
      </c>
      <c r="C111" t="s">
        <v>14</v>
      </c>
      <c r="D111">
        <v>399</v>
      </c>
      <c r="E111">
        <v>4.9000000000000004</v>
      </c>
      <c r="F111">
        <v>2</v>
      </c>
      <c r="G111">
        <v>4</v>
      </c>
      <c r="H111">
        <v>1</v>
      </c>
      <c r="I111">
        <v>42</v>
      </c>
      <c r="J111" t="s">
        <v>11</v>
      </c>
      <c r="K111">
        <v>1</v>
      </c>
      <c r="M111">
        <v>278</v>
      </c>
      <c r="N111" s="1">
        <v>45501</v>
      </c>
      <c r="O111" t="s">
        <v>10</v>
      </c>
      <c r="P111">
        <v>699</v>
      </c>
      <c r="Q111">
        <v>21.9</v>
      </c>
      <c r="R111">
        <v>0</v>
      </c>
      <c r="S111">
        <v>5</v>
      </c>
      <c r="T111">
        <v>31</v>
      </c>
      <c r="U111">
        <v>8</v>
      </c>
      <c r="V111" t="s">
        <v>13</v>
      </c>
      <c r="W111">
        <v>0</v>
      </c>
    </row>
    <row r="112" spans="1:23" x14ac:dyDescent="0.25">
      <c r="A112">
        <v>180</v>
      </c>
      <c r="B112" s="1">
        <v>45276</v>
      </c>
      <c r="C112" t="s">
        <v>10</v>
      </c>
      <c r="D112">
        <v>699</v>
      </c>
      <c r="E112">
        <v>2.7</v>
      </c>
      <c r="F112">
        <v>8</v>
      </c>
      <c r="G112">
        <v>1</v>
      </c>
      <c r="H112">
        <v>2</v>
      </c>
      <c r="I112">
        <v>24</v>
      </c>
      <c r="J112" t="s">
        <v>11</v>
      </c>
      <c r="K112">
        <v>1</v>
      </c>
      <c r="M112">
        <v>279</v>
      </c>
      <c r="N112" s="1">
        <v>45277</v>
      </c>
      <c r="O112" t="s">
        <v>14</v>
      </c>
      <c r="P112">
        <v>399</v>
      </c>
      <c r="Q112">
        <v>13.4</v>
      </c>
      <c r="R112">
        <v>5</v>
      </c>
      <c r="S112">
        <v>1</v>
      </c>
      <c r="T112">
        <v>31</v>
      </c>
      <c r="U112">
        <v>29</v>
      </c>
      <c r="V112" t="s">
        <v>13</v>
      </c>
      <c r="W112">
        <v>0</v>
      </c>
    </row>
    <row r="113" spans="1:23" x14ac:dyDescent="0.25">
      <c r="A113">
        <v>181</v>
      </c>
      <c r="B113" s="1">
        <v>44980</v>
      </c>
      <c r="C113" t="s">
        <v>12</v>
      </c>
      <c r="D113">
        <v>199</v>
      </c>
      <c r="E113">
        <v>8.1</v>
      </c>
      <c r="F113">
        <v>5</v>
      </c>
      <c r="G113">
        <v>4</v>
      </c>
      <c r="H113">
        <v>24</v>
      </c>
      <c r="I113">
        <v>38</v>
      </c>
      <c r="J113" t="s">
        <v>11</v>
      </c>
      <c r="K113">
        <v>1</v>
      </c>
      <c r="M113">
        <v>283</v>
      </c>
      <c r="N113" s="1">
        <v>45224</v>
      </c>
      <c r="O113" t="s">
        <v>10</v>
      </c>
      <c r="P113">
        <v>699</v>
      </c>
      <c r="Q113">
        <v>9.8000000000000007</v>
      </c>
      <c r="R113">
        <v>6</v>
      </c>
      <c r="S113">
        <v>2</v>
      </c>
      <c r="T113">
        <v>35</v>
      </c>
      <c r="U113">
        <v>49</v>
      </c>
      <c r="V113" t="s">
        <v>13</v>
      </c>
      <c r="W113">
        <v>0</v>
      </c>
    </row>
    <row r="114" spans="1:23" x14ac:dyDescent="0.25">
      <c r="A114">
        <v>182</v>
      </c>
      <c r="B114" s="1">
        <v>45604</v>
      </c>
      <c r="C114" t="s">
        <v>12</v>
      </c>
      <c r="D114">
        <v>199</v>
      </c>
      <c r="E114">
        <v>19</v>
      </c>
      <c r="F114">
        <v>0</v>
      </c>
      <c r="G114">
        <v>5</v>
      </c>
      <c r="H114">
        <v>11</v>
      </c>
      <c r="I114">
        <v>5</v>
      </c>
      <c r="J114" t="s">
        <v>11</v>
      </c>
      <c r="K114">
        <v>1</v>
      </c>
      <c r="M114">
        <v>286</v>
      </c>
      <c r="N114" s="1">
        <v>45470</v>
      </c>
      <c r="O114" t="s">
        <v>12</v>
      </c>
      <c r="P114">
        <v>199</v>
      </c>
      <c r="Q114">
        <v>15.6</v>
      </c>
      <c r="R114">
        <v>3</v>
      </c>
      <c r="S114">
        <v>1</v>
      </c>
      <c r="T114">
        <v>7</v>
      </c>
      <c r="U114">
        <v>3</v>
      </c>
      <c r="V114" t="s">
        <v>13</v>
      </c>
      <c r="W114">
        <v>0</v>
      </c>
    </row>
    <row r="115" spans="1:23" x14ac:dyDescent="0.25">
      <c r="A115">
        <v>184</v>
      </c>
      <c r="B115" s="1">
        <v>45152</v>
      </c>
      <c r="C115" t="s">
        <v>14</v>
      </c>
      <c r="D115">
        <v>399</v>
      </c>
      <c r="E115">
        <v>3.2</v>
      </c>
      <c r="F115">
        <v>7</v>
      </c>
      <c r="G115">
        <v>4</v>
      </c>
      <c r="H115">
        <v>28</v>
      </c>
      <c r="I115">
        <v>42</v>
      </c>
      <c r="J115" t="s">
        <v>11</v>
      </c>
      <c r="K115">
        <v>1</v>
      </c>
      <c r="M115">
        <v>288</v>
      </c>
      <c r="N115" s="1">
        <v>45414</v>
      </c>
      <c r="O115" t="s">
        <v>12</v>
      </c>
      <c r="P115">
        <v>199</v>
      </c>
      <c r="Q115">
        <v>24.1</v>
      </c>
      <c r="R115">
        <v>2</v>
      </c>
      <c r="S115">
        <v>3</v>
      </c>
      <c r="T115">
        <v>1</v>
      </c>
      <c r="U115">
        <v>41</v>
      </c>
      <c r="V115" t="s">
        <v>13</v>
      </c>
      <c r="W115">
        <v>0</v>
      </c>
    </row>
    <row r="116" spans="1:23" x14ac:dyDescent="0.25">
      <c r="A116">
        <v>185</v>
      </c>
      <c r="B116" s="1">
        <v>45188</v>
      </c>
      <c r="C116" t="s">
        <v>14</v>
      </c>
      <c r="D116">
        <v>399</v>
      </c>
      <c r="E116">
        <v>0.7</v>
      </c>
      <c r="F116">
        <v>4</v>
      </c>
      <c r="G116">
        <v>1</v>
      </c>
      <c r="H116">
        <v>4</v>
      </c>
      <c r="I116">
        <v>49</v>
      </c>
      <c r="J116" t="s">
        <v>11</v>
      </c>
      <c r="K116">
        <v>1</v>
      </c>
      <c r="M116">
        <v>289</v>
      </c>
      <c r="N116" s="1">
        <v>45018</v>
      </c>
      <c r="O116" t="s">
        <v>14</v>
      </c>
      <c r="P116">
        <v>399</v>
      </c>
      <c r="Q116">
        <v>19</v>
      </c>
      <c r="R116">
        <v>4</v>
      </c>
      <c r="S116">
        <v>2</v>
      </c>
      <c r="T116">
        <v>13</v>
      </c>
      <c r="U116">
        <v>18</v>
      </c>
      <c r="V116" t="s">
        <v>13</v>
      </c>
      <c r="W116">
        <v>0</v>
      </c>
    </row>
    <row r="117" spans="1:23" x14ac:dyDescent="0.25">
      <c r="A117">
        <v>186</v>
      </c>
      <c r="B117" s="1">
        <v>45316</v>
      </c>
      <c r="C117" t="s">
        <v>14</v>
      </c>
      <c r="D117">
        <v>399</v>
      </c>
      <c r="E117">
        <v>3.4</v>
      </c>
      <c r="F117">
        <v>7</v>
      </c>
      <c r="G117">
        <v>5</v>
      </c>
      <c r="H117">
        <v>21</v>
      </c>
      <c r="I117">
        <v>27</v>
      </c>
      <c r="J117" t="s">
        <v>11</v>
      </c>
      <c r="K117">
        <v>1</v>
      </c>
      <c r="M117">
        <v>290</v>
      </c>
      <c r="N117" s="1">
        <v>45107</v>
      </c>
      <c r="O117" t="s">
        <v>10</v>
      </c>
      <c r="P117">
        <v>699</v>
      </c>
      <c r="Q117">
        <v>13.6</v>
      </c>
      <c r="R117">
        <v>0</v>
      </c>
      <c r="S117">
        <v>1</v>
      </c>
      <c r="T117">
        <v>15</v>
      </c>
      <c r="U117">
        <v>26</v>
      </c>
      <c r="V117" t="s">
        <v>13</v>
      </c>
      <c r="W117">
        <v>0</v>
      </c>
    </row>
    <row r="118" spans="1:23" x14ac:dyDescent="0.25">
      <c r="A118">
        <v>188</v>
      </c>
      <c r="B118" s="1">
        <v>45341</v>
      </c>
      <c r="C118" t="s">
        <v>14</v>
      </c>
      <c r="D118">
        <v>399</v>
      </c>
      <c r="E118">
        <v>11.8</v>
      </c>
      <c r="F118">
        <v>1</v>
      </c>
      <c r="G118">
        <v>2</v>
      </c>
      <c r="H118">
        <v>2</v>
      </c>
      <c r="I118">
        <v>36</v>
      </c>
      <c r="J118" t="s">
        <v>11</v>
      </c>
      <c r="K118">
        <v>1</v>
      </c>
      <c r="M118">
        <v>291</v>
      </c>
      <c r="N118" s="1">
        <v>44965</v>
      </c>
      <c r="O118" t="s">
        <v>12</v>
      </c>
      <c r="P118">
        <v>199</v>
      </c>
      <c r="Q118">
        <v>19.8</v>
      </c>
      <c r="R118">
        <v>2</v>
      </c>
      <c r="S118">
        <v>5</v>
      </c>
      <c r="T118">
        <v>26</v>
      </c>
      <c r="U118">
        <v>55</v>
      </c>
      <c r="V118" t="s">
        <v>13</v>
      </c>
      <c r="W118">
        <v>0</v>
      </c>
    </row>
    <row r="119" spans="1:23" x14ac:dyDescent="0.25">
      <c r="A119">
        <v>189</v>
      </c>
      <c r="B119" s="1">
        <v>45559</v>
      </c>
      <c r="C119" t="s">
        <v>10</v>
      </c>
      <c r="D119">
        <v>699</v>
      </c>
      <c r="E119">
        <v>7.6</v>
      </c>
      <c r="F119">
        <v>6</v>
      </c>
      <c r="G119">
        <v>0</v>
      </c>
      <c r="H119">
        <v>27</v>
      </c>
      <c r="I119">
        <v>20</v>
      </c>
      <c r="J119" t="s">
        <v>11</v>
      </c>
      <c r="K119">
        <v>1</v>
      </c>
      <c r="M119">
        <v>292</v>
      </c>
      <c r="N119" s="1">
        <v>45583</v>
      </c>
      <c r="O119" t="s">
        <v>12</v>
      </c>
      <c r="P119">
        <v>199</v>
      </c>
      <c r="Q119">
        <v>14.4</v>
      </c>
      <c r="R119">
        <v>1</v>
      </c>
      <c r="S119">
        <v>2</v>
      </c>
      <c r="T119">
        <v>20</v>
      </c>
      <c r="U119">
        <v>18</v>
      </c>
      <c r="V119" t="s">
        <v>13</v>
      </c>
      <c r="W119">
        <v>0</v>
      </c>
    </row>
    <row r="120" spans="1:23" x14ac:dyDescent="0.25">
      <c r="A120">
        <v>190</v>
      </c>
      <c r="B120" s="1">
        <v>45463</v>
      </c>
      <c r="C120" t="s">
        <v>14</v>
      </c>
      <c r="D120">
        <v>399</v>
      </c>
      <c r="E120">
        <v>2.7</v>
      </c>
      <c r="F120">
        <v>1</v>
      </c>
      <c r="G120">
        <v>1</v>
      </c>
      <c r="H120">
        <v>24</v>
      </c>
      <c r="I120">
        <v>27</v>
      </c>
      <c r="J120" t="s">
        <v>11</v>
      </c>
      <c r="K120">
        <v>1</v>
      </c>
      <c r="M120">
        <v>296</v>
      </c>
      <c r="N120" s="1">
        <v>44933</v>
      </c>
      <c r="O120" t="s">
        <v>10</v>
      </c>
      <c r="P120">
        <v>699</v>
      </c>
      <c r="Q120">
        <v>5</v>
      </c>
      <c r="R120">
        <v>2</v>
      </c>
      <c r="S120">
        <v>3</v>
      </c>
      <c r="T120">
        <v>7</v>
      </c>
      <c r="U120">
        <v>20</v>
      </c>
      <c r="V120" t="s">
        <v>13</v>
      </c>
      <c r="W120">
        <v>0</v>
      </c>
    </row>
    <row r="121" spans="1:23" x14ac:dyDescent="0.25">
      <c r="A121">
        <v>194</v>
      </c>
      <c r="B121" s="1">
        <v>45520</v>
      </c>
      <c r="C121" t="s">
        <v>12</v>
      </c>
      <c r="D121">
        <v>199</v>
      </c>
      <c r="E121">
        <v>23.8</v>
      </c>
      <c r="F121">
        <v>7</v>
      </c>
      <c r="G121">
        <v>3</v>
      </c>
      <c r="H121">
        <v>12</v>
      </c>
      <c r="I121">
        <v>48</v>
      </c>
      <c r="J121" t="s">
        <v>11</v>
      </c>
      <c r="K121">
        <v>1</v>
      </c>
      <c r="M121">
        <v>297</v>
      </c>
      <c r="N121" s="1">
        <v>45513</v>
      </c>
      <c r="O121" t="s">
        <v>14</v>
      </c>
      <c r="P121">
        <v>399</v>
      </c>
      <c r="Q121">
        <v>6.3</v>
      </c>
      <c r="R121">
        <v>4</v>
      </c>
      <c r="S121">
        <v>2</v>
      </c>
      <c r="T121">
        <v>25</v>
      </c>
      <c r="U121">
        <v>19</v>
      </c>
      <c r="V121" t="s">
        <v>13</v>
      </c>
      <c r="W121">
        <v>0</v>
      </c>
    </row>
    <row r="122" spans="1:23" x14ac:dyDescent="0.25">
      <c r="A122">
        <v>195</v>
      </c>
      <c r="B122" s="1">
        <v>45379</v>
      </c>
      <c r="C122" t="s">
        <v>14</v>
      </c>
      <c r="D122">
        <v>399</v>
      </c>
      <c r="E122">
        <v>21.7</v>
      </c>
      <c r="F122">
        <v>5</v>
      </c>
      <c r="G122">
        <v>1</v>
      </c>
      <c r="H122">
        <v>21</v>
      </c>
      <c r="I122">
        <v>28</v>
      </c>
      <c r="J122" t="s">
        <v>11</v>
      </c>
      <c r="K122">
        <v>1</v>
      </c>
      <c r="M122">
        <v>299</v>
      </c>
      <c r="N122" s="1">
        <v>45229</v>
      </c>
      <c r="O122" t="s">
        <v>12</v>
      </c>
      <c r="P122">
        <v>199</v>
      </c>
      <c r="Q122">
        <v>17.3</v>
      </c>
      <c r="R122">
        <v>4</v>
      </c>
      <c r="S122">
        <v>5</v>
      </c>
      <c r="T122">
        <v>26</v>
      </c>
      <c r="U122">
        <v>7</v>
      </c>
      <c r="V122" t="s">
        <v>13</v>
      </c>
      <c r="W122">
        <v>0</v>
      </c>
    </row>
    <row r="123" spans="1:23" x14ac:dyDescent="0.25">
      <c r="A123">
        <v>196</v>
      </c>
      <c r="B123" s="1">
        <v>45399</v>
      </c>
      <c r="C123" t="s">
        <v>10</v>
      </c>
      <c r="D123">
        <v>699</v>
      </c>
      <c r="E123">
        <v>20</v>
      </c>
      <c r="F123">
        <v>0</v>
      </c>
      <c r="G123">
        <v>2</v>
      </c>
      <c r="H123">
        <v>20</v>
      </c>
      <c r="I123">
        <v>32</v>
      </c>
      <c r="J123" t="s">
        <v>11</v>
      </c>
      <c r="K123">
        <v>1</v>
      </c>
      <c r="M123">
        <v>300</v>
      </c>
      <c r="N123" s="1">
        <v>45547</v>
      </c>
      <c r="O123" t="s">
        <v>14</v>
      </c>
      <c r="P123">
        <v>399</v>
      </c>
      <c r="Q123">
        <v>5.9</v>
      </c>
      <c r="R123">
        <v>2</v>
      </c>
      <c r="S123">
        <v>3</v>
      </c>
      <c r="T123">
        <v>15</v>
      </c>
      <c r="U123">
        <v>9</v>
      </c>
      <c r="V123" t="s">
        <v>13</v>
      </c>
      <c r="W123">
        <v>0</v>
      </c>
    </row>
    <row r="124" spans="1:23" x14ac:dyDescent="0.25">
      <c r="A124">
        <v>198</v>
      </c>
      <c r="B124" s="1">
        <v>45512</v>
      </c>
      <c r="C124" t="s">
        <v>10</v>
      </c>
      <c r="D124">
        <v>699</v>
      </c>
      <c r="E124">
        <v>9.9</v>
      </c>
      <c r="F124">
        <v>8</v>
      </c>
      <c r="G124">
        <v>5</v>
      </c>
      <c r="H124">
        <v>33</v>
      </c>
      <c r="I124">
        <v>57</v>
      </c>
      <c r="J124" t="s">
        <v>11</v>
      </c>
      <c r="K124">
        <v>1</v>
      </c>
      <c r="M124">
        <v>303</v>
      </c>
      <c r="N124" s="1">
        <v>45095</v>
      </c>
      <c r="O124" t="s">
        <v>12</v>
      </c>
      <c r="P124">
        <v>199</v>
      </c>
      <c r="Q124">
        <v>20.8</v>
      </c>
      <c r="R124">
        <v>8</v>
      </c>
      <c r="S124">
        <v>1</v>
      </c>
      <c r="T124">
        <v>4</v>
      </c>
      <c r="U124">
        <v>36</v>
      </c>
      <c r="V124" t="s">
        <v>13</v>
      </c>
      <c r="W124">
        <v>0</v>
      </c>
    </row>
    <row r="125" spans="1:23" x14ac:dyDescent="0.25">
      <c r="A125">
        <v>200</v>
      </c>
      <c r="B125" s="1">
        <v>45180</v>
      </c>
      <c r="C125" t="s">
        <v>12</v>
      </c>
      <c r="D125">
        <v>199</v>
      </c>
      <c r="E125">
        <v>24.6</v>
      </c>
      <c r="F125">
        <v>1</v>
      </c>
      <c r="G125">
        <v>4</v>
      </c>
      <c r="H125">
        <v>22</v>
      </c>
      <c r="I125">
        <v>41</v>
      </c>
      <c r="J125" t="s">
        <v>11</v>
      </c>
      <c r="K125">
        <v>1</v>
      </c>
      <c r="M125">
        <v>309</v>
      </c>
      <c r="N125" s="1">
        <v>45313</v>
      </c>
      <c r="O125" t="s">
        <v>10</v>
      </c>
      <c r="P125">
        <v>699</v>
      </c>
      <c r="Q125">
        <v>9.6999999999999993</v>
      </c>
      <c r="R125">
        <v>6</v>
      </c>
      <c r="S125">
        <v>3</v>
      </c>
      <c r="T125">
        <v>27</v>
      </c>
      <c r="U125">
        <v>55</v>
      </c>
      <c r="V125" t="s">
        <v>13</v>
      </c>
      <c r="W125">
        <v>0</v>
      </c>
    </row>
    <row r="126" spans="1:23" x14ac:dyDescent="0.25">
      <c r="A126">
        <v>201</v>
      </c>
      <c r="B126" s="1">
        <v>45308</v>
      </c>
      <c r="C126" t="s">
        <v>10</v>
      </c>
      <c r="D126">
        <v>699</v>
      </c>
      <c r="E126">
        <v>24.8</v>
      </c>
      <c r="F126">
        <v>8</v>
      </c>
      <c r="G126">
        <v>4</v>
      </c>
      <c r="H126">
        <v>29</v>
      </c>
      <c r="I126">
        <v>39</v>
      </c>
      <c r="J126" t="s">
        <v>11</v>
      </c>
      <c r="K126">
        <v>1</v>
      </c>
      <c r="M126">
        <v>310</v>
      </c>
      <c r="N126" s="1">
        <v>45048</v>
      </c>
      <c r="O126" t="s">
        <v>14</v>
      </c>
      <c r="P126">
        <v>399</v>
      </c>
      <c r="Q126">
        <v>17.2</v>
      </c>
      <c r="R126">
        <v>8</v>
      </c>
      <c r="S126">
        <v>1</v>
      </c>
      <c r="T126">
        <v>6</v>
      </c>
      <c r="U126">
        <v>41</v>
      </c>
      <c r="V126" t="s">
        <v>13</v>
      </c>
      <c r="W126">
        <v>0</v>
      </c>
    </row>
    <row r="127" spans="1:23" x14ac:dyDescent="0.25">
      <c r="A127">
        <v>202</v>
      </c>
      <c r="B127" s="1">
        <v>45573</v>
      </c>
      <c r="C127" t="s">
        <v>14</v>
      </c>
      <c r="D127">
        <v>399</v>
      </c>
      <c r="E127">
        <v>10.5</v>
      </c>
      <c r="F127">
        <v>5</v>
      </c>
      <c r="G127">
        <v>5</v>
      </c>
      <c r="H127">
        <v>25</v>
      </c>
      <c r="I127">
        <v>38</v>
      </c>
      <c r="J127" t="s">
        <v>11</v>
      </c>
      <c r="K127">
        <v>1</v>
      </c>
      <c r="M127">
        <v>311</v>
      </c>
      <c r="N127" s="1">
        <v>44950</v>
      </c>
      <c r="O127" t="s">
        <v>12</v>
      </c>
      <c r="P127">
        <v>199</v>
      </c>
      <c r="Q127">
        <v>10.1</v>
      </c>
      <c r="R127">
        <v>2</v>
      </c>
      <c r="S127">
        <v>5</v>
      </c>
      <c r="T127">
        <v>35</v>
      </c>
      <c r="U127">
        <v>14</v>
      </c>
      <c r="V127" t="s">
        <v>13</v>
      </c>
      <c r="W127">
        <v>0</v>
      </c>
    </row>
    <row r="128" spans="1:23" x14ac:dyDescent="0.25">
      <c r="A128">
        <v>203</v>
      </c>
      <c r="B128" s="1">
        <v>45185</v>
      </c>
      <c r="C128" t="s">
        <v>10</v>
      </c>
      <c r="D128">
        <v>699</v>
      </c>
      <c r="E128">
        <v>2.1</v>
      </c>
      <c r="F128">
        <v>1</v>
      </c>
      <c r="G128">
        <v>4</v>
      </c>
      <c r="H128">
        <v>22</v>
      </c>
      <c r="I128">
        <v>43</v>
      </c>
      <c r="J128" t="s">
        <v>11</v>
      </c>
      <c r="K128">
        <v>1</v>
      </c>
      <c r="M128">
        <v>313</v>
      </c>
      <c r="N128" s="1">
        <v>45042</v>
      </c>
      <c r="O128" t="s">
        <v>12</v>
      </c>
      <c r="P128">
        <v>199</v>
      </c>
      <c r="Q128">
        <v>9</v>
      </c>
      <c r="R128">
        <v>4</v>
      </c>
      <c r="S128">
        <v>1</v>
      </c>
      <c r="T128">
        <v>30</v>
      </c>
      <c r="U128">
        <v>59</v>
      </c>
      <c r="V128" t="s">
        <v>13</v>
      </c>
      <c r="W128">
        <v>0</v>
      </c>
    </row>
    <row r="129" spans="1:23" x14ac:dyDescent="0.25">
      <c r="A129">
        <v>205</v>
      </c>
      <c r="B129" s="1">
        <v>45263</v>
      </c>
      <c r="C129" t="s">
        <v>10</v>
      </c>
      <c r="D129">
        <v>699</v>
      </c>
      <c r="E129">
        <v>3.7</v>
      </c>
      <c r="F129">
        <v>1</v>
      </c>
      <c r="G129">
        <v>2</v>
      </c>
      <c r="H129">
        <v>26</v>
      </c>
      <c r="I129">
        <v>35</v>
      </c>
      <c r="J129" t="s">
        <v>11</v>
      </c>
      <c r="K129">
        <v>1</v>
      </c>
      <c r="M129">
        <v>316</v>
      </c>
      <c r="N129" s="1">
        <v>45166</v>
      </c>
      <c r="O129" t="s">
        <v>12</v>
      </c>
      <c r="P129">
        <v>199</v>
      </c>
      <c r="Q129">
        <v>5.8</v>
      </c>
      <c r="R129">
        <v>0</v>
      </c>
      <c r="S129">
        <v>1</v>
      </c>
      <c r="T129">
        <v>35</v>
      </c>
      <c r="U129">
        <v>32</v>
      </c>
      <c r="V129" t="s">
        <v>13</v>
      </c>
      <c r="W129">
        <v>0</v>
      </c>
    </row>
    <row r="130" spans="1:23" x14ac:dyDescent="0.25">
      <c r="A130">
        <v>206</v>
      </c>
      <c r="B130" s="1">
        <v>45243</v>
      </c>
      <c r="C130" t="s">
        <v>12</v>
      </c>
      <c r="D130">
        <v>199</v>
      </c>
      <c r="E130">
        <v>2.8</v>
      </c>
      <c r="F130">
        <v>6</v>
      </c>
      <c r="G130">
        <v>4</v>
      </c>
      <c r="H130">
        <v>34</v>
      </c>
      <c r="I130">
        <v>23</v>
      </c>
      <c r="J130" t="s">
        <v>11</v>
      </c>
      <c r="K130">
        <v>1</v>
      </c>
      <c r="M130">
        <v>317</v>
      </c>
      <c r="N130" s="1">
        <v>45603</v>
      </c>
      <c r="O130" t="s">
        <v>10</v>
      </c>
      <c r="P130">
        <v>699</v>
      </c>
      <c r="Q130">
        <v>14.6</v>
      </c>
      <c r="R130">
        <v>5</v>
      </c>
      <c r="S130">
        <v>1</v>
      </c>
      <c r="T130">
        <v>21</v>
      </c>
      <c r="U130">
        <v>19</v>
      </c>
      <c r="V130" t="s">
        <v>13</v>
      </c>
      <c r="W130">
        <v>0</v>
      </c>
    </row>
    <row r="131" spans="1:23" x14ac:dyDescent="0.25">
      <c r="A131">
        <v>208</v>
      </c>
      <c r="B131" s="1">
        <v>45466</v>
      </c>
      <c r="C131" t="s">
        <v>12</v>
      </c>
      <c r="D131">
        <v>199</v>
      </c>
      <c r="E131">
        <v>21.2</v>
      </c>
      <c r="F131">
        <v>1</v>
      </c>
      <c r="G131">
        <v>4</v>
      </c>
      <c r="H131">
        <v>19</v>
      </c>
      <c r="I131">
        <v>49</v>
      </c>
      <c r="J131" t="s">
        <v>11</v>
      </c>
      <c r="K131">
        <v>1</v>
      </c>
      <c r="M131">
        <v>318</v>
      </c>
      <c r="N131" s="1">
        <v>45106</v>
      </c>
      <c r="O131" t="s">
        <v>10</v>
      </c>
      <c r="P131">
        <v>699</v>
      </c>
      <c r="Q131">
        <v>10.6</v>
      </c>
      <c r="R131">
        <v>4</v>
      </c>
      <c r="S131">
        <v>0</v>
      </c>
      <c r="T131">
        <v>15</v>
      </c>
      <c r="U131">
        <v>35</v>
      </c>
      <c r="V131" t="s">
        <v>13</v>
      </c>
      <c r="W131">
        <v>0</v>
      </c>
    </row>
    <row r="132" spans="1:23" x14ac:dyDescent="0.25">
      <c r="A132">
        <v>209</v>
      </c>
      <c r="B132" s="1">
        <v>45112</v>
      </c>
      <c r="C132" t="s">
        <v>12</v>
      </c>
      <c r="D132">
        <v>199</v>
      </c>
      <c r="E132">
        <v>22</v>
      </c>
      <c r="F132">
        <v>2</v>
      </c>
      <c r="G132">
        <v>4</v>
      </c>
      <c r="H132">
        <v>22</v>
      </c>
      <c r="I132">
        <v>24</v>
      </c>
      <c r="J132" t="s">
        <v>11</v>
      </c>
      <c r="K132">
        <v>1</v>
      </c>
      <c r="M132">
        <v>319</v>
      </c>
      <c r="N132" s="1">
        <v>45317</v>
      </c>
      <c r="O132" t="s">
        <v>10</v>
      </c>
      <c r="P132">
        <v>699</v>
      </c>
      <c r="Q132">
        <v>14.1</v>
      </c>
      <c r="R132">
        <v>0</v>
      </c>
      <c r="S132">
        <v>2</v>
      </c>
      <c r="T132">
        <v>28</v>
      </c>
      <c r="U132">
        <v>60</v>
      </c>
      <c r="V132" t="s">
        <v>13</v>
      </c>
      <c r="W132">
        <v>0</v>
      </c>
    </row>
    <row r="133" spans="1:23" x14ac:dyDescent="0.25">
      <c r="A133">
        <v>211</v>
      </c>
      <c r="B133" s="1">
        <v>45407</v>
      </c>
      <c r="C133" t="s">
        <v>14</v>
      </c>
      <c r="D133">
        <v>399</v>
      </c>
      <c r="E133">
        <v>18.899999999999999</v>
      </c>
      <c r="F133">
        <v>7</v>
      </c>
      <c r="G133">
        <v>1</v>
      </c>
      <c r="H133">
        <v>19</v>
      </c>
      <c r="I133">
        <v>34</v>
      </c>
      <c r="J133" t="s">
        <v>11</v>
      </c>
      <c r="K133">
        <v>1</v>
      </c>
      <c r="M133">
        <v>320</v>
      </c>
      <c r="N133" s="1">
        <v>45477</v>
      </c>
      <c r="O133" t="s">
        <v>10</v>
      </c>
      <c r="P133">
        <v>699</v>
      </c>
      <c r="Q133">
        <v>17.600000000000001</v>
      </c>
      <c r="R133">
        <v>6</v>
      </c>
      <c r="S133">
        <v>1</v>
      </c>
      <c r="T133">
        <v>21</v>
      </c>
      <c r="U133">
        <v>19</v>
      </c>
      <c r="V133" t="s">
        <v>13</v>
      </c>
      <c r="W133">
        <v>0</v>
      </c>
    </row>
    <row r="134" spans="1:23" x14ac:dyDescent="0.25">
      <c r="A134">
        <v>212</v>
      </c>
      <c r="B134" s="1">
        <v>45318</v>
      </c>
      <c r="C134" t="s">
        <v>12</v>
      </c>
      <c r="D134">
        <v>199</v>
      </c>
      <c r="E134">
        <v>17.100000000000001</v>
      </c>
      <c r="F134">
        <v>7</v>
      </c>
      <c r="G134">
        <v>3</v>
      </c>
      <c r="H134">
        <v>24</v>
      </c>
      <c r="I134">
        <v>49</v>
      </c>
      <c r="J134" t="s">
        <v>11</v>
      </c>
      <c r="K134">
        <v>1</v>
      </c>
      <c r="M134">
        <v>321</v>
      </c>
      <c r="N134" s="1">
        <v>44986</v>
      </c>
      <c r="O134" t="s">
        <v>14</v>
      </c>
      <c r="P134">
        <v>399</v>
      </c>
      <c r="Q134">
        <v>21.3</v>
      </c>
      <c r="R134">
        <v>4</v>
      </c>
      <c r="S134">
        <v>5</v>
      </c>
      <c r="T134">
        <v>16</v>
      </c>
      <c r="U134">
        <v>9</v>
      </c>
      <c r="V134" t="s">
        <v>13</v>
      </c>
      <c r="W134">
        <v>0</v>
      </c>
    </row>
    <row r="135" spans="1:23" x14ac:dyDescent="0.25">
      <c r="A135">
        <v>215</v>
      </c>
      <c r="B135" s="1">
        <v>45374</v>
      </c>
      <c r="C135" t="s">
        <v>14</v>
      </c>
      <c r="D135">
        <v>399</v>
      </c>
      <c r="E135">
        <v>19.2</v>
      </c>
      <c r="F135">
        <v>4</v>
      </c>
      <c r="G135">
        <v>3</v>
      </c>
      <c r="H135">
        <v>6</v>
      </c>
      <c r="I135">
        <v>57</v>
      </c>
      <c r="J135" t="s">
        <v>11</v>
      </c>
      <c r="K135">
        <v>1</v>
      </c>
      <c r="M135">
        <v>323</v>
      </c>
      <c r="N135" s="1">
        <v>45122</v>
      </c>
      <c r="O135" t="s">
        <v>12</v>
      </c>
      <c r="P135">
        <v>199</v>
      </c>
      <c r="Q135">
        <v>16.3</v>
      </c>
      <c r="R135">
        <v>7</v>
      </c>
      <c r="S135">
        <v>2</v>
      </c>
      <c r="T135">
        <v>22</v>
      </c>
      <c r="U135">
        <v>5</v>
      </c>
      <c r="V135" t="s">
        <v>13</v>
      </c>
      <c r="W135">
        <v>0</v>
      </c>
    </row>
    <row r="136" spans="1:23" x14ac:dyDescent="0.25">
      <c r="A136">
        <v>216</v>
      </c>
      <c r="B136" s="1">
        <v>45441</v>
      </c>
      <c r="C136" t="s">
        <v>12</v>
      </c>
      <c r="D136">
        <v>199</v>
      </c>
      <c r="E136">
        <v>20.5</v>
      </c>
      <c r="F136">
        <v>5</v>
      </c>
      <c r="G136">
        <v>0</v>
      </c>
      <c r="H136">
        <v>15</v>
      </c>
      <c r="I136">
        <v>26</v>
      </c>
      <c r="J136" t="s">
        <v>11</v>
      </c>
      <c r="K136">
        <v>1</v>
      </c>
      <c r="M136">
        <v>324</v>
      </c>
      <c r="N136" s="1">
        <v>45528</v>
      </c>
      <c r="O136" t="s">
        <v>12</v>
      </c>
      <c r="P136">
        <v>199</v>
      </c>
      <c r="Q136">
        <v>9.6999999999999993</v>
      </c>
      <c r="R136">
        <v>0</v>
      </c>
      <c r="S136">
        <v>0</v>
      </c>
      <c r="T136">
        <v>18</v>
      </c>
      <c r="U136">
        <v>12</v>
      </c>
      <c r="V136" t="s">
        <v>13</v>
      </c>
      <c r="W136">
        <v>0</v>
      </c>
    </row>
    <row r="137" spans="1:23" x14ac:dyDescent="0.25">
      <c r="A137">
        <v>217</v>
      </c>
      <c r="B137" s="1">
        <v>45028</v>
      </c>
      <c r="C137" t="s">
        <v>14</v>
      </c>
      <c r="D137">
        <v>399</v>
      </c>
      <c r="E137">
        <v>10</v>
      </c>
      <c r="F137">
        <v>1</v>
      </c>
      <c r="G137">
        <v>2</v>
      </c>
      <c r="H137">
        <v>16</v>
      </c>
      <c r="I137">
        <v>14</v>
      </c>
      <c r="J137" t="s">
        <v>11</v>
      </c>
      <c r="K137">
        <v>1</v>
      </c>
      <c r="M137">
        <v>325</v>
      </c>
      <c r="N137" s="1">
        <v>44942</v>
      </c>
      <c r="O137" t="s">
        <v>10</v>
      </c>
      <c r="P137">
        <v>699</v>
      </c>
      <c r="Q137">
        <v>5.8</v>
      </c>
      <c r="R137">
        <v>3</v>
      </c>
      <c r="S137">
        <v>2</v>
      </c>
      <c r="T137">
        <v>36</v>
      </c>
      <c r="U137">
        <v>19</v>
      </c>
      <c r="V137" t="s">
        <v>13</v>
      </c>
      <c r="W137">
        <v>0</v>
      </c>
    </row>
    <row r="138" spans="1:23" x14ac:dyDescent="0.25">
      <c r="A138">
        <v>219</v>
      </c>
      <c r="B138" s="1">
        <v>45008</v>
      </c>
      <c r="C138" t="s">
        <v>10</v>
      </c>
      <c r="D138">
        <v>699</v>
      </c>
      <c r="E138">
        <v>19.100000000000001</v>
      </c>
      <c r="F138">
        <v>7</v>
      </c>
      <c r="G138">
        <v>3</v>
      </c>
      <c r="H138">
        <v>9</v>
      </c>
      <c r="I138">
        <v>39</v>
      </c>
      <c r="J138" t="s">
        <v>11</v>
      </c>
      <c r="K138">
        <v>1</v>
      </c>
      <c r="M138">
        <v>327</v>
      </c>
      <c r="N138" s="1">
        <v>45316</v>
      </c>
      <c r="O138" t="s">
        <v>10</v>
      </c>
      <c r="P138">
        <v>699</v>
      </c>
      <c r="Q138">
        <v>10.199999999999999</v>
      </c>
      <c r="R138">
        <v>3</v>
      </c>
      <c r="S138">
        <v>4</v>
      </c>
      <c r="T138">
        <v>14</v>
      </c>
      <c r="U138">
        <v>20</v>
      </c>
      <c r="V138" t="s">
        <v>13</v>
      </c>
      <c r="W138">
        <v>0</v>
      </c>
    </row>
    <row r="139" spans="1:23" x14ac:dyDescent="0.25">
      <c r="A139">
        <v>221</v>
      </c>
      <c r="B139" s="1">
        <v>45356</v>
      </c>
      <c r="C139" t="s">
        <v>14</v>
      </c>
      <c r="D139">
        <v>399</v>
      </c>
      <c r="E139">
        <v>19.5</v>
      </c>
      <c r="F139">
        <v>3</v>
      </c>
      <c r="G139">
        <v>2</v>
      </c>
      <c r="H139">
        <v>8</v>
      </c>
      <c r="I139">
        <v>7</v>
      </c>
      <c r="J139" t="s">
        <v>11</v>
      </c>
      <c r="K139">
        <v>1</v>
      </c>
      <c r="M139">
        <v>331</v>
      </c>
      <c r="N139" s="1">
        <v>45178</v>
      </c>
      <c r="O139" t="s">
        <v>10</v>
      </c>
      <c r="P139">
        <v>699</v>
      </c>
      <c r="Q139">
        <v>7.7</v>
      </c>
      <c r="R139">
        <v>3</v>
      </c>
      <c r="S139">
        <v>2</v>
      </c>
      <c r="T139">
        <v>27</v>
      </c>
      <c r="U139">
        <v>14</v>
      </c>
      <c r="V139" t="s">
        <v>13</v>
      </c>
      <c r="W139">
        <v>0</v>
      </c>
    </row>
    <row r="140" spans="1:23" x14ac:dyDescent="0.25">
      <c r="A140">
        <v>222</v>
      </c>
      <c r="B140" s="1">
        <v>45454</v>
      </c>
      <c r="C140" t="s">
        <v>10</v>
      </c>
      <c r="D140">
        <v>699</v>
      </c>
      <c r="E140">
        <v>2</v>
      </c>
      <c r="F140">
        <v>7</v>
      </c>
      <c r="G140">
        <v>4</v>
      </c>
      <c r="H140">
        <v>30</v>
      </c>
      <c r="I140">
        <v>34</v>
      </c>
      <c r="J140" t="s">
        <v>11</v>
      </c>
      <c r="K140">
        <v>1</v>
      </c>
      <c r="M140">
        <v>332</v>
      </c>
      <c r="N140" s="1">
        <v>45584</v>
      </c>
      <c r="O140" t="s">
        <v>14</v>
      </c>
      <c r="P140">
        <v>399</v>
      </c>
      <c r="Q140">
        <v>16.5</v>
      </c>
      <c r="R140">
        <v>5</v>
      </c>
      <c r="S140">
        <v>2</v>
      </c>
      <c r="T140">
        <v>36</v>
      </c>
      <c r="U140">
        <v>48</v>
      </c>
      <c r="V140" t="s">
        <v>13</v>
      </c>
      <c r="W140">
        <v>0</v>
      </c>
    </row>
    <row r="141" spans="1:23" x14ac:dyDescent="0.25">
      <c r="A141">
        <v>224</v>
      </c>
      <c r="B141" s="1">
        <v>45465</v>
      </c>
      <c r="C141" t="s">
        <v>10</v>
      </c>
      <c r="D141">
        <v>699</v>
      </c>
      <c r="E141">
        <v>5.0999999999999996</v>
      </c>
      <c r="F141">
        <v>1</v>
      </c>
      <c r="G141">
        <v>4</v>
      </c>
      <c r="H141">
        <v>27</v>
      </c>
      <c r="I141">
        <v>23</v>
      </c>
      <c r="J141" t="s">
        <v>11</v>
      </c>
      <c r="K141">
        <v>1</v>
      </c>
      <c r="M141">
        <v>333</v>
      </c>
      <c r="N141" s="1">
        <v>45427</v>
      </c>
      <c r="O141" t="s">
        <v>10</v>
      </c>
      <c r="P141">
        <v>699</v>
      </c>
      <c r="Q141">
        <v>11.8</v>
      </c>
      <c r="R141">
        <v>5</v>
      </c>
      <c r="S141">
        <v>1</v>
      </c>
      <c r="T141">
        <v>32</v>
      </c>
      <c r="U141">
        <v>8</v>
      </c>
      <c r="V141" t="s">
        <v>13</v>
      </c>
      <c r="W141">
        <v>0</v>
      </c>
    </row>
    <row r="142" spans="1:23" x14ac:dyDescent="0.25">
      <c r="A142">
        <v>225</v>
      </c>
      <c r="B142" s="1">
        <v>45408</v>
      </c>
      <c r="C142" t="s">
        <v>10</v>
      </c>
      <c r="D142">
        <v>699</v>
      </c>
      <c r="E142">
        <v>19.8</v>
      </c>
      <c r="F142">
        <v>8</v>
      </c>
      <c r="G142">
        <v>4</v>
      </c>
      <c r="H142">
        <v>33</v>
      </c>
      <c r="I142">
        <v>1</v>
      </c>
      <c r="J142" t="s">
        <v>11</v>
      </c>
      <c r="K142">
        <v>1</v>
      </c>
      <c r="M142">
        <v>334</v>
      </c>
      <c r="N142" s="1">
        <v>45003</v>
      </c>
      <c r="O142" t="s">
        <v>12</v>
      </c>
      <c r="P142">
        <v>199</v>
      </c>
      <c r="Q142">
        <v>24.8</v>
      </c>
      <c r="R142">
        <v>0</v>
      </c>
      <c r="S142">
        <v>4</v>
      </c>
      <c r="T142">
        <v>35</v>
      </c>
      <c r="U142">
        <v>2</v>
      </c>
      <c r="V142" t="s">
        <v>13</v>
      </c>
      <c r="W142">
        <v>0</v>
      </c>
    </row>
    <row r="143" spans="1:23" x14ac:dyDescent="0.25">
      <c r="A143">
        <v>226</v>
      </c>
      <c r="B143" s="1">
        <v>44996</v>
      </c>
      <c r="C143" t="s">
        <v>12</v>
      </c>
      <c r="D143">
        <v>199</v>
      </c>
      <c r="E143">
        <v>24.5</v>
      </c>
      <c r="F143">
        <v>4</v>
      </c>
      <c r="G143">
        <v>5</v>
      </c>
      <c r="H143">
        <v>25</v>
      </c>
      <c r="I143">
        <v>1</v>
      </c>
      <c r="J143" t="s">
        <v>11</v>
      </c>
      <c r="K143">
        <v>1</v>
      </c>
      <c r="M143">
        <v>335</v>
      </c>
      <c r="N143" s="1">
        <v>44996</v>
      </c>
      <c r="O143" t="s">
        <v>10</v>
      </c>
      <c r="P143">
        <v>699</v>
      </c>
      <c r="Q143">
        <v>19.2</v>
      </c>
      <c r="R143">
        <v>6</v>
      </c>
      <c r="S143">
        <v>1</v>
      </c>
      <c r="T143">
        <v>4</v>
      </c>
      <c r="U143">
        <v>53</v>
      </c>
      <c r="V143" t="s">
        <v>13</v>
      </c>
      <c r="W143">
        <v>0</v>
      </c>
    </row>
    <row r="144" spans="1:23" x14ac:dyDescent="0.25">
      <c r="A144">
        <v>231</v>
      </c>
      <c r="B144" s="1">
        <v>44975</v>
      </c>
      <c r="C144" t="s">
        <v>14</v>
      </c>
      <c r="D144">
        <v>399</v>
      </c>
      <c r="E144">
        <v>12.1</v>
      </c>
      <c r="F144">
        <v>0</v>
      </c>
      <c r="G144">
        <v>5</v>
      </c>
      <c r="H144">
        <v>35</v>
      </c>
      <c r="I144">
        <v>12</v>
      </c>
      <c r="J144" t="s">
        <v>11</v>
      </c>
      <c r="K144">
        <v>1</v>
      </c>
      <c r="M144">
        <v>337</v>
      </c>
      <c r="N144" s="1">
        <v>44939</v>
      </c>
      <c r="O144" t="s">
        <v>10</v>
      </c>
      <c r="P144">
        <v>699</v>
      </c>
      <c r="Q144">
        <v>16.7</v>
      </c>
      <c r="R144">
        <v>0</v>
      </c>
      <c r="S144">
        <v>0</v>
      </c>
      <c r="T144">
        <v>31</v>
      </c>
      <c r="U144">
        <v>34</v>
      </c>
      <c r="V144" t="s">
        <v>13</v>
      </c>
      <c r="W144">
        <v>0</v>
      </c>
    </row>
    <row r="145" spans="1:23" x14ac:dyDescent="0.25">
      <c r="A145">
        <v>232</v>
      </c>
      <c r="B145" s="1">
        <v>45377</v>
      </c>
      <c r="C145" t="s">
        <v>10</v>
      </c>
      <c r="D145">
        <v>699</v>
      </c>
      <c r="E145">
        <v>7.2</v>
      </c>
      <c r="F145">
        <v>5</v>
      </c>
      <c r="G145">
        <v>3</v>
      </c>
      <c r="H145">
        <v>22</v>
      </c>
      <c r="I145">
        <v>56</v>
      </c>
      <c r="J145" t="s">
        <v>11</v>
      </c>
      <c r="K145">
        <v>1</v>
      </c>
      <c r="M145">
        <v>338</v>
      </c>
      <c r="N145" s="1">
        <v>45641</v>
      </c>
      <c r="O145" t="s">
        <v>12</v>
      </c>
      <c r="P145">
        <v>199</v>
      </c>
      <c r="Q145">
        <v>18.2</v>
      </c>
      <c r="R145">
        <v>8</v>
      </c>
      <c r="S145">
        <v>2</v>
      </c>
      <c r="T145">
        <v>34</v>
      </c>
      <c r="U145">
        <v>1</v>
      </c>
      <c r="V145" t="s">
        <v>13</v>
      </c>
      <c r="W145">
        <v>0</v>
      </c>
    </row>
    <row r="146" spans="1:23" x14ac:dyDescent="0.25">
      <c r="A146">
        <v>233</v>
      </c>
      <c r="B146" s="1">
        <v>45458</v>
      </c>
      <c r="C146" t="s">
        <v>14</v>
      </c>
      <c r="D146">
        <v>399</v>
      </c>
      <c r="E146">
        <v>24.4</v>
      </c>
      <c r="F146">
        <v>7</v>
      </c>
      <c r="G146">
        <v>5</v>
      </c>
      <c r="H146">
        <v>22</v>
      </c>
      <c r="I146">
        <v>31</v>
      </c>
      <c r="J146" t="s">
        <v>11</v>
      </c>
      <c r="K146">
        <v>1</v>
      </c>
      <c r="M146">
        <v>340</v>
      </c>
      <c r="N146" s="1">
        <v>45007</v>
      </c>
      <c r="O146" t="s">
        <v>12</v>
      </c>
      <c r="P146">
        <v>199</v>
      </c>
      <c r="Q146">
        <v>15.7</v>
      </c>
      <c r="R146">
        <v>4</v>
      </c>
      <c r="S146">
        <v>2</v>
      </c>
      <c r="T146">
        <v>13</v>
      </c>
      <c r="U146">
        <v>17</v>
      </c>
      <c r="V146" t="s">
        <v>13</v>
      </c>
      <c r="W146">
        <v>0</v>
      </c>
    </row>
    <row r="147" spans="1:23" x14ac:dyDescent="0.25">
      <c r="A147">
        <v>235</v>
      </c>
      <c r="B147" s="1">
        <v>45383</v>
      </c>
      <c r="C147" t="s">
        <v>10</v>
      </c>
      <c r="D147">
        <v>699</v>
      </c>
      <c r="E147">
        <v>8.4</v>
      </c>
      <c r="F147">
        <v>1</v>
      </c>
      <c r="G147">
        <v>2</v>
      </c>
      <c r="H147">
        <v>19</v>
      </c>
      <c r="I147">
        <v>42</v>
      </c>
      <c r="J147" t="s">
        <v>11</v>
      </c>
      <c r="K147">
        <v>1</v>
      </c>
      <c r="M147">
        <v>344</v>
      </c>
      <c r="N147" s="1">
        <v>45627</v>
      </c>
      <c r="O147" t="s">
        <v>10</v>
      </c>
      <c r="P147">
        <v>699</v>
      </c>
      <c r="Q147">
        <v>6.1</v>
      </c>
      <c r="R147">
        <v>7</v>
      </c>
      <c r="S147">
        <v>2</v>
      </c>
      <c r="T147">
        <v>3</v>
      </c>
      <c r="U147">
        <v>2</v>
      </c>
      <c r="V147" t="s">
        <v>13</v>
      </c>
      <c r="W147">
        <v>0</v>
      </c>
    </row>
    <row r="148" spans="1:23" x14ac:dyDescent="0.25">
      <c r="A148">
        <v>236</v>
      </c>
      <c r="B148" s="1">
        <v>45288</v>
      </c>
      <c r="C148" t="s">
        <v>10</v>
      </c>
      <c r="D148">
        <v>699</v>
      </c>
      <c r="E148">
        <v>4.5999999999999996</v>
      </c>
      <c r="F148">
        <v>7</v>
      </c>
      <c r="G148">
        <v>2</v>
      </c>
      <c r="H148">
        <v>28</v>
      </c>
      <c r="I148">
        <v>28</v>
      </c>
      <c r="J148" t="s">
        <v>11</v>
      </c>
      <c r="K148">
        <v>1</v>
      </c>
      <c r="M148">
        <v>345</v>
      </c>
      <c r="N148" s="1">
        <v>44943</v>
      </c>
      <c r="O148" t="s">
        <v>14</v>
      </c>
      <c r="P148">
        <v>399</v>
      </c>
      <c r="Q148">
        <v>14.3</v>
      </c>
      <c r="R148">
        <v>0</v>
      </c>
      <c r="S148">
        <v>1</v>
      </c>
      <c r="T148">
        <v>35</v>
      </c>
      <c r="U148">
        <v>59</v>
      </c>
      <c r="V148" t="s">
        <v>13</v>
      </c>
      <c r="W148">
        <v>0</v>
      </c>
    </row>
    <row r="149" spans="1:23" x14ac:dyDescent="0.25">
      <c r="A149">
        <v>241</v>
      </c>
      <c r="B149" s="1">
        <v>45043</v>
      </c>
      <c r="C149" t="s">
        <v>12</v>
      </c>
      <c r="D149">
        <v>199</v>
      </c>
      <c r="E149">
        <v>9.5</v>
      </c>
      <c r="F149">
        <v>5</v>
      </c>
      <c r="G149">
        <v>5</v>
      </c>
      <c r="H149">
        <v>34</v>
      </c>
      <c r="I149">
        <v>17</v>
      </c>
      <c r="J149" t="s">
        <v>11</v>
      </c>
      <c r="K149">
        <v>1</v>
      </c>
      <c r="M149">
        <v>347</v>
      </c>
      <c r="N149" s="1">
        <v>45070</v>
      </c>
      <c r="O149" t="s">
        <v>10</v>
      </c>
      <c r="P149">
        <v>699</v>
      </c>
      <c r="Q149">
        <v>17.100000000000001</v>
      </c>
      <c r="R149">
        <v>8</v>
      </c>
      <c r="S149">
        <v>2</v>
      </c>
      <c r="T149">
        <v>25</v>
      </c>
      <c r="U149">
        <v>24</v>
      </c>
      <c r="V149" t="s">
        <v>13</v>
      </c>
      <c r="W149">
        <v>0</v>
      </c>
    </row>
    <row r="150" spans="1:23" x14ac:dyDescent="0.25">
      <c r="A150">
        <v>242</v>
      </c>
      <c r="B150" s="1">
        <v>45193</v>
      </c>
      <c r="C150" t="s">
        <v>12</v>
      </c>
      <c r="D150">
        <v>199</v>
      </c>
      <c r="E150">
        <v>12.7</v>
      </c>
      <c r="F150">
        <v>6</v>
      </c>
      <c r="G150">
        <v>4</v>
      </c>
      <c r="H150">
        <v>12</v>
      </c>
      <c r="I150">
        <v>7</v>
      </c>
      <c r="J150" t="s">
        <v>11</v>
      </c>
      <c r="K150">
        <v>1</v>
      </c>
      <c r="M150">
        <v>348</v>
      </c>
      <c r="N150" s="1">
        <v>45004</v>
      </c>
      <c r="O150" t="s">
        <v>10</v>
      </c>
      <c r="P150">
        <v>699</v>
      </c>
      <c r="Q150">
        <v>12.8</v>
      </c>
      <c r="R150">
        <v>5</v>
      </c>
      <c r="S150">
        <v>0</v>
      </c>
      <c r="T150">
        <v>6</v>
      </c>
      <c r="U150">
        <v>6</v>
      </c>
      <c r="V150" t="s">
        <v>13</v>
      </c>
      <c r="W150">
        <v>0</v>
      </c>
    </row>
    <row r="151" spans="1:23" x14ac:dyDescent="0.25">
      <c r="A151">
        <v>245</v>
      </c>
      <c r="B151" s="1">
        <v>45234</v>
      </c>
      <c r="C151" t="s">
        <v>10</v>
      </c>
      <c r="D151">
        <v>699</v>
      </c>
      <c r="E151">
        <v>16.899999999999999</v>
      </c>
      <c r="F151">
        <v>1</v>
      </c>
      <c r="G151">
        <v>4</v>
      </c>
      <c r="H151">
        <v>21</v>
      </c>
      <c r="I151">
        <v>34</v>
      </c>
      <c r="J151" t="s">
        <v>11</v>
      </c>
      <c r="K151">
        <v>1</v>
      </c>
      <c r="M151">
        <v>350</v>
      </c>
      <c r="N151" s="1">
        <v>45603</v>
      </c>
      <c r="O151" t="s">
        <v>14</v>
      </c>
      <c r="P151">
        <v>399</v>
      </c>
      <c r="Q151">
        <v>9.1999999999999993</v>
      </c>
      <c r="R151">
        <v>6</v>
      </c>
      <c r="S151">
        <v>3</v>
      </c>
      <c r="T151">
        <v>15</v>
      </c>
      <c r="U151">
        <v>11</v>
      </c>
      <c r="V151" t="s">
        <v>13</v>
      </c>
      <c r="W151">
        <v>0</v>
      </c>
    </row>
    <row r="152" spans="1:23" x14ac:dyDescent="0.25">
      <c r="A152">
        <v>247</v>
      </c>
      <c r="B152" s="1">
        <v>45491</v>
      </c>
      <c r="C152" t="s">
        <v>12</v>
      </c>
      <c r="D152">
        <v>199</v>
      </c>
      <c r="E152">
        <v>1.1000000000000001</v>
      </c>
      <c r="F152">
        <v>8</v>
      </c>
      <c r="G152">
        <v>4</v>
      </c>
      <c r="H152">
        <v>32</v>
      </c>
      <c r="I152">
        <v>23</v>
      </c>
      <c r="J152" t="s">
        <v>11</v>
      </c>
      <c r="K152">
        <v>1</v>
      </c>
      <c r="M152">
        <v>358</v>
      </c>
      <c r="N152" s="1">
        <v>45567</v>
      </c>
      <c r="O152" t="s">
        <v>14</v>
      </c>
      <c r="P152">
        <v>399</v>
      </c>
      <c r="Q152">
        <v>7.8</v>
      </c>
      <c r="R152">
        <v>1</v>
      </c>
      <c r="S152">
        <v>2</v>
      </c>
      <c r="T152">
        <v>27</v>
      </c>
      <c r="U152">
        <v>16</v>
      </c>
      <c r="V152" t="s">
        <v>13</v>
      </c>
      <c r="W152">
        <v>0</v>
      </c>
    </row>
    <row r="153" spans="1:23" x14ac:dyDescent="0.25">
      <c r="A153">
        <v>248</v>
      </c>
      <c r="B153" s="1">
        <v>45347</v>
      </c>
      <c r="C153" t="s">
        <v>12</v>
      </c>
      <c r="D153">
        <v>199</v>
      </c>
      <c r="E153">
        <v>2.1</v>
      </c>
      <c r="F153">
        <v>6</v>
      </c>
      <c r="G153">
        <v>5</v>
      </c>
      <c r="H153">
        <v>6</v>
      </c>
      <c r="I153">
        <v>46</v>
      </c>
      <c r="J153" t="s">
        <v>11</v>
      </c>
      <c r="K153">
        <v>1</v>
      </c>
      <c r="M153">
        <v>359</v>
      </c>
      <c r="N153" s="1">
        <v>45267</v>
      </c>
      <c r="O153" t="s">
        <v>14</v>
      </c>
      <c r="P153">
        <v>399</v>
      </c>
      <c r="Q153">
        <v>11.7</v>
      </c>
      <c r="R153">
        <v>2</v>
      </c>
      <c r="S153">
        <v>2</v>
      </c>
      <c r="T153">
        <v>13</v>
      </c>
      <c r="U153">
        <v>0</v>
      </c>
      <c r="V153" t="s">
        <v>13</v>
      </c>
      <c r="W153">
        <v>0</v>
      </c>
    </row>
    <row r="154" spans="1:23" x14ac:dyDescent="0.25">
      <c r="A154">
        <v>249</v>
      </c>
      <c r="B154" s="1">
        <v>45623</v>
      </c>
      <c r="C154" t="s">
        <v>14</v>
      </c>
      <c r="D154">
        <v>399</v>
      </c>
      <c r="E154">
        <v>3.6</v>
      </c>
      <c r="F154">
        <v>5</v>
      </c>
      <c r="G154">
        <v>5</v>
      </c>
      <c r="H154">
        <v>5</v>
      </c>
      <c r="I154">
        <v>4</v>
      </c>
      <c r="J154" t="s">
        <v>11</v>
      </c>
      <c r="K154">
        <v>1</v>
      </c>
      <c r="M154">
        <v>367</v>
      </c>
      <c r="N154" s="1">
        <v>45295</v>
      </c>
      <c r="O154" t="s">
        <v>10</v>
      </c>
      <c r="P154">
        <v>699</v>
      </c>
      <c r="Q154">
        <v>23.1</v>
      </c>
      <c r="R154">
        <v>6</v>
      </c>
      <c r="S154">
        <v>4</v>
      </c>
      <c r="T154">
        <v>33</v>
      </c>
      <c r="U154">
        <v>2</v>
      </c>
      <c r="V154" t="s">
        <v>13</v>
      </c>
      <c r="W154">
        <v>0</v>
      </c>
    </row>
    <row r="155" spans="1:23" x14ac:dyDescent="0.25">
      <c r="A155">
        <v>250</v>
      </c>
      <c r="B155" s="1">
        <v>45059</v>
      </c>
      <c r="C155" t="s">
        <v>10</v>
      </c>
      <c r="D155">
        <v>699</v>
      </c>
      <c r="E155">
        <v>3.6</v>
      </c>
      <c r="F155">
        <v>8</v>
      </c>
      <c r="G155">
        <v>5</v>
      </c>
      <c r="H155">
        <v>23</v>
      </c>
      <c r="I155">
        <v>37</v>
      </c>
      <c r="J155" t="s">
        <v>11</v>
      </c>
      <c r="K155">
        <v>1</v>
      </c>
      <c r="M155">
        <v>369</v>
      </c>
      <c r="N155" s="1">
        <v>45336</v>
      </c>
      <c r="O155" t="s">
        <v>14</v>
      </c>
      <c r="P155">
        <v>399</v>
      </c>
      <c r="Q155">
        <v>16.399999999999999</v>
      </c>
      <c r="R155">
        <v>0</v>
      </c>
      <c r="S155">
        <v>4</v>
      </c>
      <c r="T155">
        <v>11</v>
      </c>
      <c r="U155">
        <v>41</v>
      </c>
      <c r="V155" t="s">
        <v>13</v>
      </c>
      <c r="W155">
        <v>0</v>
      </c>
    </row>
    <row r="156" spans="1:23" x14ac:dyDescent="0.25">
      <c r="A156">
        <v>251</v>
      </c>
      <c r="B156" s="1">
        <v>45095</v>
      </c>
      <c r="C156" t="s">
        <v>14</v>
      </c>
      <c r="D156">
        <v>399</v>
      </c>
      <c r="E156">
        <v>22.8</v>
      </c>
      <c r="F156">
        <v>0</v>
      </c>
      <c r="G156">
        <v>0</v>
      </c>
      <c r="H156">
        <v>33</v>
      </c>
      <c r="I156">
        <v>33</v>
      </c>
      <c r="J156" t="s">
        <v>11</v>
      </c>
      <c r="K156">
        <v>1</v>
      </c>
      <c r="M156">
        <v>376</v>
      </c>
      <c r="N156" s="1">
        <v>45164</v>
      </c>
      <c r="O156" t="s">
        <v>10</v>
      </c>
      <c r="P156">
        <v>699</v>
      </c>
      <c r="Q156">
        <v>14</v>
      </c>
      <c r="R156">
        <v>5</v>
      </c>
      <c r="S156">
        <v>4</v>
      </c>
      <c r="T156">
        <v>12</v>
      </c>
      <c r="U156">
        <v>27</v>
      </c>
      <c r="V156" t="s">
        <v>13</v>
      </c>
      <c r="W156">
        <v>0</v>
      </c>
    </row>
    <row r="157" spans="1:23" x14ac:dyDescent="0.25">
      <c r="A157">
        <v>254</v>
      </c>
      <c r="B157" s="1">
        <v>45102</v>
      </c>
      <c r="C157" t="s">
        <v>10</v>
      </c>
      <c r="D157">
        <v>699</v>
      </c>
      <c r="E157">
        <v>12.8</v>
      </c>
      <c r="F157">
        <v>2</v>
      </c>
      <c r="G157">
        <v>4</v>
      </c>
      <c r="H157">
        <v>6</v>
      </c>
      <c r="I157">
        <v>60</v>
      </c>
      <c r="J157" t="s">
        <v>11</v>
      </c>
      <c r="K157">
        <v>1</v>
      </c>
      <c r="M157">
        <v>377</v>
      </c>
      <c r="N157" s="1">
        <v>45129</v>
      </c>
      <c r="O157" t="s">
        <v>14</v>
      </c>
      <c r="P157">
        <v>399</v>
      </c>
      <c r="Q157">
        <v>5.0999999999999996</v>
      </c>
      <c r="R157">
        <v>6</v>
      </c>
      <c r="S157">
        <v>3</v>
      </c>
      <c r="T157">
        <v>12</v>
      </c>
      <c r="U157">
        <v>1</v>
      </c>
      <c r="V157" t="s">
        <v>13</v>
      </c>
      <c r="W157">
        <v>0</v>
      </c>
    </row>
    <row r="158" spans="1:23" x14ac:dyDescent="0.25">
      <c r="A158">
        <v>255</v>
      </c>
      <c r="B158" s="1">
        <v>45583</v>
      </c>
      <c r="C158" t="s">
        <v>10</v>
      </c>
      <c r="D158">
        <v>699</v>
      </c>
      <c r="E158">
        <v>21.1</v>
      </c>
      <c r="F158">
        <v>0</v>
      </c>
      <c r="G158">
        <v>0</v>
      </c>
      <c r="H158">
        <v>22</v>
      </c>
      <c r="I158">
        <v>5</v>
      </c>
      <c r="J158" t="s">
        <v>11</v>
      </c>
      <c r="K158">
        <v>1</v>
      </c>
      <c r="M158">
        <v>378</v>
      </c>
      <c r="N158" s="1">
        <v>44991</v>
      </c>
      <c r="O158" t="s">
        <v>14</v>
      </c>
      <c r="P158">
        <v>399</v>
      </c>
      <c r="Q158">
        <v>10</v>
      </c>
      <c r="R158">
        <v>3</v>
      </c>
      <c r="S158">
        <v>1</v>
      </c>
      <c r="T158">
        <v>28</v>
      </c>
      <c r="U158">
        <v>17</v>
      </c>
      <c r="V158" t="s">
        <v>13</v>
      </c>
      <c r="W158">
        <v>0</v>
      </c>
    </row>
    <row r="159" spans="1:23" x14ac:dyDescent="0.25">
      <c r="A159">
        <v>256</v>
      </c>
      <c r="B159" s="1">
        <v>45569</v>
      </c>
      <c r="C159" t="s">
        <v>10</v>
      </c>
      <c r="D159">
        <v>699</v>
      </c>
      <c r="E159">
        <v>16.5</v>
      </c>
      <c r="F159">
        <v>6</v>
      </c>
      <c r="G159">
        <v>4</v>
      </c>
      <c r="H159">
        <v>17</v>
      </c>
      <c r="I159">
        <v>40</v>
      </c>
      <c r="J159" t="s">
        <v>11</v>
      </c>
      <c r="K159">
        <v>1</v>
      </c>
      <c r="M159">
        <v>391</v>
      </c>
      <c r="N159" s="1">
        <v>45031</v>
      </c>
      <c r="O159" t="s">
        <v>10</v>
      </c>
      <c r="P159">
        <v>699</v>
      </c>
      <c r="Q159">
        <v>19.100000000000001</v>
      </c>
      <c r="R159">
        <v>7</v>
      </c>
      <c r="S159">
        <v>4</v>
      </c>
      <c r="T159">
        <v>3</v>
      </c>
      <c r="U159">
        <v>13</v>
      </c>
      <c r="V159" t="s">
        <v>13</v>
      </c>
      <c r="W159">
        <v>0</v>
      </c>
    </row>
    <row r="160" spans="1:23" x14ac:dyDescent="0.25">
      <c r="A160">
        <v>260</v>
      </c>
      <c r="B160" s="1">
        <v>45404</v>
      </c>
      <c r="C160" t="s">
        <v>14</v>
      </c>
      <c r="D160">
        <v>399</v>
      </c>
      <c r="E160">
        <v>19.100000000000001</v>
      </c>
      <c r="F160">
        <v>8</v>
      </c>
      <c r="G160">
        <v>4</v>
      </c>
      <c r="H160">
        <v>9</v>
      </c>
      <c r="I160">
        <v>6</v>
      </c>
      <c r="J160" t="s">
        <v>11</v>
      </c>
      <c r="K160">
        <v>1</v>
      </c>
      <c r="M160">
        <v>393</v>
      </c>
      <c r="N160" s="1">
        <v>45632</v>
      </c>
      <c r="O160" t="s">
        <v>14</v>
      </c>
      <c r="P160">
        <v>399</v>
      </c>
      <c r="Q160">
        <v>19.5</v>
      </c>
      <c r="R160">
        <v>3</v>
      </c>
      <c r="S160">
        <v>1</v>
      </c>
      <c r="T160">
        <v>8</v>
      </c>
      <c r="U160">
        <v>51</v>
      </c>
      <c r="V160" t="s">
        <v>13</v>
      </c>
      <c r="W160">
        <v>0</v>
      </c>
    </row>
    <row r="161" spans="1:23" x14ac:dyDescent="0.25">
      <c r="A161">
        <v>262</v>
      </c>
      <c r="B161" s="1">
        <v>45247</v>
      </c>
      <c r="C161" t="s">
        <v>10</v>
      </c>
      <c r="D161">
        <v>699</v>
      </c>
      <c r="E161">
        <v>6.6</v>
      </c>
      <c r="F161">
        <v>2</v>
      </c>
      <c r="G161">
        <v>2</v>
      </c>
      <c r="H161">
        <v>27</v>
      </c>
      <c r="I161">
        <v>59</v>
      </c>
      <c r="J161" t="s">
        <v>11</v>
      </c>
      <c r="K161">
        <v>1</v>
      </c>
      <c r="M161">
        <v>395</v>
      </c>
      <c r="N161" s="1">
        <v>45226</v>
      </c>
      <c r="O161" t="s">
        <v>10</v>
      </c>
      <c r="P161">
        <v>699</v>
      </c>
      <c r="Q161">
        <v>13.5</v>
      </c>
      <c r="R161">
        <v>8</v>
      </c>
      <c r="S161">
        <v>1</v>
      </c>
      <c r="T161">
        <v>23</v>
      </c>
      <c r="U161">
        <v>20</v>
      </c>
      <c r="V161" t="s">
        <v>13</v>
      </c>
      <c r="W161">
        <v>0</v>
      </c>
    </row>
    <row r="162" spans="1:23" x14ac:dyDescent="0.25">
      <c r="A162">
        <v>264</v>
      </c>
      <c r="B162" s="1">
        <v>45288</v>
      </c>
      <c r="C162" t="s">
        <v>12</v>
      </c>
      <c r="D162">
        <v>199</v>
      </c>
      <c r="E162">
        <v>23.7</v>
      </c>
      <c r="F162">
        <v>8</v>
      </c>
      <c r="G162">
        <v>3</v>
      </c>
      <c r="H162">
        <v>6</v>
      </c>
      <c r="I162">
        <v>15</v>
      </c>
      <c r="J162" t="s">
        <v>11</v>
      </c>
      <c r="K162">
        <v>1</v>
      </c>
      <c r="M162">
        <v>398</v>
      </c>
      <c r="N162" s="1">
        <v>45202</v>
      </c>
      <c r="O162" t="s">
        <v>10</v>
      </c>
      <c r="P162">
        <v>699</v>
      </c>
      <c r="Q162">
        <v>20.8</v>
      </c>
      <c r="R162">
        <v>6</v>
      </c>
      <c r="S162">
        <v>3</v>
      </c>
      <c r="T162">
        <v>21</v>
      </c>
      <c r="U162">
        <v>9</v>
      </c>
      <c r="V162" t="s">
        <v>13</v>
      </c>
      <c r="W162">
        <v>0</v>
      </c>
    </row>
    <row r="163" spans="1:23" x14ac:dyDescent="0.25">
      <c r="A163">
        <v>265</v>
      </c>
      <c r="B163" s="1">
        <v>45037</v>
      </c>
      <c r="C163" t="s">
        <v>12</v>
      </c>
      <c r="D163">
        <v>199</v>
      </c>
      <c r="E163">
        <v>7.4</v>
      </c>
      <c r="F163">
        <v>7</v>
      </c>
      <c r="G163">
        <v>2</v>
      </c>
      <c r="H163">
        <v>4</v>
      </c>
      <c r="I163">
        <v>34</v>
      </c>
      <c r="J163" t="s">
        <v>11</v>
      </c>
      <c r="K163">
        <v>1</v>
      </c>
      <c r="M163">
        <v>399</v>
      </c>
      <c r="N163" s="1">
        <v>45022</v>
      </c>
      <c r="O163" t="s">
        <v>10</v>
      </c>
      <c r="P163">
        <v>699</v>
      </c>
      <c r="Q163">
        <v>9.6999999999999993</v>
      </c>
      <c r="R163">
        <v>1</v>
      </c>
      <c r="S163">
        <v>5</v>
      </c>
      <c r="T163">
        <v>27</v>
      </c>
      <c r="U163">
        <v>50</v>
      </c>
      <c r="V163" t="s">
        <v>13</v>
      </c>
      <c r="W163">
        <v>0</v>
      </c>
    </row>
    <row r="164" spans="1:23" x14ac:dyDescent="0.25">
      <c r="A164">
        <v>266</v>
      </c>
      <c r="B164" s="1">
        <v>44979</v>
      </c>
      <c r="C164" t="s">
        <v>14</v>
      </c>
      <c r="D164">
        <v>399</v>
      </c>
      <c r="E164">
        <v>22.1</v>
      </c>
      <c r="F164">
        <v>5</v>
      </c>
      <c r="G164">
        <v>3</v>
      </c>
      <c r="H164">
        <v>9</v>
      </c>
      <c r="I164">
        <v>23</v>
      </c>
      <c r="J164" t="s">
        <v>11</v>
      </c>
      <c r="K164">
        <v>1</v>
      </c>
      <c r="M164">
        <v>404</v>
      </c>
      <c r="N164" s="1">
        <v>45088</v>
      </c>
      <c r="O164" t="s">
        <v>12</v>
      </c>
      <c r="P164">
        <v>199</v>
      </c>
      <c r="Q164">
        <v>15.8</v>
      </c>
      <c r="R164">
        <v>7</v>
      </c>
      <c r="S164">
        <v>0</v>
      </c>
      <c r="T164">
        <v>7</v>
      </c>
      <c r="U164">
        <v>7</v>
      </c>
      <c r="V164" t="s">
        <v>13</v>
      </c>
      <c r="W164">
        <v>0</v>
      </c>
    </row>
    <row r="165" spans="1:23" x14ac:dyDescent="0.25">
      <c r="A165">
        <v>267</v>
      </c>
      <c r="B165" s="1">
        <v>45388</v>
      </c>
      <c r="C165" t="s">
        <v>10</v>
      </c>
      <c r="D165">
        <v>699</v>
      </c>
      <c r="E165">
        <v>5.3</v>
      </c>
      <c r="F165">
        <v>8</v>
      </c>
      <c r="G165">
        <v>2</v>
      </c>
      <c r="H165">
        <v>36</v>
      </c>
      <c r="I165">
        <v>4</v>
      </c>
      <c r="J165" t="s">
        <v>11</v>
      </c>
      <c r="K165">
        <v>1</v>
      </c>
      <c r="M165">
        <v>405</v>
      </c>
      <c r="N165" s="1">
        <v>45592</v>
      </c>
      <c r="O165" t="s">
        <v>14</v>
      </c>
      <c r="P165">
        <v>399</v>
      </c>
      <c r="Q165">
        <v>0.5</v>
      </c>
      <c r="R165">
        <v>6</v>
      </c>
      <c r="S165">
        <v>1</v>
      </c>
      <c r="T165">
        <v>30</v>
      </c>
      <c r="U165">
        <v>44</v>
      </c>
      <c r="V165" t="s">
        <v>13</v>
      </c>
      <c r="W165">
        <v>0</v>
      </c>
    </row>
    <row r="166" spans="1:23" x14ac:dyDescent="0.25">
      <c r="A166">
        <v>269</v>
      </c>
      <c r="B166" s="1">
        <v>44968</v>
      </c>
      <c r="C166" t="s">
        <v>10</v>
      </c>
      <c r="D166">
        <v>699</v>
      </c>
      <c r="E166">
        <v>19</v>
      </c>
      <c r="F166">
        <v>3</v>
      </c>
      <c r="G166">
        <v>4</v>
      </c>
      <c r="H166">
        <v>24</v>
      </c>
      <c r="I166">
        <v>32</v>
      </c>
      <c r="J166" t="s">
        <v>11</v>
      </c>
      <c r="K166">
        <v>1</v>
      </c>
      <c r="M166">
        <v>410</v>
      </c>
      <c r="N166" s="1">
        <v>45031</v>
      </c>
      <c r="O166" t="s">
        <v>14</v>
      </c>
      <c r="P166">
        <v>399</v>
      </c>
      <c r="Q166">
        <v>12.2</v>
      </c>
      <c r="R166">
        <v>3</v>
      </c>
      <c r="S166">
        <v>3</v>
      </c>
      <c r="T166">
        <v>9</v>
      </c>
      <c r="U166">
        <v>5</v>
      </c>
      <c r="V166" t="s">
        <v>13</v>
      </c>
      <c r="W166">
        <v>0</v>
      </c>
    </row>
    <row r="167" spans="1:23" x14ac:dyDescent="0.25">
      <c r="A167">
        <v>270</v>
      </c>
      <c r="B167" s="1">
        <v>45547</v>
      </c>
      <c r="C167" t="s">
        <v>12</v>
      </c>
      <c r="D167">
        <v>199</v>
      </c>
      <c r="E167">
        <v>3.9</v>
      </c>
      <c r="F167">
        <v>5</v>
      </c>
      <c r="G167">
        <v>3</v>
      </c>
      <c r="H167">
        <v>3</v>
      </c>
      <c r="I167">
        <v>33</v>
      </c>
      <c r="J167" t="s">
        <v>11</v>
      </c>
      <c r="K167">
        <v>1</v>
      </c>
      <c r="M167">
        <v>411</v>
      </c>
      <c r="N167" s="1">
        <v>45063</v>
      </c>
      <c r="O167" t="s">
        <v>12</v>
      </c>
      <c r="P167">
        <v>199</v>
      </c>
      <c r="Q167">
        <v>9.5</v>
      </c>
      <c r="R167">
        <v>4</v>
      </c>
      <c r="S167">
        <v>1</v>
      </c>
      <c r="T167">
        <v>21</v>
      </c>
      <c r="U167">
        <v>24</v>
      </c>
      <c r="V167" t="s">
        <v>13</v>
      </c>
      <c r="W167">
        <v>0</v>
      </c>
    </row>
    <row r="168" spans="1:23" x14ac:dyDescent="0.25">
      <c r="A168">
        <v>272</v>
      </c>
      <c r="B168" s="1">
        <v>45233</v>
      </c>
      <c r="C168" t="s">
        <v>10</v>
      </c>
      <c r="D168">
        <v>699</v>
      </c>
      <c r="E168">
        <v>12.9</v>
      </c>
      <c r="F168">
        <v>8</v>
      </c>
      <c r="G168">
        <v>4</v>
      </c>
      <c r="H168">
        <v>22</v>
      </c>
      <c r="I168">
        <v>31</v>
      </c>
      <c r="J168" t="s">
        <v>11</v>
      </c>
      <c r="K168">
        <v>1</v>
      </c>
      <c r="M168">
        <v>413</v>
      </c>
      <c r="N168" s="1">
        <v>45149</v>
      </c>
      <c r="O168" t="s">
        <v>10</v>
      </c>
      <c r="P168">
        <v>699</v>
      </c>
      <c r="Q168">
        <v>15.9</v>
      </c>
      <c r="R168">
        <v>2</v>
      </c>
      <c r="S168">
        <v>3</v>
      </c>
      <c r="T168">
        <v>14</v>
      </c>
      <c r="U168">
        <v>39</v>
      </c>
      <c r="V168" t="s">
        <v>13</v>
      </c>
      <c r="W168">
        <v>0</v>
      </c>
    </row>
    <row r="169" spans="1:23" x14ac:dyDescent="0.25">
      <c r="A169">
        <v>273</v>
      </c>
      <c r="B169" s="1">
        <v>45631</v>
      </c>
      <c r="C169" t="s">
        <v>14</v>
      </c>
      <c r="D169">
        <v>399</v>
      </c>
      <c r="E169">
        <v>9.5</v>
      </c>
      <c r="F169">
        <v>1</v>
      </c>
      <c r="G169">
        <v>3</v>
      </c>
      <c r="H169">
        <v>2</v>
      </c>
      <c r="I169">
        <v>37</v>
      </c>
      <c r="J169" t="s">
        <v>11</v>
      </c>
      <c r="K169">
        <v>1</v>
      </c>
      <c r="M169">
        <v>415</v>
      </c>
      <c r="N169" s="1">
        <v>45549</v>
      </c>
      <c r="O169" t="s">
        <v>14</v>
      </c>
      <c r="P169">
        <v>399</v>
      </c>
      <c r="Q169">
        <v>6.6</v>
      </c>
      <c r="R169">
        <v>1</v>
      </c>
      <c r="S169">
        <v>1</v>
      </c>
      <c r="T169">
        <v>9</v>
      </c>
      <c r="U169">
        <v>35</v>
      </c>
      <c r="V169" t="s">
        <v>13</v>
      </c>
      <c r="W169">
        <v>0</v>
      </c>
    </row>
    <row r="170" spans="1:23" x14ac:dyDescent="0.25">
      <c r="A170">
        <v>280</v>
      </c>
      <c r="B170" s="1">
        <v>45179</v>
      </c>
      <c r="C170" t="s">
        <v>10</v>
      </c>
      <c r="D170">
        <v>699</v>
      </c>
      <c r="E170">
        <v>17.100000000000001</v>
      </c>
      <c r="F170">
        <v>4</v>
      </c>
      <c r="G170">
        <v>4</v>
      </c>
      <c r="H170">
        <v>23</v>
      </c>
      <c r="I170">
        <v>30</v>
      </c>
      <c r="J170" t="s">
        <v>11</v>
      </c>
      <c r="K170">
        <v>1</v>
      </c>
      <c r="M170">
        <v>416</v>
      </c>
      <c r="N170" s="1">
        <v>45120</v>
      </c>
      <c r="O170" t="s">
        <v>14</v>
      </c>
      <c r="P170">
        <v>399</v>
      </c>
      <c r="Q170">
        <v>21.3</v>
      </c>
      <c r="R170">
        <v>4</v>
      </c>
      <c r="S170">
        <v>1</v>
      </c>
      <c r="T170">
        <v>2</v>
      </c>
      <c r="U170">
        <v>33</v>
      </c>
      <c r="V170" t="s">
        <v>13</v>
      </c>
      <c r="W170">
        <v>0</v>
      </c>
    </row>
    <row r="171" spans="1:23" x14ac:dyDescent="0.25">
      <c r="A171">
        <v>281</v>
      </c>
      <c r="B171" s="1">
        <v>45648</v>
      </c>
      <c r="C171" t="s">
        <v>14</v>
      </c>
      <c r="D171">
        <v>399</v>
      </c>
      <c r="E171">
        <v>7.8</v>
      </c>
      <c r="F171">
        <v>4</v>
      </c>
      <c r="G171">
        <v>2</v>
      </c>
      <c r="H171">
        <v>36</v>
      </c>
      <c r="I171">
        <v>45</v>
      </c>
      <c r="J171" t="s">
        <v>11</v>
      </c>
      <c r="K171">
        <v>1</v>
      </c>
      <c r="M171">
        <v>417</v>
      </c>
      <c r="N171" s="1">
        <v>45173</v>
      </c>
      <c r="O171" t="s">
        <v>10</v>
      </c>
      <c r="P171">
        <v>699</v>
      </c>
      <c r="Q171">
        <v>7.7</v>
      </c>
      <c r="R171">
        <v>0</v>
      </c>
      <c r="S171">
        <v>1</v>
      </c>
      <c r="T171">
        <v>26</v>
      </c>
      <c r="U171">
        <v>31</v>
      </c>
      <c r="V171" t="s">
        <v>13</v>
      </c>
      <c r="W171">
        <v>0</v>
      </c>
    </row>
    <row r="172" spans="1:23" x14ac:dyDescent="0.25">
      <c r="A172">
        <v>282</v>
      </c>
      <c r="B172" s="1">
        <v>45514</v>
      </c>
      <c r="C172" t="s">
        <v>14</v>
      </c>
      <c r="D172">
        <v>399</v>
      </c>
      <c r="E172">
        <v>12.3</v>
      </c>
      <c r="F172">
        <v>8</v>
      </c>
      <c r="G172">
        <v>5</v>
      </c>
      <c r="H172">
        <v>21</v>
      </c>
      <c r="I172">
        <v>17</v>
      </c>
      <c r="J172" t="s">
        <v>11</v>
      </c>
      <c r="K172">
        <v>1</v>
      </c>
      <c r="M172">
        <v>420</v>
      </c>
      <c r="N172" s="1">
        <v>45445</v>
      </c>
      <c r="O172" t="s">
        <v>12</v>
      </c>
      <c r="P172">
        <v>199</v>
      </c>
      <c r="Q172">
        <v>6.9</v>
      </c>
      <c r="R172">
        <v>0</v>
      </c>
      <c r="S172">
        <v>0</v>
      </c>
      <c r="T172">
        <v>1</v>
      </c>
      <c r="U172">
        <v>60</v>
      </c>
      <c r="V172" t="s">
        <v>13</v>
      </c>
      <c r="W172">
        <v>0</v>
      </c>
    </row>
    <row r="173" spans="1:23" x14ac:dyDescent="0.25">
      <c r="A173">
        <v>284</v>
      </c>
      <c r="B173" s="1">
        <v>45189</v>
      </c>
      <c r="C173" t="s">
        <v>12</v>
      </c>
      <c r="D173">
        <v>199</v>
      </c>
      <c r="E173">
        <v>23.9</v>
      </c>
      <c r="F173">
        <v>1</v>
      </c>
      <c r="G173">
        <v>2</v>
      </c>
      <c r="H173">
        <v>19</v>
      </c>
      <c r="I173">
        <v>59</v>
      </c>
      <c r="J173" t="s">
        <v>11</v>
      </c>
      <c r="K173">
        <v>1</v>
      </c>
      <c r="M173">
        <v>422</v>
      </c>
      <c r="N173" s="1">
        <v>45086</v>
      </c>
      <c r="O173" t="s">
        <v>10</v>
      </c>
      <c r="P173">
        <v>699</v>
      </c>
      <c r="Q173">
        <v>7.3</v>
      </c>
      <c r="R173">
        <v>4</v>
      </c>
      <c r="S173">
        <v>0</v>
      </c>
      <c r="T173">
        <v>10</v>
      </c>
      <c r="U173">
        <v>32</v>
      </c>
      <c r="V173" t="s">
        <v>13</v>
      </c>
      <c r="W173">
        <v>0</v>
      </c>
    </row>
    <row r="174" spans="1:23" x14ac:dyDescent="0.25">
      <c r="A174">
        <v>285</v>
      </c>
      <c r="B174" s="1">
        <v>45205</v>
      </c>
      <c r="C174" t="s">
        <v>10</v>
      </c>
      <c r="D174">
        <v>699</v>
      </c>
      <c r="E174">
        <v>5.7</v>
      </c>
      <c r="F174">
        <v>8</v>
      </c>
      <c r="G174">
        <v>2</v>
      </c>
      <c r="H174">
        <v>31</v>
      </c>
      <c r="I174">
        <v>59</v>
      </c>
      <c r="J174" t="s">
        <v>11</v>
      </c>
      <c r="K174">
        <v>1</v>
      </c>
      <c r="M174">
        <v>429</v>
      </c>
      <c r="N174" s="1">
        <v>45045</v>
      </c>
      <c r="O174" t="s">
        <v>14</v>
      </c>
      <c r="P174">
        <v>399</v>
      </c>
      <c r="Q174">
        <v>9.5</v>
      </c>
      <c r="R174">
        <v>4</v>
      </c>
      <c r="S174">
        <v>0</v>
      </c>
      <c r="T174">
        <v>11</v>
      </c>
      <c r="U174">
        <v>57</v>
      </c>
      <c r="V174" t="s">
        <v>13</v>
      </c>
      <c r="W174">
        <v>0</v>
      </c>
    </row>
    <row r="175" spans="1:23" x14ac:dyDescent="0.25">
      <c r="A175">
        <v>287</v>
      </c>
      <c r="B175" s="1">
        <v>45624</v>
      </c>
      <c r="C175" t="s">
        <v>12</v>
      </c>
      <c r="D175">
        <v>199</v>
      </c>
      <c r="E175">
        <v>1.8</v>
      </c>
      <c r="F175">
        <v>6</v>
      </c>
      <c r="G175">
        <v>2</v>
      </c>
      <c r="H175">
        <v>15</v>
      </c>
      <c r="I175">
        <v>45</v>
      </c>
      <c r="J175" t="s">
        <v>11</v>
      </c>
      <c r="K175">
        <v>1</v>
      </c>
      <c r="M175">
        <v>430</v>
      </c>
      <c r="N175" s="1">
        <v>45319</v>
      </c>
      <c r="O175" t="s">
        <v>12</v>
      </c>
      <c r="P175">
        <v>199</v>
      </c>
      <c r="Q175">
        <v>0.6</v>
      </c>
      <c r="R175">
        <v>0</v>
      </c>
      <c r="S175">
        <v>1</v>
      </c>
      <c r="T175">
        <v>33</v>
      </c>
      <c r="U175">
        <v>2</v>
      </c>
      <c r="V175" t="s">
        <v>13</v>
      </c>
      <c r="W175">
        <v>0</v>
      </c>
    </row>
    <row r="176" spans="1:23" x14ac:dyDescent="0.25">
      <c r="A176">
        <v>293</v>
      </c>
      <c r="B176" s="1">
        <v>45042</v>
      </c>
      <c r="C176" t="s">
        <v>10</v>
      </c>
      <c r="D176">
        <v>699</v>
      </c>
      <c r="E176">
        <v>12.6</v>
      </c>
      <c r="F176">
        <v>2</v>
      </c>
      <c r="G176">
        <v>4</v>
      </c>
      <c r="H176">
        <v>34</v>
      </c>
      <c r="I176">
        <v>29</v>
      </c>
      <c r="J176" t="s">
        <v>11</v>
      </c>
      <c r="K176">
        <v>1</v>
      </c>
      <c r="M176">
        <v>431</v>
      </c>
      <c r="N176" s="1">
        <v>45598</v>
      </c>
      <c r="O176" t="s">
        <v>12</v>
      </c>
      <c r="P176">
        <v>199</v>
      </c>
      <c r="Q176">
        <v>23.3</v>
      </c>
      <c r="R176">
        <v>0</v>
      </c>
      <c r="S176">
        <v>4</v>
      </c>
      <c r="T176">
        <v>12</v>
      </c>
      <c r="U176">
        <v>51</v>
      </c>
      <c r="V176" t="s">
        <v>13</v>
      </c>
      <c r="W176">
        <v>0</v>
      </c>
    </row>
    <row r="177" spans="1:23" x14ac:dyDescent="0.25">
      <c r="A177">
        <v>294</v>
      </c>
      <c r="B177" s="1">
        <v>45272</v>
      </c>
      <c r="C177" t="s">
        <v>14</v>
      </c>
      <c r="D177">
        <v>399</v>
      </c>
      <c r="E177">
        <v>18.399999999999999</v>
      </c>
      <c r="F177">
        <v>4</v>
      </c>
      <c r="G177">
        <v>5</v>
      </c>
      <c r="H177">
        <v>11</v>
      </c>
      <c r="I177">
        <v>11</v>
      </c>
      <c r="J177" t="s">
        <v>11</v>
      </c>
      <c r="K177">
        <v>1</v>
      </c>
      <c r="M177">
        <v>433</v>
      </c>
      <c r="N177" s="1">
        <v>44974</v>
      </c>
      <c r="O177" t="s">
        <v>10</v>
      </c>
      <c r="P177">
        <v>699</v>
      </c>
      <c r="Q177">
        <v>3.4</v>
      </c>
      <c r="R177">
        <v>0</v>
      </c>
      <c r="S177">
        <v>1</v>
      </c>
      <c r="T177">
        <v>24</v>
      </c>
      <c r="U177">
        <v>14</v>
      </c>
      <c r="V177" t="s">
        <v>13</v>
      </c>
      <c r="W177">
        <v>0</v>
      </c>
    </row>
    <row r="178" spans="1:23" x14ac:dyDescent="0.25">
      <c r="A178">
        <v>295</v>
      </c>
      <c r="B178" s="1">
        <v>45337</v>
      </c>
      <c r="C178" t="s">
        <v>14</v>
      </c>
      <c r="D178">
        <v>399</v>
      </c>
      <c r="E178">
        <v>4.8</v>
      </c>
      <c r="F178">
        <v>6</v>
      </c>
      <c r="G178">
        <v>3</v>
      </c>
      <c r="H178">
        <v>13</v>
      </c>
      <c r="I178">
        <v>32</v>
      </c>
      <c r="J178" t="s">
        <v>11</v>
      </c>
      <c r="K178">
        <v>1</v>
      </c>
      <c r="M178">
        <v>441</v>
      </c>
      <c r="N178" s="1">
        <v>45372</v>
      </c>
      <c r="O178" t="s">
        <v>10</v>
      </c>
      <c r="P178">
        <v>699</v>
      </c>
      <c r="Q178">
        <v>16.100000000000001</v>
      </c>
      <c r="R178">
        <v>6</v>
      </c>
      <c r="S178">
        <v>0</v>
      </c>
      <c r="T178">
        <v>9</v>
      </c>
      <c r="U178">
        <v>37</v>
      </c>
      <c r="V178" t="s">
        <v>13</v>
      </c>
      <c r="W178">
        <v>0</v>
      </c>
    </row>
    <row r="179" spans="1:23" x14ac:dyDescent="0.25">
      <c r="A179">
        <v>298</v>
      </c>
      <c r="B179" s="1">
        <v>45241</v>
      </c>
      <c r="C179" t="s">
        <v>12</v>
      </c>
      <c r="D179">
        <v>199</v>
      </c>
      <c r="E179">
        <v>16.5</v>
      </c>
      <c r="F179">
        <v>3</v>
      </c>
      <c r="G179">
        <v>0</v>
      </c>
      <c r="H179">
        <v>17</v>
      </c>
      <c r="I179">
        <v>42</v>
      </c>
      <c r="J179" t="s">
        <v>11</v>
      </c>
      <c r="K179">
        <v>1</v>
      </c>
      <c r="M179">
        <v>442</v>
      </c>
      <c r="N179" s="1">
        <v>45644</v>
      </c>
      <c r="O179" t="s">
        <v>10</v>
      </c>
      <c r="P179">
        <v>699</v>
      </c>
      <c r="Q179">
        <v>6.3</v>
      </c>
      <c r="R179">
        <v>4</v>
      </c>
      <c r="S179">
        <v>2</v>
      </c>
      <c r="T179">
        <v>9</v>
      </c>
      <c r="U179">
        <v>59</v>
      </c>
      <c r="V179" t="s">
        <v>13</v>
      </c>
      <c r="W179">
        <v>0</v>
      </c>
    </row>
    <row r="180" spans="1:23" x14ac:dyDescent="0.25">
      <c r="A180">
        <v>301</v>
      </c>
      <c r="B180" s="1">
        <v>45150</v>
      </c>
      <c r="C180" t="s">
        <v>14</v>
      </c>
      <c r="D180">
        <v>399</v>
      </c>
      <c r="E180">
        <v>17.7</v>
      </c>
      <c r="F180">
        <v>7</v>
      </c>
      <c r="G180">
        <v>4</v>
      </c>
      <c r="H180">
        <v>27</v>
      </c>
      <c r="I180">
        <v>51</v>
      </c>
      <c r="J180" t="s">
        <v>11</v>
      </c>
      <c r="K180">
        <v>1</v>
      </c>
      <c r="M180">
        <v>443</v>
      </c>
      <c r="N180" s="1">
        <v>45066</v>
      </c>
      <c r="O180" t="s">
        <v>10</v>
      </c>
      <c r="P180">
        <v>699</v>
      </c>
      <c r="Q180">
        <v>8.3000000000000007</v>
      </c>
      <c r="R180">
        <v>4</v>
      </c>
      <c r="S180">
        <v>1</v>
      </c>
      <c r="T180">
        <v>21</v>
      </c>
      <c r="U180">
        <v>4</v>
      </c>
      <c r="V180" t="s">
        <v>13</v>
      </c>
      <c r="W180">
        <v>0</v>
      </c>
    </row>
    <row r="181" spans="1:23" x14ac:dyDescent="0.25">
      <c r="A181">
        <v>302</v>
      </c>
      <c r="B181" s="1">
        <v>45504</v>
      </c>
      <c r="C181" t="s">
        <v>12</v>
      </c>
      <c r="D181">
        <v>199</v>
      </c>
      <c r="E181">
        <v>13.4</v>
      </c>
      <c r="F181">
        <v>8</v>
      </c>
      <c r="G181">
        <v>5</v>
      </c>
      <c r="H181">
        <v>6</v>
      </c>
      <c r="I181">
        <v>23</v>
      </c>
      <c r="J181" t="s">
        <v>11</v>
      </c>
      <c r="K181">
        <v>1</v>
      </c>
      <c r="M181">
        <v>445</v>
      </c>
      <c r="N181" s="1">
        <v>45049</v>
      </c>
      <c r="O181" t="s">
        <v>10</v>
      </c>
      <c r="P181">
        <v>699</v>
      </c>
      <c r="Q181">
        <v>24.1</v>
      </c>
      <c r="R181">
        <v>3</v>
      </c>
      <c r="S181">
        <v>3</v>
      </c>
      <c r="T181">
        <v>23</v>
      </c>
      <c r="U181">
        <v>19</v>
      </c>
      <c r="V181" t="s">
        <v>13</v>
      </c>
      <c r="W181">
        <v>0</v>
      </c>
    </row>
    <row r="182" spans="1:23" x14ac:dyDescent="0.25">
      <c r="A182">
        <v>304</v>
      </c>
      <c r="B182" s="1">
        <v>45449</v>
      </c>
      <c r="C182" t="s">
        <v>14</v>
      </c>
      <c r="D182">
        <v>399</v>
      </c>
      <c r="E182">
        <v>11.3</v>
      </c>
      <c r="F182">
        <v>3</v>
      </c>
      <c r="G182">
        <v>5</v>
      </c>
      <c r="H182">
        <v>34</v>
      </c>
      <c r="I182">
        <v>37</v>
      </c>
      <c r="J182" t="s">
        <v>11</v>
      </c>
      <c r="K182">
        <v>1</v>
      </c>
      <c r="M182">
        <v>448</v>
      </c>
      <c r="N182" s="1">
        <v>45390</v>
      </c>
      <c r="O182" t="s">
        <v>14</v>
      </c>
      <c r="P182">
        <v>399</v>
      </c>
      <c r="Q182">
        <v>20.6</v>
      </c>
      <c r="R182">
        <v>2</v>
      </c>
      <c r="S182">
        <v>0</v>
      </c>
      <c r="T182">
        <v>17</v>
      </c>
      <c r="U182">
        <v>60</v>
      </c>
      <c r="V182" t="s">
        <v>13</v>
      </c>
      <c r="W182">
        <v>0</v>
      </c>
    </row>
    <row r="183" spans="1:23" x14ac:dyDescent="0.25">
      <c r="A183">
        <v>305</v>
      </c>
      <c r="B183" s="1">
        <v>45499</v>
      </c>
      <c r="C183" t="s">
        <v>14</v>
      </c>
      <c r="D183">
        <v>399</v>
      </c>
      <c r="E183">
        <v>11.6</v>
      </c>
      <c r="F183">
        <v>8</v>
      </c>
      <c r="G183">
        <v>3</v>
      </c>
      <c r="H183">
        <v>4</v>
      </c>
      <c r="I183">
        <v>29</v>
      </c>
      <c r="J183" t="s">
        <v>11</v>
      </c>
      <c r="K183">
        <v>1</v>
      </c>
      <c r="M183">
        <v>449</v>
      </c>
      <c r="N183" s="1">
        <v>45051</v>
      </c>
      <c r="O183" t="s">
        <v>10</v>
      </c>
      <c r="P183">
        <v>699</v>
      </c>
      <c r="Q183">
        <v>6.6</v>
      </c>
      <c r="R183">
        <v>7</v>
      </c>
      <c r="S183">
        <v>0</v>
      </c>
      <c r="T183">
        <v>36</v>
      </c>
      <c r="U183">
        <v>51</v>
      </c>
      <c r="V183" t="s">
        <v>13</v>
      </c>
      <c r="W183">
        <v>0</v>
      </c>
    </row>
    <row r="184" spans="1:23" x14ac:dyDescent="0.25">
      <c r="A184">
        <v>306</v>
      </c>
      <c r="B184" s="1">
        <v>45150</v>
      </c>
      <c r="C184" t="s">
        <v>14</v>
      </c>
      <c r="D184">
        <v>399</v>
      </c>
      <c r="E184">
        <v>18.2</v>
      </c>
      <c r="F184">
        <v>6</v>
      </c>
      <c r="G184">
        <v>2</v>
      </c>
      <c r="H184">
        <v>20</v>
      </c>
      <c r="I184">
        <v>52</v>
      </c>
      <c r="J184" t="s">
        <v>11</v>
      </c>
      <c r="K184">
        <v>1</v>
      </c>
      <c r="M184">
        <v>450</v>
      </c>
      <c r="N184" s="1">
        <v>45308</v>
      </c>
      <c r="O184" t="s">
        <v>12</v>
      </c>
      <c r="P184">
        <v>199</v>
      </c>
      <c r="Q184">
        <v>20.8</v>
      </c>
      <c r="R184">
        <v>3</v>
      </c>
      <c r="S184">
        <v>1</v>
      </c>
      <c r="T184">
        <v>4</v>
      </c>
      <c r="U184">
        <v>12</v>
      </c>
      <c r="V184" t="s">
        <v>13</v>
      </c>
      <c r="W184">
        <v>0</v>
      </c>
    </row>
    <row r="185" spans="1:23" x14ac:dyDescent="0.25">
      <c r="A185">
        <v>307</v>
      </c>
      <c r="B185" s="1">
        <v>44988</v>
      </c>
      <c r="C185" t="s">
        <v>10</v>
      </c>
      <c r="D185">
        <v>699</v>
      </c>
      <c r="E185">
        <v>1.6</v>
      </c>
      <c r="F185">
        <v>5</v>
      </c>
      <c r="G185">
        <v>5</v>
      </c>
      <c r="H185">
        <v>5</v>
      </c>
      <c r="I185">
        <v>4</v>
      </c>
      <c r="J185" t="s">
        <v>11</v>
      </c>
      <c r="K185">
        <v>1</v>
      </c>
      <c r="M185">
        <v>451</v>
      </c>
      <c r="N185" s="1">
        <v>45129</v>
      </c>
      <c r="O185" t="s">
        <v>10</v>
      </c>
      <c r="P185">
        <v>699</v>
      </c>
      <c r="Q185">
        <v>14.8</v>
      </c>
      <c r="R185">
        <v>4</v>
      </c>
      <c r="S185">
        <v>0</v>
      </c>
      <c r="T185">
        <v>6</v>
      </c>
      <c r="U185">
        <v>1</v>
      </c>
      <c r="V185" t="s">
        <v>13</v>
      </c>
      <c r="W185">
        <v>0</v>
      </c>
    </row>
    <row r="186" spans="1:23" x14ac:dyDescent="0.25">
      <c r="A186">
        <v>308</v>
      </c>
      <c r="B186" s="1">
        <v>45583</v>
      </c>
      <c r="C186" t="s">
        <v>12</v>
      </c>
      <c r="D186">
        <v>199</v>
      </c>
      <c r="E186">
        <v>1.3</v>
      </c>
      <c r="F186">
        <v>6</v>
      </c>
      <c r="G186">
        <v>1</v>
      </c>
      <c r="H186">
        <v>31</v>
      </c>
      <c r="I186">
        <v>49</v>
      </c>
      <c r="J186" t="s">
        <v>11</v>
      </c>
      <c r="K186">
        <v>1</v>
      </c>
      <c r="M186">
        <v>456</v>
      </c>
      <c r="N186" s="1">
        <v>45465</v>
      </c>
      <c r="O186" t="s">
        <v>12</v>
      </c>
      <c r="P186">
        <v>199</v>
      </c>
      <c r="Q186">
        <v>9.9</v>
      </c>
      <c r="R186">
        <v>6</v>
      </c>
      <c r="S186">
        <v>1</v>
      </c>
      <c r="T186">
        <v>18</v>
      </c>
      <c r="U186">
        <v>41</v>
      </c>
      <c r="V186" t="s">
        <v>13</v>
      </c>
      <c r="W186">
        <v>0</v>
      </c>
    </row>
    <row r="187" spans="1:23" x14ac:dyDescent="0.25">
      <c r="A187">
        <v>312</v>
      </c>
      <c r="B187" s="1">
        <v>45162</v>
      </c>
      <c r="C187" t="s">
        <v>14</v>
      </c>
      <c r="D187">
        <v>399</v>
      </c>
      <c r="E187">
        <v>17</v>
      </c>
      <c r="F187">
        <v>8</v>
      </c>
      <c r="G187">
        <v>3</v>
      </c>
      <c r="H187">
        <v>30</v>
      </c>
      <c r="I187">
        <v>34</v>
      </c>
      <c r="J187" t="s">
        <v>11</v>
      </c>
      <c r="K187">
        <v>1</v>
      </c>
      <c r="M187">
        <v>458</v>
      </c>
      <c r="N187" s="1">
        <v>45151</v>
      </c>
      <c r="O187" t="s">
        <v>14</v>
      </c>
      <c r="P187">
        <v>399</v>
      </c>
      <c r="Q187">
        <v>8.4</v>
      </c>
      <c r="R187">
        <v>4</v>
      </c>
      <c r="S187">
        <v>1</v>
      </c>
      <c r="T187">
        <v>33</v>
      </c>
      <c r="U187">
        <v>1</v>
      </c>
      <c r="V187" t="s">
        <v>13</v>
      </c>
      <c r="W187">
        <v>0</v>
      </c>
    </row>
    <row r="188" spans="1:23" x14ac:dyDescent="0.25">
      <c r="A188">
        <v>314</v>
      </c>
      <c r="B188" s="1">
        <v>45535</v>
      </c>
      <c r="C188" t="s">
        <v>12</v>
      </c>
      <c r="D188">
        <v>199</v>
      </c>
      <c r="E188">
        <v>15.6</v>
      </c>
      <c r="F188">
        <v>0</v>
      </c>
      <c r="G188">
        <v>1</v>
      </c>
      <c r="H188">
        <v>27</v>
      </c>
      <c r="I188">
        <v>13</v>
      </c>
      <c r="J188" t="s">
        <v>11</v>
      </c>
      <c r="K188">
        <v>1</v>
      </c>
      <c r="M188">
        <v>460</v>
      </c>
      <c r="N188" s="1">
        <v>44984</v>
      </c>
      <c r="O188" t="s">
        <v>12</v>
      </c>
      <c r="P188">
        <v>199</v>
      </c>
      <c r="Q188">
        <v>6.6</v>
      </c>
      <c r="R188">
        <v>3</v>
      </c>
      <c r="S188">
        <v>2</v>
      </c>
      <c r="T188">
        <v>7</v>
      </c>
      <c r="U188">
        <v>34</v>
      </c>
      <c r="V188" t="s">
        <v>13</v>
      </c>
      <c r="W188">
        <v>0</v>
      </c>
    </row>
    <row r="189" spans="1:23" x14ac:dyDescent="0.25">
      <c r="A189">
        <v>315</v>
      </c>
      <c r="B189" s="1">
        <v>45376</v>
      </c>
      <c r="C189" t="s">
        <v>12</v>
      </c>
      <c r="D189">
        <v>199</v>
      </c>
      <c r="E189">
        <v>15.1</v>
      </c>
      <c r="F189">
        <v>0</v>
      </c>
      <c r="G189">
        <v>1</v>
      </c>
      <c r="H189">
        <v>29</v>
      </c>
      <c r="I189">
        <v>47</v>
      </c>
      <c r="J189" t="s">
        <v>11</v>
      </c>
      <c r="K189">
        <v>1</v>
      </c>
      <c r="M189">
        <v>461</v>
      </c>
      <c r="N189" s="1">
        <v>45641</v>
      </c>
      <c r="O189" t="s">
        <v>12</v>
      </c>
      <c r="P189">
        <v>199</v>
      </c>
      <c r="Q189">
        <v>9.1999999999999993</v>
      </c>
      <c r="R189">
        <v>2</v>
      </c>
      <c r="S189">
        <v>1</v>
      </c>
      <c r="T189">
        <v>25</v>
      </c>
      <c r="U189">
        <v>15</v>
      </c>
      <c r="V189" t="s">
        <v>13</v>
      </c>
      <c r="W189">
        <v>0</v>
      </c>
    </row>
    <row r="190" spans="1:23" x14ac:dyDescent="0.25">
      <c r="A190">
        <v>322</v>
      </c>
      <c r="B190" s="1">
        <v>45188</v>
      </c>
      <c r="C190" t="s">
        <v>10</v>
      </c>
      <c r="D190">
        <v>699</v>
      </c>
      <c r="E190">
        <v>24.2</v>
      </c>
      <c r="F190">
        <v>8</v>
      </c>
      <c r="G190">
        <v>4</v>
      </c>
      <c r="H190">
        <v>27</v>
      </c>
      <c r="I190">
        <v>8</v>
      </c>
      <c r="J190" t="s">
        <v>11</v>
      </c>
      <c r="K190">
        <v>1</v>
      </c>
      <c r="M190">
        <v>464</v>
      </c>
      <c r="N190" s="1">
        <v>45060</v>
      </c>
      <c r="O190" t="s">
        <v>12</v>
      </c>
      <c r="P190">
        <v>199</v>
      </c>
      <c r="Q190">
        <v>13.4</v>
      </c>
      <c r="R190">
        <v>0</v>
      </c>
      <c r="S190">
        <v>2</v>
      </c>
      <c r="T190">
        <v>2</v>
      </c>
      <c r="U190">
        <v>58</v>
      </c>
      <c r="V190" t="s">
        <v>13</v>
      </c>
      <c r="W190">
        <v>0</v>
      </c>
    </row>
    <row r="191" spans="1:23" x14ac:dyDescent="0.25">
      <c r="A191">
        <v>326</v>
      </c>
      <c r="B191" s="1">
        <v>45175</v>
      </c>
      <c r="C191" t="s">
        <v>12</v>
      </c>
      <c r="D191">
        <v>199</v>
      </c>
      <c r="E191">
        <v>24.1</v>
      </c>
      <c r="F191">
        <v>1</v>
      </c>
      <c r="G191">
        <v>5</v>
      </c>
      <c r="H191">
        <v>13</v>
      </c>
      <c r="I191">
        <v>48</v>
      </c>
      <c r="J191" t="s">
        <v>11</v>
      </c>
      <c r="K191">
        <v>1</v>
      </c>
      <c r="M191">
        <v>466</v>
      </c>
      <c r="N191" s="1">
        <v>45605</v>
      </c>
      <c r="O191" t="s">
        <v>12</v>
      </c>
      <c r="P191">
        <v>199</v>
      </c>
      <c r="Q191">
        <v>21.2</v>
      </c>
      <c r="R191">
        <v>5</v>
      </c>
      <c r="S191">
        <v>0</v>
      </c>
      <c r="T191">
        <v>8</v>
      </c>
      <c r="U191">
        <v>23</v>
      </c>
      <c r="V191" t="s">
        <v>13</v>
      </c>
      <c r="W191">
        <v>0</v>
      </c>
    </row>
    <row r="192" spans="1:23" x14ac:dyDescent="0.25">
      <c r="A192">
        <v>328</v>
      </c>
      <c r="B192" s="1">
        <v>45436</v>
      </c>
      <c r="C192" t="s">
        <v>14</v>
      </c>
      <c r="D192">
        <v>399</v>
      </c>
      <c r="E192">
        <v>16.399999999999999</v>
      </c>
      <c r="F192">
        <v>4</v>
      </c>
      <c r="G192">
        <v>2</v>
      </c>
      <c r="H192">
        <v>35</v>
      </c>
      <c r="I192">
        <v>23</v>
      </c>
      <c r="J192" t="s">
        <v>11</v>
      </c>
      <c r="K192">
        <v>1</v>
      </c>
      <c r="M192">
        <v>467</v>
      </c>
      <c r="N192" s="1">
        <v>45374</v>
      </c>
      <c r="O192" t="s">
        <v>14</v>
      </c>
      <c r="P192">
        <v>399</v>
      </c>
      <c r="Q192">
        <v>8.6999999999999993</v>
      </c>
      <c r="R192">
        <v>5</v>
      </c>
      <c r="S192">
        <v>1</v>
      </c>
      <c r="T192">
        <v>7</v>
      </c>
      <c r="U192">
        <v>10</v>
      </c>
      <c r="V192" t="s">
        <v>13</v>
      </c>
      <c r="W192">
        <v>0</v>
      </c>
    </row>
    <row r="193" spans="1:23" x14ac:dyDescent="0.25">
      <c r="A193">
        <v>329</v>
      </c>
      <c r="B193" s="1">
        <v>45247</v>
      </c>
      <c r="C193" t="s">
        <v>14</v>
      </c>
      <c r="D193">
        <v>399</v>
      </c>
      <c r="E193">
        <v>20.2</v>
      </c>
      <c r="F193">
        <v>7</v>
      </c>
      <c r="G193">
        <v>2</v>
      </c>
      <c r="H193">
        <v>7</v>
      </c>
      <c r="I193">
        <v>58</v>
      </c>
      <c r="J193" t="s">
        <v>11</v>
      </c>
      <c r="K193">
        <v>1</v>
      </c>
      <c r="M193">
        <v>468</v>
      </c>
      <c r="N193" s="1">
        <v>45555</v>
      </c>
      <c r="O193" t="s">
        <v>10</v>
      </c>
      <c r="P193">
        <v>699</v>
      </c>
      <c r="Q193">
        <v>16.399999999999999</v>
      </c>
      <c r="R193">
        <v>2</v>
      </c>
      <c r="S193">
        <v>5</v>
      </c>
      <c r="T193">
        <v>32</v>
      </c>
      <c r="U193">
        <v>35</v>
      </c>
      <c r="V193" t="s">
        <v>13</v>
      </c>
      <c r="W193">
        <v>0</v>
      </c>
    </row>
    <row r="194" spans="1:23" x14ac:dyDescent="0.25">
      <c r="A194">
        <v>330</v>
      </c>
      <c r="B194" s="1">
        <v>45493</v>
      </c>
      <c r="C194" t="s">
        <v>14</v>
      </c>
      <c r="D194">
        <v>399</v>
      </c>
      <c r="E194">
        <v>14.3</v>
      </c>
      <c r="F194">
        <v>3</v>
      </c>
      <c r="G194">
        <v>5</v>
      </c>
      <c r="H194">
        <v>3</v>
      </c>
      <c r="I194">
        <v>9</v>
      </c>
      <c r="J194" t="s">
        <v>11</v>
      </c>
      <c r="K194">
        <v>1</v>
      </c>
      <c r="M194">
        <v>469</v>
      </c>
      <c r="N194" s="1">
        <v>45228</v>
      </c>
      <c r="O194" t="s">
        <v>14</v>
      </c>
      <c r="P194">
        <v>399</v>
      </c>
      <c r="Q194">
        <v>16.8</v>
      </c>
      <c r="R194">
        <v>2</v>
      </c>
      <c r="S194">
        <v>3</v>
      </c>
      <c r="T194">
        <v>15</v>
      </c>
      <c r="U194">
        <v>19</v>
      </c>
      <c r="V194" t="s">
        <v>13</v>
      </c>
      <c r="W194">
        <v>0</v>
      </c>
    </row>
    <row r="195" spans="1:23" x14ac:dyDescent="0.25">
      <c r="A195">
        <v>336</v>
      </c>
      <c r="B195" s="1">
        <v>45580</v>
      </c>
      <c r="C195" t="s">
        <v>10</v>
      </c>
      <c r="D195">
        <v>699</v>
      </c>
      <c r="E195">
        <v>0.7</v>
      </c>
      <c r="F195">
        <v>8</v>
      </c>
      <c r="G195">
        <v>3</v>
      </c>
      <c r="H195">
        <v>10</v>
      </c>
      <c r="I195">
        <v>23</v>
      </c>
      <c r="J195" t="s">
        <v>11</v>
      </c>
      <c r="K195">
        <v>1</v>
      </c>
      <c r="M195">
        <v>472</v>
      </c>
      <c r="N195" s="1">
        <v>45652</v>
      </c>
      <c r="O195" t="s">
        <v>12</v>
      </c>
      <c r="P195">
        <v>199</v>
      </c>
      <c r="Q195">
        <v>24.6</v>
      </c>
      <c r="R195">
        <v>2</v>
      </c>
      <c r="S195">
        <v>5</v>
      </c>
      <c r="T195">
        <v>23</v>
      </c>
      <c r="U195">
        <v>56</v>
      </c>
      <c r="V195" t="s">
        <v>13</v>
      </c>
      <c r="W195">
        <v>0</v>
      </c>
    </row>
    <row r="196" spans="1:23" x14ac:dyDescent="0.25">
      <c r="A196">
        <v>339</v>
      </c>
      <c r="B196" s="1">
        <v>45079</v>
      </c>
      <c r="C196" t="s">
        <v>10</v>
      </c>
      <c r="D196">
        <v>699</v>
      </c>
      <c r="E196">
        <v>20.3</v>
      </c>
      <c r="F196">
        <v>2</v>
      </c>
      <c r="G196">
        <v>0</v>
      </c>
      <c r="H196">
        <v>28</v>
      </c>
      <c r="I196">
        <v>58</v>
      </c>
      <c r="J196" t="s">
        <v>11</v>
      </c>
      <c r="K196">
        <v>1</v>
      </c>
      <c r="M196">
        <v>473</v>
      </c>
      <c r="N196" s="1">
        <v>45285</v>
      </c>
      <c r="O196" t="s">
        <v>10</v>
      </c>
      <c r="P196">
        <v>699</v>
      </c>
      <c r="Q196">
        <v>11.4</v>
      </c>
      <c r="R196">
        <v>4</v>
      </c>
      <c r="S196">
        <v>1</v>
      </c>
      <c r="T196">
        <v>22</v>
      </c>
      <c r="U196">
        <v>15</v>
      </c>
      <c r="V196" t="s">
        <v>13</v>
      </c>
      <c r="W196">
        <v>0</v>
      </c>
    </row>
    <row r="197" spans="1:23" x14ac:dyDescent="0.25">
      <c r="A197">
        <v>341</v>
      </c>
      <c r="B197" s="1">
        <v>45009</v>
      </c>
      <c r="C197" t="s">
        <v>14</v>
      </c>
      <c r="D197">
        <v>399</v>
      </c>
      <c r="E197">
        <v>11.7</v>
      </c>
      <c r="F197">
        <v>3</v>
      </c>
      <c r="G197">
        <v>5</v>
      </c>
      <c r="H197">
        <v>26</v>
      </c>
      <c r="I197">
        <v>14</v>
      </c>
      <c r="J197" t="s">
        <v>11</v>
      </c>
      <c r="K197">
        <v>1</v>
      </c>
      <c r="M197">
        <v>474</v>
      </c>
      <c r="N197" s="1">
        <v>45097</v>
      </c>
      <c r="O197" t="s">
        <v>14</v>
      </c>
      <c r="P197">
        <v>399</v>
      </c>
      <c r="Q197">
        <v>18.2</v>
      </c>
      <c r="R197">
        <v>0</v>
      </c>
      <c r="S197">
        <v>3</v>
      </c>
      <c r="T197">
        <v>7</v>
      </c>
      <c r="U197">
        <v>28</v>
      </c>
      <c r="V197" t="s">
        <v>13</v>
      </c>
      <c r="W197">
        <v>0</v>
      </c>
    </row>
    <row r="198" spans="1:23" x14ac:dyDescent="0.25">
      <c r="A198">
        <v>342</v>
      </c>
      <c r="B198" s="1">
        <v>45579</v>
      </c>
      <c r="C198" t="s">
        <v>10</v>
      </c>
      <c r="D198">
        <v>699</v>
      </c>
      <c r="E198">
        <v>2.8</v>
      </c>
      <c r="F198">
        <v>6</v>
      </c>
      <c r="G198">
        <v>3</v>
      </c>
      <c r="H198">
        <v>3</v>
      </c>
      <c r="I198">
        <v>35</v>
      </c>
      <c r="J198" t="s">
        <v>11</v>
      </c>
      <c r="K198">
        <v>1</v>
      </c>
      <c r="M198">
        <v>478</v>
      </c>
      <c r="N198" s="1">
        <v>45371</v>
      </c>
      <c r="O198" t="s">
        <v>14</v>
      </c>
      <c r="P198">
        <v>399</v>
      </c>
      <c r="Q198">
        <v>17.8</v>
      </c>
      <c r="R198">
        <v>6</v>
      </c>
      <c r="S198">
        <v>5</v>
      </c>
      <c r="T198">
        <v>31</v>
      </c>
      <c r="U198">
        <v>10</v>
      </c>
      <c r="V198" t="s">
        <v>13</v>
      </c>
      <c r="W198">
        <v>0</v>
      </c>
    </row>
    <row r="199" spans="1:23" x14ac:dyDescent="0.25">
      <c r="A199">
        <v>343</v>
      </c>
      <c r="B199" s="1">
        <v>45024</v>
      </c>
      <c r="C199" t="s">
        <v>12</v>
      </c>
      <c r="D199">
        <v>199</v>
      </c>
      <c r="E199">
        <v>2.5</v>
      </c>
      <c r="F199">
        <v>6</v>
      </c>
      <c r="G199">
        <v>5</v>
      </c>
      <c r="H199">
        <v>11</v>
      </c>
      <c r="I199">
        <v>50</v>
      </c>
      <c r="J199" t="s">
        <v>11</v>
      </c>
      <c r="K199">
        <v>1</v>
      </c>
      <c r="M199">
        <v>479</v>
      </c>
      <c r="N199" s="1">
        <v>45480</v>
      </c>
      <c r="O199" t="s">
        <v>12</v>
      </c>
      <c r="P199">
        <v>199</v>
      </c>
      <c r="Q199">
        <v>3</v>
      </c>
      <c r="R199">
        <v>3</v>
      </c>
      <c r="S199">
        <v>1</v>
      </c>
      <c r="T199">
        <v>4</v>
      </c>
      <c r="U199">
        <v>26</v>
      </c>
      <c r="V199" t="s">
        <v>13</v>
      </c>
      <c r="W199">
        <v>0</v>
      </c>
    </row>
    <row r="200" spans="1:23" x14ac:dyDescent="0.25">
      <c r="A200">
        <v>346</v>
      </c>
      <c r="B200" s="1">
        <v>45173</v>
      </c>
      <c r="C200" t="s">
        <v>12</v>
      </c>
      <c r="D200">
        <v>199</v>
      </c>
      <c r="E200">
        <v>18.899999999999999</v>
      </c>
      <c r="F200">
        <v>6</v>
      </c>
      <c r="G200">
        <v>0</v>
      </c>
      <c r="H200">
        <v>10</v>
      </c>
      <c r="I200">
        <v>19</v>
      </c>
      <c r="J200" t="s">
        <v>11</v>
      </c>
      <c r="K200">
        <v>1</v>
      </c>
      <c r="M200">
        <v>480</v>
      </c>
      <c r="N200" s="1">
        <v>45429</v>
      </c>
      <c r="O200" t="s">
        <v>14</v>
      </c>
      <c r="P200">
        <v>399</v>
      </c>
      <c r="Q200">
        <v>7.8</v>
      </c>
      <c r="R200">
        <v>1</v>
      </c>
      <c r="S200">
        <v>0</v>
      </c>
      <c r="T200">
        <v>19</v>
      </c>
      <c r="U200">
        <v>25</v>
      </c>
      <c r="V200" t="s">
        <v>13</v>
      </c>
      <c r="W200">
        <v>0</v>
      </c>
    </row>
    <row r="201" spans="1:23" x14ac:dyDescent="0.25">
      <c r="A201">
        <v>349</v>
      </c>
      <c r="B201" s="1">
        <v>45388</v>
      </c>
      <c r="C201" t="s">
        <v>14</v>
      </c>
      <c r="D201">
        <v>399</v>
      </c>
      <c r="E201">
        <v>24.2</v>
      </c>
      <c r="F201">
        <v>5</v>
      </c>
      <c r="G201">
        <v>0</v>
      </c>
      <c r="H201">
        <v>26</v>
      </c>
      <c r="I201">
        <v>40</v>
      </c>
      <c r="J201" t="s">
        <v>11</v>
      </c>
      <c r="K201">
        <v>1</v>
      </c>
      <c r="M201">
        <v>481</v>
      </c>
      <c r="N201" s="1">
        <v>45567</v>
      </c>
      <c r="O201" t="s">
        <v>12</v>
      </c>
      <c r="P201">
        <v>199</v>
      </c>
      <c r="Q201">
        <v>9.3000000000000007</v>
      </c>
      <c r="R201">
        <v>6</v>
      </c>
      <c r="S201">
        <v>0</v>
      </c>
      <c r="T201">
        <v>4</v>
      </c>
      <c r="U201">
        <v>18</v>
      </c>
      <c r="V201" t="s">
        <v>13</v>
      </c>
      <c r="W201">
        <v>0</v>
      </c>
    </row>
    <row r="202" spans="1:23" x14ac:dyDescent="0.25">
      <c r="A202">
        <v>351</v>
      </c>
      <c r="B202" s="1">
        <v>45201</v>
      </c>
      <c r="C202" t="s">
        <v>14</v>
      </c>
      <c r="D202">
        <v>399</v>
      </c>
      <c r="E202">
        <v>19.399999999999999</v>
      </c>
      <c r="F202">
        <v>4</v>
      </c>
      <c r="G202">
        <v>1</v>
      </c>
      <c r="H202">
        <v>6</v>
      </c>
      <c r="I202">
        <v>45</v>
      </c>
      <c r="J202" t="s">
        <v>11</v>
      </c>
      <c r="K202">
        <v>1</v>
      </c>
      <c r="M202">
        <v>482</v>
      </c>
      <c r="N202" s="1">
        <v>45010</v>
      </c>
      <c r="O202" t="s">
        <v>10</v>
      </c>
      <c r="P202">
        <v>699</v>
      </c>
      <c r="Q202">
        <v>5.4</v>
      </c>
      <c r="R202">
        <v>0</v>
      </c>
      <c r="S202">
        <v>1</v>
      </c>
      <c r="T202">
        <v>31</v>
      </c>
      <c r="U202">
        <v>10</v>
      </c>
      <c r="V202" t="s">
        <v>13</v>
      </c>
      <c r="W202">
        <v>0</v>
      </c>
    </row>
    <row r="203" spans="1:23" x14ac:dyDescent="0.25">
      <c r="A203">
        <v>352</v>
      </c>
      <c r="B203" s="1">
        <v>45036</v>
      </c>
      <c r="C203" t="s">
        <v>12</v>
      </c>
      <c r="D203">
        <v>199</v>
      </c>
      <c r="E203">
        <v>17.899999999999999</v>
      </c>
      <c r="F203">
        <v>2</v>
      </c>
      <c r="G203">
        <v>5</v>
      </c>
      <c r="H203">
        <v>25</v>
      </c>
      <c r="I203">
        <v>24</v>
      </c>
      <c r="J203" t="s">
        <v>11</v>
      </c>
      <c r="K203">
        <v>1</v>
      </c>
      <c r="M203">
        <v>483</v>
      </c>
      <c r="N203" s="1">
        <v>45198</v>
      </c>
      <c r="O203" t="s">
        <v>14</v>
      </c>
      <c r="P203">
        <v>399</v>
      </c>
      <c r="Q203">
        <v>8.1</v>
      </c>
      <c r="R203">
        <v>6</v>
      </c>
      <c r="S203">
        <v>3</v>
      </c>
      <c r="T203">
        <v>8</v>
      </c>
      <c r="U203">
        <v>31</v>
      </c>
      <c r="V203" t="s">
        <v>13</v>
      </c>
      <c r="W203">
        <v>0</v>
      </c>
    </row>
    <row r="204" spans="1:23" x14ac:dyDescent="0.25">
      <c r="A204">
        <v>353</v>
      </c>
      <c r="B204" s="1">
        <v>45062</v>
      </c>
      <c r="C204" t="s">
        <v>12</v>
      </c>
      <c r="D204">
        <v>199</v>
      </c>
      <c r="E204">
        <v>23.6</v>
      </c>
      <c r="F204">
        <v>7</v>
      </c>
      <c r="G204">
        <v>2</v>
      </c>
      <c r="H204">
        <v>1</v>
      </c>
      <c r="I204">
        <v>48</v>
      </c>
      <c r="J204" t="s">
        <v>11</v>
      </c>
      <c r="K204">
        <v>1</v>
      </c>
      <c r="M204">
        <v>488</v>
      </c>
      <c r="N204" s="1">
        <v>44962</v>
      </c>
      <c r="O204" t="s">
        <v>14</v>
      </c>
      <c r="P204">
        <v>399</v>
      </c>
      <c r="Q204">
        <v>12.2</v>
      </c>
      <c r="R204">
        <v>1</v>
      </c>
      <c r="S204">
        <v>3</v>
      </c>
      <c r="T204">
        <v>16</v>
      </c>
      <c r="U204">
        <v>57</v>
      </c>
      <c r="V204" t="s">
        <v>13</v>
      </c>
      <c r="W204">
        <v>0</v>
      </c>
    </row>
    <row r="205" spans="1:23" x14ac:dyDescent="0.25">
      <c r="A205">
        <v>354</v>
      </c>
      <c r="B205" s="1">
        <v>44953</v>
      </c>
      <c r="C205" t="s">
        <v>12</v>
      </c>
      <c r="D205">
        <v>199</v>
      </c>
      <c r="E205">
        <v>11.1</v>
      </c>
      <c r="F205">
        <v>8</v>
      </c>
      <c r="G205">
        <v>4</v>
      </c>
      <c r="H205">
        <v>12</v>
      </c>
      <c r="I205">
        <v>32</v>
      </c>
      <c r="J205" t="s">
        <v>11</v>
      </c>
      <c r="K205">
        <v>1</v>
      </c>
      <c r="M205">
        <v>489</v>
      </c>
      <c r="N205" s="1">
        <v>45104</v>
      </c>
      <c r="O205" t="s">
        <v>10</v>
      </c>
      <c r="P205">
        <v>699</v>
      </c>
      <c r="Q205">
        <v>20.100000000000001</v>
      </c>
      <c r="R205">
        <v>2</v>
      </c>
      <c r="S205">
        <v>0</v>
      </c>
      <c r="T205">
        <v>34</v>
      </c>
      <c r="U205">
        <v>60</v>
      </c>
      <c r="V205" t="s">
        <v>13</v>
      </c>
      <c r="W205">
        <v>0</v>
      </c>
    </row>
    <row r="206" spans="1:23" x14ac:dyDescent="0.25">
      <c r="A206">
        <v>355</v>
      </c>
      <c r="B206" s="1">
        <v>45324</v>
      </c>
      <c r="C206" t="s">
        <v>12</v>
      </c>
      <c r="D206">
        <v>199</v>
      </c>
      <c r="E206">
        <v>14.1</v>
      </c>
      <c r="F206">
        <v>5</v>
      </c>
      <c r="G206">
        <v>3</v>
      </c>
      <c r="H206">
        <v>23</v>
      </c>
      <c r="I206">
        <v>0</v>
      </c>
      <c r="J206" t="s">
        <v>11</v>
      </c>
      <c r="K206">
        <v>1</v>
      </c>
      <c r="M206">
        <v>496</v>
      </c>
      <c r="N206" s="1">
        <v>45266</v>
      </c>
      <c r="O206" t="s">
        <v>14</v>
      </c>
      <c r="P206">
        <v>399</v>
      </c>
      <c r="Q206">
        <v>4</v>
      </c>
      <c r="R206">
        <v>6</v>
      </c>
      <c r="S206">
        <v>0</v>
      </c>
      <c r="T206">
        <v>26</v>
      </c>
      <c r="U206">
        <v>25</v>
      </c>
      <c r="V206" t="s">
        <v>13</v>
      </c>
      <c r="W206">
        <v>0</v>
      </c>
    </row>
    <row r="207" spans="1:23" x14ac:dyDescent="0.25">
      <c r="A207">
        <v>356</v>
      </c>
      <c r="B207" s="1">
        <v>45316</v>
      </c>
      <c r="C207" t="s">
        <v>12</v>
      </c>
      <c r="D207">
        <v>199</v>
      </c>
      <c r="E207">
        <v>22.7</v>
      </c>
      <c r="F207">
        <v>3</v>
      </c>
      <c r="G207">
        <v>4</v>
      </c>
      <c r="H207">
        <v>36</v>
      </c>
      <c r="I207">
        <v>33</v>
      </c>
      <c r="J207" t="s">
        <v>11</v>
      </c>
      <c r="K207">
        <v>1</v>
      </c>
      <c r="M207">
        <v>499</v>
      </c>
      <c r="N207" s="1">
        <v>45546</v>
      </c>
      <c r="O207" t="s">
        <v>12</v>
      </c>
      <c r="P207">
        <v>199</v>
      </c>
      <c r="Q207">
        <v>24.4</v>
      </c>
      <c r="R207">
        <v>7</v>
      </c>
      <c r="S207">
        <v>2</v>
      </c>
      <c r="T207">
        <v>20</v>
      </c>
      <c r="U207">
        <v>17</v>
      </c>
      <c r="V207" t="s">
        <v>13</v>
      </c>
      <c r="W207">
        <v>0</v>
      </c>
    </row>
    <row r="208" spans="1:23" x14ac:dyDescent="0.25">
      <c r="A208">
        <v>357</v>
      </c>
      <c r="B208" s="1">
        <v>45372</v>
      </c>
      <c r="C208" t="s">
        <v>12</v>
      </c>
      <c r="D208">
        <v>199</v>
      </c>
      <c r="E208">
        <v>7.1</v>
      </c>
      <c r="F208">
        <v>4</v>
      </c>
      <c r="G208">
        <v>3</v>
      </c>
      <c r="H208">
        <v>9</v>
      </c>
      <c r="I208">
        <v>9</v>
      </c>
      <c r="J208" t="s">
        <v>11</v>
      </c>
      <c r="K208">
        <v>1</v>
      </c>
      <c r="M208">
        <v>501</v>
      </c>
      <c r="N208" s="1">
        <v>45340</v>
      </c>
      <c r="O208" t="s">
        <v>14</v>
      </c>
      <c r="P208">
        <v>399</v>
      </c>
      <c r="Q208">
        <v>13.1</v>
      </c>
      <c r="R208">
        <v>2</v>
      </c>
      <c r="S208">
        <v>0</v>
      </c>
      <c r="T208">
        <v>4</v>
      </c>
      <c r="U208">
        <v>19</v>
      </c>
      <c r="V208" t="s">
        <v>13</v>
      </c>
      <c r="W208">
        <v>0</v>
      </c>
    </row>
    <row r="209" spans="1:23" x14ac:dyDescent="0.25">
      <c r="A209">
        <v>360</v>
      </c>
      <c r="B209" s="1">
        <v>45593</v>
      </c>
      <c r="C209" t="s">
        <v>10</v>
      </c>
      <c r="D209">
        <v>699</v>
      </c>
      <c r="E209">
        <v>20.2</v>
      </c>
      <c r="F209">
        <v>5</v>
      </c>
      <c r="G209">
        <v>3</v>
      </c>
      <c r="H209">
        <v>25</v>
      </c>
      <c r="I209">
        <v>21</v>
      </c>
      <c r="J209" t="s">
        <v>11</v>
      </c>
      <c r="K209">
        <v>1</v>
      </c>
      <c r="M209">
        <v>502</v>
      </c>
      <c r="N209" s="1">
        <v>45132</v>
      </c>
      <c r="O209" t="s">
        <v>12</v>
      </c>
      <c r="P209">
        <v>199</v>
      </c>
      <c r="Q209">
        <v>22</v>
      </c>
      <c r="R209">
        <v>0</v>
      </c>
      <c r="S209">
        <v>1</v>
      </c>
      <c r="T209">
        <v>34</v>
      </c>
      <c r="U209">
        <v>12</v>
      </c>
      <c r="V209" t="s">
        <v>13</v>
      </c>
      <c r="W209">
        <v>0</v>
      </c>
    </row>
    <row r="210" spans="1:23" x14ac:dyDescent="0.25">
      <c r="A210">
        <v>361</v>
      </c>
      <c r="B210" s="1">
        <v>45334</v>
      </c>
      <c r="C210" t="s">
        <v>10</v>
      </c>
      <c r="D210">
        <v>699</v>
      </c>
      <c r="E210">
        <v>7.9</v>
      </c>
      <c r="F210">
        <v>3</v>
      </c>
      <c r="G210">
        <v>3</v>
      </c>
      <c r="H210">
        <v>9</v>
      </c>
      <c r="I210">
        <v>20</v>
      </c>
      <c r="J210" t="s">
        <v>11</v>
      </c>
      <c r="K210">
        <v>1</v>
      </c>
      <c r="M210">
        <v>506</v>
      </c>
      <c r="N210" s="1">
        <v>45146</v>
      </c>
      <c r="O210" t="s">
        <v>14</v>
      </c>
      <c r="P210">
        <v>399</v>
      </c>
      <c r="Q210">
        <v>7.5</v>
      </c>
      <c r="R210">
        <v>6</v>
      </c>
      <c r="S210">
        <v>0</v>
      </c>
      <c r="T210">
        <v>6</v>
      </c>
      <c r="U210">
        <v>10</v>
      </c>
      <c r="V210" t="s">
        <v>13</v>
      </c>
      <c r="W210">
        <v>0</v>
      </c>
    </row>
    <row r="211" spans="1:23" x14ac:dyDescent="0.25">
      <c r="A211">
        <v>362</v>
      </c>
      <c r="B211" s="1">
        <v>45312</v>
      </c>
      <c r="C211" t="s">
        <v>14</v>
      </c>
      <c r="D211">
        <v>399</v>
      </c>
      <c r="E211">
        <v>18.5</v>
      </c>
      <c r="F211">
        <v>7</v>
      </c>
      <c r="G211">
        <v>4</v>
      </c>
      <c r="H211">
        <v>19</v>
      </c>
      <c r="I211">
        <v>50</v>
      </c>
      <c r="J211" t="s">
        <v>11</v>
      </c>
      <c r="K211">
        <v>1</v>
      </c>
      <c r="M211">
        <v>510</v>
      </c>
      <c r="N211" s="1">
        <v>45333</v>
      </c>
      <c r="O211" t="s">
        <v>14</v>
      </c>
      <c r="P211">
        <v>399</v>
      </c>
      <c r="Q211">
        <v>5.8</v>
      </c>
      <c r="R211">
        <v>4</v>
      </c>
      <c r="S211">
        <v>5</v>
      </c>
      <c r="T211">
        <v>17</v>
      </c>
      <c r="U211">
        <v>33</v>
      </c>
      <c r="V211" t="s">
        <v>13</v>
      </c>
      <c r="W211">
        <v>0</v>
      </c>
    </row>
    <row r="212" spans="1:23" x14ac:dyDescent="0.25">
      <c r="A212">
        <v>363</v>
      </c>
      <c r="B212" s="1">
        <v>45490</v>
      </c>
      <c r="C212" t="s">
        <v>14</v>
      </c>
      <c r="D212">
        <v>399</v>
      </c>
      <c r="E212">
        <v>9.4</v>
      </c>
      <c r="F212">
        <v>3</v>
      </c>
      <c r="G212">
        <v>4</v>
      </c>
      <c r="H212">
        <v>26</v>
      </c>
      <c r="I212">
        <v>34</v>
      </c>
      <c r="J212" t="s">
        <v>11</v>
      </c>
      <c r="K212">
        <v>1</v>
      </c>
      <c r="M212">
        <v>514</v>
      </c>
      <c r="N212" s="1">
        <v>45192</v>
      </c>
      <c r="O212" t="s">
        <v>14</v>
      </c>
      <c r="P212">
        <v>399</v>
      </c>
      <c r="Q212">
        <v>17.2</v>
      </c>
      <c r="R212">
        <v>0</v>
      </c>
      <c r="S212">
        <v>5</v>
      </c>
      <c r="T212">
        <v>21</v>
      </c>
      <c r="U212">
        <v>31</v>
      </c>
      <c r="V212" t="s">
        <v>13</v>
      </c>
      <c r="W212">
        <v>0</v>
      </c>
    </row>
    <row r="213" spans="1:23" x14ac:dyDescent="0.25">
      <c r="A213">
        <v>364</v>
      </c>
      <c r="B213" s="1">
        <v>45636</v>
      </c>
      <c r="C213" t="s">
        <v>12</v>
      </c>
      <c r="D213">
        <v>199</v>
      </c>
      <c r="E213">
        <v>23.6</v>
      </c>
      <c r="F213">
        <v>3</v>
      </c>
      <c r="G213">
        <v>3</v>
      </c>
      <c r="H213">
        <v>30</v>
      </c>
      <c r="I213">
        <v>51</v>
      </c>
      <c r="J213" t="s">
        <v>11</v>
      </c>
      <c r="K213">
        <v>1</v>
      </c>
      <c r="M213">
        <v>515</v>
      </c>
      <c r="N213" s="1">
        <v>45121</v>
      </c>
      <c r="O213" t="s">
        <v>14</v>
      </c>
      <c r="P213">
        <v>399</v>
      </c>
      <c r="Q213">
        <v>10</v>
      </c>
      <c r="R213">
        <v>0</v>
      </c>
      <c r="S213">
        <v>4</v>
      </c>
      <c r="T213">
        <v>26</v>
      </c>
      <c r="U213">
        <v>45</v>
      </c>
      <c r="V213" t="s">
        <v>13</v>
      </c>
      <c r="W213">
        <v>0</v>
      </c>
    </row>
    <row r="214" spans="1:23" x14ac:dyDescent="0.25">
      <c r="A214">
        <v>365</v>
      </c>
      <c r="B214" s="1">
        <v>45601</v>
      </c>
      <c r="C214" t="s">
        <v>12</v>
      </c>
      <c r="D214">
        <v>199</v>
      </c>
      <c r="E214">
        <v>17</v>
      </c>
      <c r="F214">
        <v>2</v>
      </c>
      <c r="G214">
        <v>5</v>
      </c>
      <c r="H214">
        <v>27</v>
      </c>
      <c r="I214">
        <v>19</v>
      </c>
      <c r="J214" t="s">
        <v>11</v>
      </c>
      <c r="K214">
        <v>1</v>
      </c>
      <c r="M214">
        <v>517</v>
      </c>
      <c r="N214" s="1">
        <v>45499</v>
      </c>
      <c r="O214" t="s">
        <v>10</v>
      </c>
      <c r="P214">
        <v>699</v>
      </c>
      <c r="Q214">
        <v>4.9000000000000004</v>
      </c>
      <c r="R214">
        <v>1</v>
      </c>
      <c r="S214">
        <v>3</v>
      </c>
      <c r="T214">
        <v>36</v>
      </c>
      <c r="U214">
        <v>8</v>
      </c>
      <c r="V214" t="s">
        <v>13</v>
      </c>
      <c r="W214">
        <v>0</v>
      </c>
    </row>
    <row r="215" spans="1:23" x14ac:dyDescent="0.25">
      <c r="A215">
        <v>366</v>
      </c>
      <c r="B215" s="1">
        <v>45337</v>
      </c>
      <c r="C215" t="s">
        <v>12</v>
      </c>
      <c r="D215">
        <v>199</v>
      </c>
      <c r="E215">
        <v>19.8</v>
      </c>
      <c r="F215">
        <v>1</v>
      </c>
      <c r="G215">
        <v>3</v>
      </c>
      <c r="H215">
        <v>28</v>
      </c>
      <c r="I215">
        <v>38</v>
      </c>
      <c r="J215" t="s">
        <v>11</v>
      </c>
      <c r="K215">
        <v>1</v>
      </c>
      <c r="M215">
        <v>518</v>
      </c>
      <c r="N215" s="1">
        <v>45241</v>
      </c>
      <c r="O215" t="s">
        <v>12</v>
      </c>
      <c r="P215">
        <v>199</v>
      </c>
      <c r="Q215">
        <v>16.5</v>
      </c>
      <c r="R215">
        <v>3</v>
      </c>
      <c r="S215">
        <v>2</v>
      </c>
      <c r="T215">
        <v>22</v>
      </c>
      <c r="U215">
        <v>14</v>
      </c>
      <c r="V215" t="s">
        <v>13</v>
      </c>
      <c r="W215">
        <v>0</v>
      </c>
    </row>
    <row r="216" spans="1:23" x14ac:dyDescent="0.25">
      <c r="A216">
        <v>368</v>
      </c>
      <c r="B216" s="1">
        <v>45607</v>
      </c>
      <c r="C216" t="s">
        <v>10</v>
      </c>
      <c r="D216">
        <v>699</v>
      </c>
      <c r="E216">
        <v>15</v>
      </c>
      <c r="F216">
        <v>1</v>
      </c>
      <c r="G216">
        <v>0</v>
      </c>
      <c r="H216">
        <v>35</v>
      </c>
      <c r="I216">
        <v>49</v>
      </c>
      <c r="J216" t="s">
        <v>11</v>
      </c>
      <c r="K216">
        <v>1</v>
      </c>
      <c r="M216">
        <v>520</v>
      </c>
      <c r="N216" s="1">
        <v>45317</v>
      </c>
      <c r="O216" t="s">
        <v>10</v>
      </c>
      <c r="P216">
        <v>699</v>
      </c>
      <c r="Q216">
        <v>12.1</v>
      </c>
      <c r="R216">
        <v>3</v>
      </c>
      <c r="S216">
        <v>4</v>
      </c>
      <c r="T216">
        <v>5</v>
      </c>
      <c r="U216">
        <v>7</v>
      </c>
      <c r="V216" t="s">
        <v>13</v>
      </c>
      <c r="W216">
        <v>0</v>
      </c>
    </row>
    <row r="217" spans="1:23" x14ac:dyDescent="0.25">
      <c r="A217">
        <v>370</v>
      </c>
      <c r="B217" s="1">
        <v>45458</v>
      </c>
      <c r="C217" t="s">
        <v>14</v>
      </c>
      <c r="D217">
        <v>399</v>
      </c>
      <c r="E217">
        <v>3.1</v>
      </c>
      <c r="F217">
        <v>1</v>
      </c>
      <c r="G217">
        <v>2</v>
      </c>
      <c r="H217">
        <v>28</v>
      </c>
      <c r="I217">
        <v>14</v>
      </c>
      <c r="J217" t="s">
        <v>11</v>
      </c>
      <c r="K217">
        <v>1</v>
      </c>
      <c r="M217">
        <v>521</v>
      </c>
      <c r="N217" s="1">
        <v>45510</v>
      </c>
      <c r="O217" t="s">
        <v>10</v>
      </c>
      <c r="P217">
        <v>699</v>
      </c>
      <c r="Q217">
        <v>10.6</v>
      </c>
      <c r="R217">
        <v>2</v>
      </c>
      <c r="S217">
        <v>1</v>
      </c>
      <c r="T217">
        <v>20</v>
      </c>
      <c r="U217">
        <v>12</v>
      </c>
      <c r="V217" t="s">
        <v>13</v>
      </c>
      <c r="W217">
        <v>0</v>
      </c>
    </row>
    <row r="218" spans="1:23" x14ac:dyDescent="0.25">
      <c r="A218">
        <v>371</v>
      </c>
      <c r="B218" s="1">
        <v>45634</v>
      </c>
      <c r="C218" t="s">
        <v>10</v>
      </c>
      <c r="D218">
        <v>699</v>
      </c>
      <c r="E218">
        <v>11.4</v>
      </c>
      <c r="F218">
        <v>6</v>
      </c>
      <c r="G218">
        <v>3</v>
      </c>
      <c r="H218">
        <v>15</v>
      </c>
      <c r="I218">
        <v>49</v>
      </c>
      <c r="J218" t="s">
        <v>11</v>
      </c>
      <c r="K218">
        <v>1</v>
      </c>
      <c r="M218">
        <v>523</v>
      </c>
      <c r="N218" s="1">
        <v>45517</v>
      </c>
      <c r="O218" t="s">
        <v>14</v>
      </c>
      <c r="P218">
        <v>399</v>
      </c>
      <c r="Q218">
        <v>0.6</v>
      </c>
      <c r="R218">
        <v>4</v>
      </c>
      <c r="S218">
        <v>1</v>
      </c>
      <c r="T218">
        <v>4</v>
      </c>
      <c r="U218">
        <v>48</v>
      </c>
      <c r="V218" t="s">
        <v>13</v>
      </c>
      <c r="W218">
        <v>0</v>
      </c>
    </row>
    <row r="219" spans="1:23" x14ac:dyDescent="0.25">
      <c r="A219">
        <v>372</v>
      </c>
      <c r="B219" s="1">
        <v>45014</v>
      </c>
      <c r="C219" t="s">
        <v>10</v>
      </c>
      <c r="D219">
        <v>699</v>
      </c>
      <c r="E219">
        <v>9</v>
      </c>
      <c r="F219">
        <v>0</v>
      </c>
      <c r="G219">
        <v>3</v>
      </c>
      <c r="H219">
        <v>10</v>
      </c>
      <c r="I219">
        <v>6</v>
      </c>
      <c r="J219" t="s">
        <v>11</v>
      </c>
      <c r="K219">
        <v>1</v>
      </c>
      <c r="M219">
        <v>524</v>
      </c>
      <c r="N219" s="1">
        <v>45366</v>
      </c>
      <c r="O219" t="s">
        <v>12</v>
      </c>
      <c r="P219">
        <v>199</v>
      </c>
      <c r="Q219">
        <v>19.7</v>
      </c>
      <c r="R219">
        <v>1</v>
      </c>
      <c r="S219">
        <v>1</v>
      </c>
      <c r="T219">
        <v>32</v>
      </c>
      <c r="U219">
        <v>39</v>
      </c>
      <c r="V219" t="s">
        <v>13</v>
      </c>
      <c r="W219">
        <v>0</v>
      </c>
    </row>
    <row r="220" spans="1:23" x14ac:dyDescent="0.25">
      <c r="A220">
        <v>373</v>
      </c>
      <c r="B220" s="1">
        <v>45421</v>
      </c>
      <c r="C220" t="s">
        <v>12</v>
      </c>
      <c r="D220">
        <v>199</v>
      </c>
      <c r="E220">
        <v>9</v>
      </c>
      <c r="F220">
        <v>5</v>
      </c>
      <c r="G220">
        <v>3</v>
      </c>
      <c r="H220">
        <v>10</v>
      </c>
      <c r="I220">
        <v>50</v>
      </c>
      <c r="J220" t="s">
        <v>11</v>
      </c>
      <c r="K220">
        <v>1</v>
      </c>
      <c r="M220">
        <v>525</v>
      </c>
      <c r="N220" s="1">
        <v>45309</v>
      </c>
      <c r="O220" t="s">
        <v>14</v>
      </c>
      <c r="P220">
        <v>399</v>
      </c>
      <c r="Q220">
        <v>24.2</v>
      </c>
      <c r="R220">
        <v>6</v>
      </c>
      <c r="S220">
        <v>0</v>
      </c>
      <c r="T220">
        <v>28</v>
      </c>
      <c r="U220">
        <v>2</v>
      </c>
      <c r="V220" t="s">
        <v>13</v>
      </c>
      <c r="W220">
        <v>0</v>
      </c>
    </row>
    <row r="221" spans="1:23" x14ac:dyDescent="0.25">
      <c r="A221">
        <v>374</v>
      </c>
      <c r="B221" s="1">
        <v>45654</v>
      </c>
      <c r="C221" t="s">
        <v>14</v>
      </c>
      <c r="D221">
        <v>399</v>
      </c>
      <c r="E221">
        <v>2.9</v>
      </c>
      <c r="F221">
        <v>7</v>
      </c>
      <c r="G221">
        <v>2</v>
      </c>
      <c r="H221">
        <v>31</v>
      </c>
      <c r="I221">
        <v>4</v>
      </c>
      <c r="J221" t="s">
        <v>11</v>
      </c>
      <c r="K221">
        <v>1</v>
      </c>
      <c r="M221">
        <v>526</v>
      </c>
      <c r="N221" s="1">
        <v>45568</v>
      </c>
      <c r="O221" t="s">
        <v>12</v>
      </c>
      <c r="P221">
        <v>199</v>
      </c>
      <c r="Q221">
        <v>19</v>
      </c>
      <c r="R221">
        <v>8</v>
      </c>
      <c r="S221">
        <v>1</v>
      </c>
      <c r="T221">
        <v>21</v>
      </c>
      <c r="U221">
        <v>1</v>
      </c>
      <c r="V221" t="s">
        <v>13</v>
      </c>
      <c r="W221">
        <v>0</v>
      </c>
    </row>
    <row r="222" spans="1:23" x14ac:dyDescent="0.25">
      <c r="A222">
        <v>375</v>
      </c>
      <c r="B222" s="1">
        <v>45176</v>
      </c>
      <c r="C222" t="s">
        <v>12</v>
      </c>
      <c r="D222">
        <v>199</v>
      </c>
      <c r="E222">
        <v>21.3</v>
      </c>
      <c r="F222">
        <v>1</v>
      </c>
      <c r="G222">
        <v>5</v>
      </c>
      <c r="H222">
        <v>2</v>
      </c>
      <c r="I222">
        <v>51</v>
      </c>
      <c r="J222" t="s">
        <v>11</v>
      </c>
      <c r="K222">
        <v>1</v>
      </c>
      <c r="M222">
        <v>532</v>
      </c>
      <c r="N222" s="1">
        <v>45596</v>
      </c>
      <c r="O222" t="s">
        <v>10</v>
      </c>
      <c r="P222">
        <v>699</v>
      </c>
      <c r="Q222">
        <v>19.399999999999999</v>
      </c>
      <c r="R222">
        <v>0</v>
      </c>
      <c r="S222">
        <v>4</v>
      </c>
      <c r="T222">
        <v>17</v>
      </c>
      <c r="U222">
        <v>3</v>
      </c>
      <c r="V222" t="s">
        <v>13</v>
      </c>
      <c r="W222">
        <v>0</v>
      </c>
    </row>
    <row r="223" spans="1:23" x14ac:dyDescent="0.25">
      <c r="A223">
        <v>379</v>
      </c>
      <c r="B223" s="1">
        <v>45395</v>
      </c>
      <c r="C223" t="s">
        <v>10</v>
      </c>
      <c r="D223">
        <v>699</v>
      </c>
      <c r="E223">
        <v>20.100000000000001</v>
      </c>
      <c r="F223">
        <v>8</v>
      </c>
      <c r="G223">
        <v>1</v>
      </c>
      <c r="H223">
        <v>7</v>
      </c>
      <c r="I223">
        <v>23</v>
      </c>
      <c r="J223" t="s">
        <v>11</v>
      </c>
      <c r="K223">
        <v>1</v>
      </c>
      <c r="M223">
        <v>534</v>
      </c>
      <c r="N223" s="1">
        <v>45605</v>
      </c>
      <c r="O223" t="s">
        <v>14</v>
      </c>
      <c r="P223">
        <v>399</v>
      </c>
      <c r="Q223">
        <v>5.5</v>
      </c>
      <c r="R223">
        <v>0</v>
      </c>
      <c r="S223">
        <v>2</v>
      </c>
      <c r="T223">
        <v>10</v>
      </c>
      <c r="U223">
        <v>26</v>
      </c>
      <c r="V223" t="s">
        <v>13</v>
      </c>
      <c r="W223">
        <v>0</v>
      </c>
    </row>
    <row r="224" spans="1:23" x14ac:dyDescent="0.25">
      <c r="A224">
        <v>380</v>
      </c>
      <c r="B224" s="1">
        <v>45324</v>
      </c>
      <c r="C224" t="s">
        <v>12</v>
      </c>
      <c r="D224">
        <v>199</v>
      </c>
      <c r="E224">
        <v>16.899999999999999</v>
      </c>
      <c r="F224">
        <v>7</v>
      </c>
      <c r="G224">
        <v>4</v>
      </c>
      <c r="H224">
        <v>17</v>
      </c>
      <c r="I224">
        <v>40</v>
      </c>
      <c r="J224" t="s">
        <v>11</v>
      </c>
      <c r="K224">
        <v>1</v>
      </c>
      <c r="M224">
        <v>535</v>
      </c>
      <c r="N224" s="1">
        <v>45450</v>
      </c>
      <c r="O224" t="s">
        <v>10</v>
      </c>
      <c r="P224">
        <v>699</v>
      </c>
      <c r="Q224">
        <v>15.8</v>
      </c>
      <c r="R224">
        <v>2</v>
      </c>
      <c r="S224">
        <v>3</v>
      </c>
      <c r="T224">
        <v>18</v>
      </c>
      <c r="U224">
        <v>53</v>
      </c>
      <c r="V224" t="s">
        <v>13</v>
      </c>
      <c r="W224">
        <v>0</v>
      </c>
    </row>
    <row r="225" spans="1:23" x14ac:dyDescent="0.25">
      <c r="A225">
        <v>381</v>
      </c>
      <c r="B225" s="1">
        <v>45103</v>
      </c>
      <c r="C225" t="s">
        <v>10</v>
      </c>
      <c r="D225">
        <v>699</v>
      </c>
      <c r="E225">
        <v>14.9</v>
      </c>
      <c r="F225">
        <v>5</v>
      </c>
      <c r="G225">
        <v>2</v>
      </c>
      <c r="H225">
        <v>26</v>
      </c>
      <c r="I225">
        <v>54</v>
      </c>
      <c r="J225" t="s">
        <v>11</v>
      </c>
      <c r="K225">
        <v>1</v>
      </c>
      <c r="M225">
        <v>536</v>
      </c>
      <c r="N225" s="1">
        <v>45196</v>
      </c>
      <c r="O225" t="s">
        <v>10</v>
      </c>
      <c r="P225">
        <v>699</v>
      </c>
      <c r="Q225">
        <v>7.4</v>
      </c>
      <c r="R225">
        <v>1</v>
      </c>
      <c r="S225">
        <v>3</v>
      </c>
      <c r="T225">
        <v>8</v>
      </c>
      <c r="U225">
        <v>12</v>
      </c>
      <c r="V225" t="s">
        <v>13</v>
      </c>
      <c r="W225">
        <v>0</v>
      </c>
    </row>
    <row r="226" spans="1:23" x14ac:dyDescent="0.25">
      <c r="A226">
        <v>382</v>
      </c>
      <c r="B226" s="1">
        <v>45171</v>
      </c>
      <c r="C226" t="s">
        <v>10</v>
      </c>
      <c r="D226">
        <v>699</v>
      </c>
      <c r="E226">
        <v>23</v>
      </c>
      <c r="F226">
        <v>1</v>
      </c>
      <c r="G226">
        <v>5</v>
      </c>
      <c r="H226">
        <v>20</v>
      </c>
      <c r="I226">
        <v>8</v>
      </c>
      <c r="J226" t="s">
        <v>11</v>
      </c>
      <c r="K226">
        <v>1</v>
      </c>
      <c r="M226">
        <v>539</v>
      </c>
      <c r="N226" s="1">
        <v>45030</v>
      </c>
      <c r="O226" t="s">
        <v>10</v>
      </c>
      <c r="P226">
        <v>699</v>
      </c>
      <c r="Q226">
        <v>4.2</v>
      </c>
      <c r="R226">
        <v>1</v>
      </c>
      <c r="S226">
        <v>4</v>
      </c>
      <c r="T226">
        <v>32</v>
      </c>
      <c r="U226">
        <v>4</v>
      </c>
      <c r="V226" t="s">
        <v>13</v>
      </c>
      <c r="W226">
        <v>0</v>
      </c>
    </row>
    <row r="227" spans="1:23" x14ac:dyDescent="0.25">
      <c r="A227">
        <v>383</v>
      </c>
      <c r="B227" s="1">
        <v>45068</v>
      </c>
      <c r="C227" t="s">
        <v>14</v>
      </c>
      <c r="D227">
        <v>399</v>
      </c>
      <c r="E227">
        <v>5</v>
      </c>
      <c r="F227">
        <v>2</v>
      </c>
      <c r="G227">
        <v>4</v>
      </c>
      <c r="H227">
        <v>8</v>
      </c>
      <c r="I227">
        <v>24</v>
      </c>
      <c r="J227" t="s">
        <v>11</v>
      </c>
      <c r="K227">
        <v>1</v>
      </c>
      <c r="M227">
        <v>542</v>
      </c>
      <c r="N227" s="1">
        <v>45563</v>
      </c>
      <c r="O227" t="s">
        <v>12</v>
      </c>
      <c r="P227">
        <v>199</v>
      </c>
      <c r="Q227">
        <v>16.8</v>
      </c>
      <c r="R227">
        <v>2</v>
      </c>
      <c r="S227">
        <v>2</v>
      </c>
      <c r="T227">
        <v>9</v>
      </c>
      <c r="U227">
        <v>22</v>
      </c>
      <c r="V227" t="s">
        <v>13</v>
      </c>
      <c r="W227">
        <v>0</v>
      </c>
    </row>
    <row r="228" spans="1:23" x14ac:dyDescent="0.25">
      <c r="A228">
        <v>384</v>
      </c>
      <c r="B228" s="1">
        <v>45587</v>
      </c>
      <c r="C228" t="s">
        <v>10</v>
      </c>
      <c r="D228">
        <v>699</v>
      </c>
      <c r="E228">
        <v>10.9</v>
      </c>
      <c r="F228">
        <v>7</v>
      </c>
      <c r="G228">
        <v>5</v>
      </c>
      <c r="H228">
        <v>25</v>
      </c>
      <c r="I228">
        <v>34</v>
      </c>
      <c r="J228" t="s">
        <v>11</v>
      </c>
      <c r="K228">
        <v>1</v>
      </c>
      <c r="M228">
        <v>543</v>
      </c>
      <c r="N228" s="1">
        <v>45394</v>
      </c>
      <c r="O228" t="s">
        <v>14</v>
      </c>
      <c r="P228">
        <v>399</v>
      </c>
      <c r="Q228">
        <v>9.6</v>
      </c>
      <c r="R228">
        <v>5</v>
      </c>
      <c r="S228">
        <v>1</v>
      </c>
      <c r="T228">
        <v>6</v>
      </c>
      <c r="U228">
        <v>7</v>
      </c>
      <c r="V228" t="s">
        <v>13</v>
      </c>
      <c r="W228">
        <v>0</v>
      </c>
    </row>
    <row r="229" spans="1:23" x14ac:dyDescent="0.25">
      <c r="A229">
        <v>385</v>
      </c>
      <c r="B229" s="1">
        <v>45388</v>
      </c>
      <c r="C229" t="s">
        <v>12</v>
      </c>
      <c r="D229">
        <v>199</v>
      </c>
      <c r="E229">
        <v>4.5999999999999996</v>
      </c>
      <c r="F229">
        <v>4</v>
      </c>
      <c r="G229">
        <v>1</v>
      </c>
      <c r="H229">
        <v>36</v>
      </c>
      <c r="I229">
        <v>11</v>
      </c>
      <c r="J229" t="s">
        <v>11</v>
      </c>
      <c r="K229">
        <v>1</v>
      </c>
      <c r="M229">
        <v>544</v>
      </c>
      <c r="N229" s="1">
        <v>45097</v>
      </c>
      <c r="O229" t="s">
        <v>14</v>
      </c>
      <c r="P229">
        <v>399</v>
      </c>
      <c r="Q229">
        <v>17.399999999999999</v>
      </c>
      <c r="R229">
        <v>7</v>
      </c>
      <c r="S229">
        <v>3</v>
      </c>
      <c r="T229">
        <v>25</v>
      </c>
      <c r="U229">
        <v>41</v>
      </c>
      <c r="V229" t="s">
        <v>13</v>
      </c>
      <c r="W229">
        <v>0</v>
      </c>
    </row>
    <row r="230" spans="1:23" x14ac:dyDescent="0.25">
      <c r="A230">
        <v>386</v>
      </c>
      <c r="B230" s="1">
        <v>45320</v>
      </c>
      <c r="C230" t="s">
        <v>10</v>
      </c>
      <c r="D230">
        <v>699</v>
      </c>
      <c r="E230">
        <v>21.7</v>
      </c>
      <c r="F230">
        <v>0</v>
      </c>
      <c r="G230">
        <v>3</v>
      </c>
      <c r="H230">
        <v>4</v>
      </c>
      <c r="I230">
        <v>8</v>
      </c>
      <c r="J230" t="s">
        <v>11</v>
      </c>
      <c r="K230">
        <v>1</v>
      </c>
      <c r="M230">
        <v>545</v>
      </c>
      <c r="N230" s="1">
        <v>45531</v>
      </c>
      <c r="O230" t="s">
        <v>12</v>
      </c>
      <c r="P230">
        <v>199</v>
      </c>
      <c r="Q230">
        <v>17.600000000000001</v>
      </c>
      <c r="R230">
        <v>0</v>
      </c>
      <c r="S230">
        <v>1</v>
      </c>
      <c r="T230">
        <v>9</v>
      </c>
      <c r="U230">
        <v>6</v>
      </c>
      <c r="V230" t="s">
        <v>13</v>
      </c>
      <c r="W230">
        <v>0</v>
      </c>
    </row>
    <row r="231" spans="1:23" x14ac:dyDescent="0.25">
      <c r="A231">
        <v>387</v>
      </c>
      <c r="B231" s="1">
        <v>45381</v>
      </c>
      <c r="C231" t="s">
        <v>10</v>
      </c>
      <c r="D231">
        <v>699</v>
      </c>
      <c r="E231">
        <v>16.5</v>
      </c>
      <c r="F231">
        <v>6</v>
      </c>
      <c r="G231">
        <v>5</v>
      </c>
      <c r="H231">
        <v>33</v>
      </c>
      <c r="I231">
        <v>31</v>
      </c>
      <c r="J231" t="s">
        <v>11</v>
      </c>
      <c r="K231">
        <v>1</v>
      </c>
      <c r="M231">
        <v>548</v>
      </c>
      <c r="N231" s="1">
        <v>45517</v>
      </c>
      <c r="O231" t="s">
        <v>12</v>
      </c>
      <c r="P231">
        <v>199</v>
      </c>
      <c r="Q231">
        <v>16.5</v>
      </c>
      <c r="R231">
        <v>0</v>
      </c>
      <c r="S231">
        <v>5</v>
      </c>
      <c r="T231">
        <v>17</v>
      </c>
      <c r="U231">
        <v>55</v>
      </c>
      <c r="V231" t="s">
        <v>13</v>
      </c>
      <c r="W231">
        <v>0</v>
      </c>
    </row>
    <row r="232" spans="1:23" x14ac:dyDescent="0.25">
      <c r="A232">
        <v>388</v>
      </c>
      <c r="B232" s="1">
        <v>45157</v>
      </c>
      <c r="C232" t="s">
        <v>14</v>
      </c>
      <c r="D232">
        <v>399</v>
      </c>
      <c r="E232">
        <v>2.5</v>
      </c>
      <c r="F232">
        <v>0</v>
      </c>
      <c r="G232">
        <v>1</v>
      </c>
      <c r="H232">
        <v>11</v>
      </c>
      <c r="I232">
        <v>18</v>
      </c>
      <c r="J232" t="s">
        <v>11</v>
      </c>
      <c r="K232">
        <v>1</v>
      </c>
      <c r="M232">
        <v>550</v>
      </c>
      <c r="N232" s="1">
        <v>45583</v>
      </c>
      <c r="O232" t="s">
        <v>12</v>
      </c>
      <c r="P232">
        <v>199</v>
      </c>
      <c r="Q232">
        <v>16.7</v>
      </c>
      <c r="R232">
        <v>3</v>
      </c>
      <c r="S232">
        <v>3</v>
      </c>
      <c r="T232">
        <v>28</v>
      </c>
      <c r="U232">
        <v>22</v>
      </c>
      <c r="V232" t="s">
        <v>13</v>
      </c>
      <c r="W232">
        <v>0</v>
      </c>
    </row>
    <row r="233" spans="1:23" x14ac:dyDescent="0.25">
      <c r="A233">
        <v>389</v>
      </c>
      <c r="B233" s="1">
        <v>45434</v>
      </c>
      <c r="C233" t="s">
        <v>10</v>
      </c>
      <c r="D233">
        <v>699</v>
      </c>
      <c r="E233">
        <v>4.5999999999999996</v>
      </c>
      <c r="F233">
        <v>7</v>
      </c>
      <c r="G233">
        <v>4</v>
      </c>
      <c r="H233">
        <v>19</v>
      </c>
      <c r="I233">
        <v>47</v>
      </c>
      <c r="J233" t="s">
        <v>11</v>
      </c>
      <c r="K233">
        <v>1</v>
      </c>
      <c r="M233">
        <v>552</v>
      </c>
      <c r="N233" s="1">
        <v>45173</v>
      </c>
      <c r="O233" t="s">
        <v>10</v>
      </c>
      <c r="P233">
        <v>699</v>
      </c>
      <c r="Q233">
        <v>21.4</v>
      </c>
      <c r="R233">
        <v>2</v>
      </c>
      <c r="S233">
        <v>0</v>
      </c>
      <c r="T233">
        <v>31</v>
      </c>
      <c r="U233">
        <v>48</v>
      </c>
      <c r="V233" t="s">
        <v>13</v>
      </c>
      <c r="W233">
        <v>0</v>
      </c>
    </row>
    <row r="234" spans="1:23" x14ac:dyDescent="0.25">
      <c r="A234">
        <v>390</v>
      </c>
      <c r="B234" s="1">
        <v>45302</v>
      </c>
      <c r="C234" t="s">
        <v>10</v>
      </c>
      <c r="D234">
        <v>699</v>
      </c>
      <c r="E234">
        <v>3.3</v>
      </c>
      <c r="F234">
        <v>1</v>
      </c>
      <c r="G234">
        <v>2</v>
      </c>
      <c r="H234">
        <v>33</v>
      </c>
      <c r="I234">
        <v>49</v>
      </c>
      <c r="J234" t="s">
        <v>11</v>
      </c>
      <c r="K234">
        <v>1</v>
      </c>
      <c r="M234">
        <v>555</v>
      </c>
      <c r="N234" s="1">
        <v>45497</v>
      </c>
      <c r="O234" t="s">
        <v>12</v>
      </c>
      <c r="P234">
        <v>199</v>
      </c>
      <c r="Q234">
        <v>18.8</v>
      </c>
      <c r="R234">
        <v>0</v>
      </c>
      <c r="S234">
        <v>0</v>
      </c>
      <c r="T234">
        <v>32</v>
      </c>
      <c r="U234">
        <v>25</v>
      </c>
      <c r="V234" t="s">
        <v>13</v>
      </c>
      <c r="W234">
        <v>0</v>
      </c>
    </row>
    <row r="235" spans="1:23" x14ac:dyDescent="0.25">
      <c r="A235">
        <v>392</v>
      </c>
      <c r="B235" s="1">
        <v>45016</v>
      </c>
      <c r="C235" t="s">
        <v>10</v>
      </c>
      <c r="D235">
        <v>699</v>
      </c>
      <c r="E235">
        <v>7.8</v>
      </c>
      <c r="F235">
        <v>0</v>
      </c>
      <c r="G235">
        <v>3</v>
      </c>
      <c r="H235">
        <v>16</v>
      </c>
      <c r="I235">
        <v>16</v>
      </c>
      <c r="J235" t="s">
        <v>11</v>
      </c>
      <c r="K235">
        <v>1</v>
      </c>
      <c r="M235">
        <v>557</v>
      </c>
      <c r="N235" s="1">
        <v>45500</v>
      </c>
      <c r="O235" t="s">
        <v>14</v>
      </c>
      <c r="P235">
        <v>399</v>
      </c>
      <c r="Q235">
        <v>9.4</v>
      </c>
      <c r="R235">
        <v>0</v>
      </c>
      <c r="S235">
        <v>1</v>
      </c>
      <c r="T235">
        <v>22</v>
      </c>
      <c r="U235">
        <v>54</v>
      </c>
      <c r="V235" t="s">
        <v>13</v>
      </c>
      <c r="W235">
        <v>0</v>
      </c>
    </row>
    <row r="236" spans="1:23" x14ac:dyDescent="0.25">
      <c r="A236">
        <v>394</v>
      </c>
      <c r="B236" s="1">
        <v>44987</v>
      </c>
      <c r="C236" t="s">
        <v>14</v>
      </c>
      <c r="D236">
        <v>399</v>
      </c>
      <c r="E236">
        <v>4.5999999999999996</v>
      </c>
      <c r="F236">
        <v>2</v>
      </c>
      <c r="G236">
        <v>1</v>
      </c>
      <c r="H236">
        <v>28</v>
      </c>
      <c r="I236">
        <v>52</v>
      </c>
      <c r="J236" t="s">
        <v>11</v>
      </c>
      <c r="K236">
        <v>1</v>
      </c>
      <c r="M236">
        <v>560</v>
      </c>
      <c r="N236" s="1">
        <v>45119</v>
      </c>
      <c r="O236" t="s">
        <v>12</v>
      </c>
      <c r="P236">
        <v>199</v>
      </c>
      <c r="Q236">
        <v>12.6</v>
      </c>
      <c r="R236">
        <v>6</v>
      </c>
      <c r="S236">
        <v>0</v>
      </c>
      <c r="T236">
        <v>11</v>
      </c>
      <c r="U236">
        <v>16</v>
      </c>
      <c r="V236" t="s">
        <v>13</v>
      </c>
      <c r="W236">
        <v>0</v>
      </c>
    </row>
    <row r="237" spans="1:23" x14ac:dyDescent="0.25">
      <c r="A237">
        <v>396</v>
      </c>
      <c r="B237" s="1">
        <v>45348</v>
      </c>
      <c r="C237" t="s">
        <v>14</v>
      </c>
      <c r="D237">
        <v>399</v>
      </c>
      <c r="E237">
        <v>23.8</v>
      </c>
      <c r="F237">
        <v>8</v>
      </c>
      <c r="G237">
        <v>5</v>
      </c>
      <c r="H237">
        <v>18</v>
      </c>
      <c r="I237">
        <v>52</v>
      </c>
      <c r="J237" t="s">
        <v>11</v>
      </c>
      <c r="K237">
        <v>1</v>
      </c>
      <c r="M237">
        <v>566</v>
      </c>
      <c r="N237" s="1">
        <v>45068</v>
      </c>
      <c r="O237" t="s">
        <v>10</v>
      </c>
      <c r="P237">
        <v>699</v>
      </c>
      <c r="Q237">
        <v>7.2</v>
      </c>
      <c r="R237">
        <v>5</v>
      </c>
      <c r="S237">
        <v>2</v>
      </c>
      <c r="T237">
        <v>16</v>
      </c>
      <c r="U237">
        <v>28</v>
      </c>
      <c r="V237" t="s">
        <v>13</v>
      </c>
      <c r="W237">
        <v>0</v>
      </c>
    </row>
    <row r="238" spans="1:23" x14ac:dyDescent="0.25">
      <c r="A238">
        <v>397</v>
      </c>
      <c r="B238" s="1">
        <v>45076</v>
      </c>
      <c r="C238" t="s">
        <v>12</v>
      </c>
      <c r="D238">
        <v>199</v>
      </c>
      <c r="E238">
        <v>21.7</v>
      </c>
      <c r="F238">
        <v>2</v>
      </c>
      <c r="G238">
        <v>5</v>
      </c>
      <c r="H238">
        <v>18</v>
      </c>
      <c r="I238">
        <v>55</v>
      </c>
      <c r="J238" t="s">
        <v>11</v>
      </c>
      <c r="K238">
        <v>1</v>
      </c>
      <c r="M238">
        <v>568</v>
      </c>
      <c r="N238" s="1">
        <v>45062</v>
      </c>
      <c r="O238" t="s">
        <v>10</v>
      </c>
      <c r="P238">
        <v>699</v>
      </c>
      <c r="Q238">
        <v>5.4</v>
      </c>
      <c r="R238">
        <v>4</v>
      </c>
      <c r="S238">
        <v>5</v>
      </c>
      <c r="T238">
        <v>14</v>
      </c>
      <c r="U238">
        <v>22</v>
      </c>
      <c r="V238" t="s">
        <v>13</v>
      </c>
      <c r="W238">
        <v>0</v>
      </c>
    </row>
    <row r="239" spans="1:23" x14ac:dyDescent="0.25">
      <c r="A239">
        <v>400</v>
      </c>
      <c r="B239" s="1">
        <v>45522</v>
      </c>
      <c r="C239" t="s">
        <v>14</v>
      </c>
      <c r="D239">
        <v>399</v>
      </c>
      <c r="E239">
        <v>18.899999999999999</v>
      </c>
      <c r="F239">
        <v>5</v>
      </c>
      <c r="G239">
        <v>3</v>
      </c>
      <c r="H239">
        <v>33</v>
      </c>
      <c r="I239">
        <v>60</v>
      </c>
      <c r="J239" t="s">
        <v>11</v>
      </c>
      <c r="K239">
        <v>1</v>
      </c>
      <c r="M239">
        <v>569</v>
      </c>
      <c r="N239" s="1">
        <v>45502</v>
      </c>
      <c r="O239" t="s">
        <v>10</v>
      </c>
      <c r="P239">
        <v>699</v>
      </c>
      <c r="Q239">
        <v>12.8</v>
      </c>
      <c r="R239">
        <v>5</v>
      </c>
      <c r="S239">
        <v>5</v>
      </c>
      <c r="T239">
        <v>12</v>
      </c>
      <c r="U239">
        <v>7</v>
      </c>
      <c r="V239" t="s">
        <v>13</v>
      </c>
      <c r="W239">
        <v>0</v>
      </c>
    </row>
    <row r="240" spans="1:23" x14ac:dyDescent="0.25">
      <c r="A240">
        <v>401</v>
      </c>
      <c r="B240" s="1">
        <v>44991</v>
      </c>
      <c r="C240" t="s">
        <v>12</v>
      </c>
      <c r="D240">
        <v>199</v>
      </c>
      <c r="E240">
        <v>18.399999999999999</v>
      </c>
      <c r="F240">
        <v>7</v>
      </c>
      <c r="G240">
        <v>5</v>
      </c>
      <c r="H240">
        <v>6</v>
      </c>
      <c r="I240">
        <v>42</v>
      </c>
      <c r="J240" t="s">
        <v>11</v>
      </c>
      <c r="K240">
        <v>1</v>
      </c>
      <c r="M240">
        <v>570</v>
      </c>
      <c r="N240" s="1">
        <v>44940</v>
      </c>
      <c r="O240" t="s">
        <v>14</v>
      </c>
      <c r="P240">
        <v>399</v>
      </c>
      <c r="Q240">
        <v>17</v>
      </c>
      <c r="R240">
        <v>8</v>
      </c>
      <c r="S240">
        <v>2</v>
      </c>
      <c r="T240">
        <v>27</v>
      </c>
      <c r="U240">
        <v>56</v>
      </c>
      <c r="V240" t="s">
        <v>13</v>
      </c>
      <c r="W240">
        <v>0</v>
      </c>
    </row>
    <row r="241" spans="1:23" x14ac:dyDescent="0.25">
      <c r="A241">
        <v>402</v>
      </c>
      <c r="B241" s="1">
        <v>45217</v>
      </c>
      <c r="C241" t="s">
        <v>10</v>
      </c>
      <c r="D241">
        <v>699</v>
      </c>
      <c r="E241">
        <v>5.8</v>
      </c>
      <c r="F241">
        <v>6</v>
      </c>
      <c r="G241">
        <v>1</v>
      </c>
      <c r="H241">
        <v>26</v>
      </c>
      <c r="I241">
        <v>31</v>
      </c>
      <c r="J241" t="s">
        <v>11</v>
      </c>
      <c r="K241">
        <v>1</v>
      </c>
      <c r="M241">
        <v>572</v>
      </c>
      <c r="N241" s="1">
        <v>45135</v>
      </c>
      <c r="O241" t="s">
        <v>12</v>
      </c>
      <c r="P241">
        <v>199</v>
      </c>
      <c r="Q241">
        <v>17.2</v>
      </c>
      <c r="R241">
        <v>2</v>
      </c>
      <c r="S241">
        <v>0</v>
      </c>
      <c r="T241">
        <v>19</v>
      </c>
      <c r="U241">
        <v>44</v>
      </c>
      <c r="V241" t="s">
        <v>13</v>
      </c>
      <c r="W241">
        <v>0</v>
      </c>
    </row>
    <row r="242" spans="1:23" x14ac:dyDescent="0.25">
      <c r="A242">
        <v>403</v>
      </c>
      <c r="B242" s="1">
        <v>44976</v>
      </c>
      <c r="C242" t="s">
        <v>14</v>
      </c>
      <c r="D242">
        <v>399</v>
      </c>
      <c r="E242">
        <v>14.7</v>
      </c>
      <c r="F242">
        <v>7</v>
      </c>
      <c r="G242">
        <v>2</v>
      </c>
      <c r="H242">
        <v>36</v>
      </c>
      <c r="I242">
        <v>57</v>
      </c>
      <c r="J242" t="s">
        <v>11</v>
      </c>
      <c r="K242">
        <v>1</v>
      </c>
      <c r="M242">
        <v>573</v>
      </c>
      <c r="N242" s="1">
        <v>45502</v>
      </c>
      <c r="O242" t="s">
        <v>10</v>
      </c>
      <c r="P242">
        <v>699</v>
      </c>
      <c r="Q242">
        <v>9.3000000000000007</v>
      </c>
      <c r="R242">
        <v>7</v>
      </c>
      <c r="S242">
        <v>0</v>
      </c>
      <c r="T242">
        <v>3</v>
      </c>
      <c r="U242">
        <v>39</v>
      </c>
      <c r="V242" t="s">
        <v>13</v>
      </c>
      <c r="W242">
        <v>0</v>
      </c>
    </row>
    <row r="243" spans="1:23" x14ac:dyDescent="0.25">
      <c r="A243">
        <v>406</v>
      </c>
      <c r="B243" s="1">
        <v>45011</v>
      </c>
      <c r="C243" t="s">
        <v>14</v>
      </c>
      <c r="D243">
        <v>399</v>
      </c>
      <c r="E243">
        <v>21.9</v>
      </c>
      <c r="F243">
        <v>4</v>
      </c>
      <c r="G243">
        <v>0</v>
      </c>
      <c r="H243">
        <v>11</v>
      </c>
      <c r="I243">
        <v>41</v>
      </c>
      <c r="J243" t="s">
        <v>11</v>
      </c>
      <c r="K243">
        <v>1</v>
      </c>
      <c r="M243">
        <v>574</v>
      </c>
      <c r="N243" s="1">
        <v>44975</v>
      </c>
      <c r="O243" t="s">
        <v>12</v>
      </c>
      <c r="P243">
        <v>199</v>
      </c>
      <c r="Q243">
        <v>10</v>
      </c>
      <c r="R243">
        <v>8</v>
      </c>
      <c r="S243">
        <v>5</v>
      </c>
      <c r="T243">
        <v>36</v>
      </c>
      <c r="U243">
        <v>18</v>
      </c>
      <c r="V243" t="s">
        <v>13</v>
      </c>
      <c r="W243">
        <v>0</v>
      </c>
    </row>
    <row r="244" spans="1:23" x14ac:dyDescent="0.25">
      <c r="A244">
        <v>407</v>
      </c>
      <c r="B244" s="1">
        <v>45366</v>
      </c>
      <c r="C244" t="s">
        <v>14</v>
      </c>
      <c r="D244">
        <v>399</v>
      </c>
      <c r="E244">
        <v>1.8</v>
      </c>
      <c r="F244">
        <v>4</v>
      </c>
      <c r="G244">
        <v>5</v>
      </c>
      <c r="H244">
        <v>11</v>
      </c>
      <c r="I244">
        <v>44</v>
      </c>
      <c r="J244" t="s">
        <v>11</v>
      </c>
      <c r="K244">
        <v>1</v>
      </c>
      <c r="M244">
        <v>581</v>
      </c>
      <c r="N244" s="1">
        <v>45090</v>
      </c>
      <c r="O244" t="s">
        <v>12</v>
      </c>
      <c r="P244">
        <v>199</v>
      </c>
      <c r="Q244">
        <v>13.4</v>
      </c>
      <c r="R244">
        <v>2</v>
      </c>
      <c r="S244">
        <v>4</v>
      </c>
      <c r="T244">
        <v>21</v>
      </c>
      <c r="U244">
        <v>4</v>
      </c>
      <c r="V244" t="s">
        <v>13</v>
      </c>
      <c r="W244">
        <v>0</v>
      </c>
    </row>
    <row r="245" spans="1:23" x14ac:dyDescent="0.25">
      <c r="A245">
        <v>408</v>
      </c>
      <c r="B245" s="1">
        <v>45534</v>
      </c>
      <c r="C245" t="s">
        <v>10</v>
      </c>
      <c r="D245">
        <v>699</v>
      </c>
      <c r="E245">
        <v>17.7</v>
      </c>
      <c r="F245">
        <v>0</v>
      </c>
      <c r="G245">
        <v>1</v>
      </c>
      <c r="H245">
        <v>6</v>
      </c>
      <c r="I245">
        <v>30</v>
      </c>
      <c r="J245" t="s">
        <v>11</v>
      </c>
      <c r="K245">
        <v>1</v>
      </c>
      <c r="M245">
        <v>582</v>
      </c>
      <c r="N245" s="1">
        <v>45606</v>
      </c>
      <c r="O245" t="s">
        <v>14</v>
      </c>
      <c r="P245">
        <v>399</v>
      </c>
      <c r="Q245">
        <v>13.7</v>
      </c>
      <c r="R245">
        <v>1</v>
      </c>
      <c r="S245">
        <v>2</v>
      </c>
      <c r="T245">
        <v>35</v>
      </c>
      <c r="U245">
        <v>14</v>
      </c>
      <c r="V245" t="s">
        <v>13</v>
      </c>
      <c r="W245">
        <v>0</v>
      </c>
    </row>
    <row r="246" spans="1:23" x14ac:dyDescent="0.25">
      <c r="A246">
        <v>409</v>
      </c>
      <c r="B246" s="1">
        <v>45050</v>
      </c>
      <c r="C246" t="s">
        <v>12</v>
      </c>
      <c r="D246">
        <v>199</v>
      </c>
      <c r="E246">
        <v>17.2</v>
      </c>
      <c r="F246">
        <v>0</v>
      </c>
      <c r="G246">
        <v>0</v>
      </c>
      <c r="H246">
        <v>34</v>
      </c>
      <c r="I246">
        <v>44</v>
      </c>
      <c r="J246" t="s">
        <v>11</v>
      </c>
      <c r="K246">
        <v>1</v>
      </c>
      <c r="M246">
        <v>584</v>
      </c>
      <c r="N246" s="1">
        <v>45555</v>
      </c>
      <c r="O246" t="s">
        <v>10</v>
      </c>
      <c r="P246">
        <v>699</v>
      </c>
      <c r="Q246">
        <v>3.3</v>
      </c>
      <c r="R246">
        <v>5</v>
      </c>
      <c r="S246">
        <v>3</v>
      </c>
      <c r="T246">
        <v>1</v>
      </c>
      <c r="U246">
        <v>15</v>
      </c>
      <c r="V246" t="s">
        <v>13</v>
      </c>
      <c r="W246">
        <v>0</v>
      </c>
    </row>
    <row r="247" spans="1:23" x14ac:dyDescent="0.25">
      <c r="A247">
        <v>412</v>
      </c>
      <c r="B247" s="1">
        <v>45286</v>
      </c>
      <c r="C247" t="s">
        <v>10</v>
      </c>
      <c r="D247">
        <v>699</v>
      </c>
      <c r="E247">
        <v>2.2000000000000002</v>
      </c>
      <c r="F247">
        <v>0</v>
      </c>
      <c r="G247">
        <v>4</v>
      </c>
      <c r="H247">
        <v>10</v>
      </c>
      <c r="I247">
        <v>41</v>
      </c>
      <c r="J247" t="s">
        <v>11</v>
      </c>
      <c r="K247">
        <v>1</v>
      </c>
      <c r="M247">
        <v>585</v>
      </c>
      <c r="N247" s="1">
        <v>45043</v>
      </c>
      <c r="O247" t="s">
        <v>10</v>
      </c>
      <c r="P247">
        <v>699</v>
      </c>
      <c r="Q247">
        <v>24</v>
      </c>
      <c r="R247">
        <v>5</v>
      </c>
      <c r="S247">
        <v>3</v>
      </c>
      <c r="T247">
        <v>16</v>
      </c>
      <c r="U247">
        <v>58</v>
      </c>
      <c r="V247" t="s">
        <v>13</v>
      </c>
      <c r="W247">
        <v>0</v>
      </c>
    </row>
    <row r="248" spans="1:23" x14ac:dyDescent="0.25">
      <c r="A248">
        <v>414</v>
      </c>
      <c r="B248" s="1">
        <v>45366</v>
      </c>
      <c r="C248" t="s">
        <v>12</v>
      </c>
      <c r="D248">
        <v>199</v>
      </c>
      <c r="E248">
        <v>3.9</v>
      </c>
      <c r="F248">
        <v>1</v>
      </c>
      <c r="G248">
        <v>4</v>
      </c>
      <c r="H248">
        <v>7</v>
      </c>
      <c r="I248">
        <v>46</v>
      </c>
      <c r="J248" t="s">
        <v>11</v>
      </c>
      <c r="K248">
        <v>1</v>
      </c>
      <c r="M248">
        <v>586</v>
      </c>
      <c r="N248" s="1">
        <v>45310</v>
      </c>
      <c r="O248" t="s">
        <v>14</v>
      </c>
      <c r="P248">
        <v>399</v>
      </c>
      <c r="Q248">
        <v>13.7</v>
      </c>
      <c r="R248">
        <v>4</v>
      </c>
      <c r="S248">
        <v>0</v>
      </c>
      <c r="T248">
        <v>17</v>
      </c>
      <c r="U248">
        <v>58</v>
      </c>
      <c r="V248" t="s">
        <v>13</v>
      </c>
      <c r="W248">
        <v>0</v>
      </c>
    </row>
    <row r="249" spans="1:23" x14ac:dyDescent="0.25">
      <c r="A249">
        <v>418</v>
      </c>
      <c r="B249" s="1">
        <v>45323</v>
      </c>
      <c r="C249" t="s">
        <v>14</v>
      </c>
      <c r="D249">
        <v>399</v>
      </c>
      <c r="E249">
        <v>13.4</v>
      </c>
      <c r="F249">
        <v>0</v>
      </c>
      <c r="G249">
        <v>2</v>
      </c>
      <c r="H249">
        <v>5</v>
      </c>
      <c r="I249">
        <v>59</v>
      </c>
      <c r="J249" t="s">
        <v>11</v>
      </c>
      <c r="K249">
        <v>1</v>
      </c>
      <c r="M249">
        <v>587</v>
      </c>
      <c r="N249" s="1">
        <v>45255</v>
      </c>
      <c r="O249" t="s">
        <v>10</v>
      </c>
      <c r="P249">
        <v>699</v>
      </c>
      <c r="Q249">
        <v>11.4</v>
      </c>
      <c r="R249">
        <v>0</v>
      </c>
      <c r="S249">
        <v>2</v>
      </c>
      <c r="T249">
        <v>33</v>
      </c>
      <c r="U249">
        <v>57</v>
      </c>
      <c r="V249" t="s">
        <v>13</v>
      </c>
      <c r="W249">
        <v>0</v>
      </c>
    </row>
    <row r="250" spans="1:23" x14ac:dyDescent="0.25">
      <c r="A250">
        <v>419</v>
      </c>
      <c r="B250" s="1">
        <v>45528</v>
      </c>
      <c r="C250" t="s">
        <v>10</v>
      </c>
      <c r="D250">
        <v>699</v>
      </c>
      <c r="E250">
        <v>9.5</v>
      </c>
      <c r="F250">
        <v>2</v>
      </c>
      <c r="G250">
        <v>3</v>
      </c>
      <c r="H250">
        <v>27</v>
      </c>
      <c r="I250">
        <v>49</v>
      </c>
      <c r="J250" t="s">
        <v>11</v>
      </c>
      <c r="K250">
        <v>1</v>
      </c>
      <c r="M250">
        <v>589</v>
      </c>
      <c r="N250" s="1">
        <v>45646</v>
      </c>
      <c r="O250" t="s">
        <v>12</v>
      </c>
      <c r="P250">
        <v>199</v>
      </c>
      <c r="Q250">
        <v>21.7</v>
      </c>
      <c r="R250">
        <v>6</v>
      </c>
      <c r="S250">
        <v>0</v>
      </c>
      <c r="T250">
        <v>14</v>
      </c>
      <c r="U250">
        <v>13</v>
      </c>
      <c r="V250" t="s">
        <v>13</v>
      </c>
      <c r="W250">
        <v>0</v>
      </c>
    </row>
    <row r="251" spans="1:23" x14ac:dyDescent="0.25">
      <c r="A251">
        <v>421</v>
      </c>
      <c r="B251" s="1">
        <v>45476</v>
      </c>
      <c r="C251" t="s">
        <v>14</v>
      </c>
      <c r="D251">
        <v>399</v>
      </c>
      <c r="E251">
        <v>19.3</v>
      </c>
      <c r="F251">
        <v>6</v>
      </c>
      <c r="G251">
        <v>5</v>
      </c>
      <c r="H251">
        <v>33</v>
      </c>
      <c r="I251">
        <v>25</v>
      </c>
      <c r="J251" t="s">
        <v>11</v>
      </c>
      <c r="K251">
        <v>1</v>
      </c>
      <c r="M251">
        <v>591</v>
      </c>
      <c r="N251" s="1">
        <v>45498</v>
      </c>
      <c r="O251" t="s">
        <v>10</v>
      </c>
      <c r="P251">
        <v>699</v>
      </c>
      <c r="Q251">
        <v>1.4</v>
      </c>
      <c r="R251">
        <v>1</v>
      </c>
      <c r="S251">
        <v>0</v>
      </c>
      <c r="T251">
        <v>22</v>
      </c>
      <c r="U251">
        <v>11</v>
      </c>
      <c r="V251" t="s">
        <v>13</v>
      </c>
      <c r="W251">
        <v>0</v>
      </c>
    </row>
    <row r="252" spans="1:23" x14ac:dyDescent="0.25">
      <c r="A252">
        <v>423</v>
      </c>
      <c r="B252" s="1">
        <v>45171</v>
      </c>
      <c r="C252" t="s">
        <v>10</v>
      </c>
      <c r="D252">
        <v>699</v>
      </c>
      <c r="E252">
        <v>10.1</v>
      </c>
      <c r="F252">
        <v>1</v>
      </c>
      <c r="G252">
        <v>2</v>
      </c>
      <c r="H252">
        <v>21</v>
      </c>
      <c r="I252">
        <v>44</v>
      </c>
      <c r="J252" t="s">
        <v>11</v>
      </c>
      <c r="K252">
        <v>1</v>
      </c>
      <c r="M252">
        <v>593</v>
      </c>
      <c r="N252" s="1">
        <v>45560</v>
      </c>
      <c r="O252" t="s">
        <v>14</v>
      </c>
      <c r="P252">
        <v>399</v>
      </c>
      <c r="Q252">
        <v>10</v>
      </c>
      <c r="R252">
        <v>1</v>
      </c>
      <c r="S252">
        <v>4</v>
      </c>
      <c r="T252">
        <v>2</v>
      </c>
      <c r="U252">
        <v>0</v>
      </c>
      <c r="V252" t="s">
        <v>13</v>
      </c>
      <c r="W252">
        <v>0</v>
      </c>
    </row>
    <row r="253" spans="1:23" x14ac:dyDescent="0.25">
      <c r="A253">
        <v>424</v>
      </c>
      <c r="B253" s="1">
        <v>44983</v>
      </c>
      <c r="C253" t="s">
        <v>12</v>
      </c>
      <c r="D253">
        <v>199</v>
      </c>
      <c r="E253">
        <v>2.6</v>
      </c>
      <c r="F253">
        <v>6</v>
      </c>
      <c r="G253">
        <v>0</v>
      </c>
      <c r="H253">
        <v>16</v>
      </c>
      <c r="I253">
        <v>29</v>
      </c>
      <c r="J253" t="s">
        <v>11</v>
      </c>
      <c r="K253">
        <v>1</v>
      </c>
      <c r="M253">
        <v>597</v>
      </c>
      <c r="N253" s="1">
        <v>45071</v>
      </c>
      <c r="O253" t="s">
        <v>14</v>
      </c>
      <c r="P253">
        <v>399</v>
      </c>
      <c r="Q253">
        <v>7.8</v>
      </c>
      <c r="R253">
        <v>5</v>
      </c>
      <c r="S253">
        <v>0</v>
      </c>
      <c r="T253">
        <v>10</v>
      </c>
      <c r="U253">
        <v>35</v>
      </c>
      <c r="V253" t="s">
        <v>13</v>
      </c>
      <c r="W253">
        <v>0</v>
      </c>
    </row>
    <row r="254" spans="1:23" x14ac:dyDescent="0.25">
      <c r="A254">
        <v>425</v>
      </c>
      <c r="B254" s="1">
        <v>45282</v>
      </c>
      <c r="C254" t="s">
        <v>14</v>
      </c>
      <c r="D254">
        <v>399</v>
      </c>
      <c r="E254">
        <v>3.4</v>
      </c>
      <c r="F254">
        <v>2</v>
      </c>
      <c r="G254">
        <v>5</v>
      </c>
      <c r="H254">
        <v>12</v>
      </c>
      <c r="I254">
        <v>0</v>
      </c>
      <c r="J254" t="s">
        <v>11</v>
      </c>
      <c r="K254">
        <v>1</v>
      </c>
      <c r="M254">
        <v>602</v>
      </c>
      <c r="N254" s="1">
        <v>45125</v>
      </c>
      <c r="O254" t="s">
        <v>14</v>
      </c>
      <c r="P254">
        <v>399</v>
      </c>
      <c r="Q254">
        <v>16.899999999999999</v>
      </c>
      <c r="R254">
        <v>3</v>
      </c>
      <c r="S254">
        <v>0</v>
      </c>
      <c r="T254">
        <v>9</v>
      </c>
      <c r="U254">
        <v>18</v>
      </c>
      <c r="V254" t="s">
        <v>13</v>
      </c>
      <c r="W254">
        <v>0</v>
      </c>
    </row>
    <row r="255" spans="1:23" x14ac:dyDescent="0.25">
      <c r="A255">
        <v>426</v>
      </c>
      <c r="B255" s="1">
        <v>45202</v>
      </c>
      <c r="C255" t="s">
        <v>10</v>
      </c>
      <c r="D255">
        <v>699</v>
      </c>
      <c r="E255">
        <v>19.7</v>
      </c>
      <c r="F255">
        <v>4</v>
      </c>
      <c r="G255">
        <v>1</v>
      </c>
      <c r="H255">
        <v>34</v>
      </c>
      <c r="I255">
        <v>23</v>
      </c>
      <c r="J255" t="s">
        <v>11</v>
      </c>
      <c r="K255">
        <v>1</v>
      </c>
      <c r="M255">
        <v>604</v>
      </c>
      <c r="N255" s="1">
        <v>45153</v>
      </c>
      <c r="O255" t="s">
        <v>14</v>
      </c>
      <c r="P255">
        <v>399</v>
      </c>
      <c r="Q255">
        <v>24</v>
      </c>
      <c r="R255">
        <v>2</v>
      </c>
      <c r="S255">
        <v>0</v>
      </c>
      <c r="T255">
        <v>21</v>
      </c>
      <c r="U255">
        <v>20</v>
      </c>
      <c r="V255" t="s">
        <v>13</v>
      </c>
      <c r="W255">
        <v>0</v>
      </c>
    </row>
    <row r="256" spans="1:23" x14ac:dyDescent="0.25">
      <c r="A256">
        <v>427</v>
      </c>
      <c r="B256" s="1">
        <v>45463</v>
      </c>
      <c r="C256" t="s">
        <v>10</v>
      </c>
      <c r="D256">
        <v>699</v>
      </c>
      <c r="E256">
        <v>19.399999999999999</v>
      </c>
      <c r="F256">
        <v>0</v>
      </c>
      <c r="G256">
        <v>2</v>
      </c>
      <c r="H256">
        <v>8</v>
      </c>
      <c r="I256">
        <v>51</v>
      </c>
      <c r="J256" t="s">
        <v>11</v>
      </c>
      <c r="K256">
        <v>1</v>
      </c>
      <c r="M256">
        <v>605</v>
      </c>
      <c r="N256" s="1">
        <v>45418</v>
      </c>
      <c r="O256" t="s">
        <v>10</v>
      </c>
      <c r="P256">
        <v>699</v>
      </c>
      <c r="Q256">
        <v>7.3</v>
      </c>
      <c r="R256">
        <v>5</v>
      </c>
      <c r="S256">
        <v>1</v>
      </c>
      <c r="T256">
        <v>28</v>
      </c>
      <c r="U256">
        <v>43</v>
      </c>
      <c r="V256" t="s">
        <v>13</v>
      </c>
      <c r="W256">
        <v>0</v>
      </c>
    </row>
    <row r="257" spans="1:23" x14ac:dyDescent="0.25">
      <c r="A257">
        <v>428</v>
      </c>
      <c r="B257" s="1">
        <v>44983</v>
      </c>
      <c r="C257" t="s">
        <v>12</v>
      </c>
      <c r="D257">
        <v>199</v>
      </c>
      <c r="E257">
        <v>18</v>
      </c>
      <c r="F257">
        <v>1</v>
      </c>
      <c r="G257">
        <v>3</v>
      </c>
      <c r="H257">
        <v>17</v>
      </c>
      <c r="I257">
        <v>29</v>
      </c>
      <c r="J257" t="s">
        <v>11</v>
      </c>
      <c r="K257">
        <v>1</v>
      </c>
      <c r="M257">
        <v>608</v>
      </c>
      <c r="N257" s="1">
        <v>45519</v>
      </c>
      <c r="O257" t="s">
        <v>12</v>
      </c>
      <c r="P257">
        <v>199</v>
      </c>
      <c r="Q257">
        <v>22.4</v>
      </c>
      <c r="R257">
        <v>8</v>
      </c>
      <c r="S257">
        <v>5</v>
      </c>
      <c r="T257">
        <v>5</v>
      </c>
      <c r="U257">
        <v>1</v>
      </c>
      <c r="V257" t="s">
        <v>13</v>
      </c>
      <c r="W257">
        <v>0</v>
      </c>
    </row>
    <row r="258" spans="1:23" x14ac:dyDescent="0.25">
      <c r="A258">
        <v>432</v>
      </c>
      <c r="B258" s="1">
        <v>45006</v>
      </c>
      <c r="C258" t="s">
        <v>14</v>
      </c>
      <c r="D258">
        <v>399</v>
      </c>
      <c r="E258">
        <v>8.4</v>
      </c>
      <c r="F258">
        <v>6</v>
      </c>
      <c r="G258">
        <v>5</v>
      </c>
      <c r="H258">
        <v>15</v>
      </c>
      <c r="I258">
        <v>20</v>
      </c>
      <c r="J258" t="s">
        <v>11</v>
      </c>
      <c r="K258">
        <v>1</v>
      </c>
      <c r="M258">
        <v>609</v>
      </c>
      <c r="N258" s="1">
        <v>45479</v>
      </c>
      <c r="O258" t="s">
        <v>14</v>
      </c>
      <c r="P258">
        <v>399</v>
      </c>
      <c r="Q258">
        <v>22.7</v>
      </c>
      <c r="R258">
        <v>8</v>
      </c>
      <c r="S258">
        <v>2</v>
      </c>
      <c r="T258">
        <v>14</v>
      </c>
      <c r="U258">
        <v>34</v>
      </c>
      <c r="V258" t="s">
        <v>13</v>
      </c>
      <c r="W258">
        <v>0</v>
      </c>
    </row>
    <row r="259" spans="1:23" x14ac:dyDescent="0.25">
      <c r="A259">
        <v>434</v>
      </c>
      <c r="B259" s="1">
        <v>45394</v>
      </c>
      <c r="C259" t="s">
        <v>14</v>
      </c>
      <c r="D259">
        <v>399</v>
      </c>
      <c r="E259">
        <v>22</v>
      </c>
      <c r="F259">
        <v>4</v>
      </c>
      <c r="G259">
        <v>2</v>
      </c>
      <c r="H259">
        <v>5</v>
      </c>
      <c r="I259">
        <v>20</v>
      </c>
      <c r="J259" t="s">
        <v>11</v>
      </c>
      <c r="K259">
        <v>1</v>
      </c>
      <c r="M259">
        <v>610</v>
      </c>
      <c r="N259" s="1">
        <v>45064</v>
      </c>
      <c r="O259" t="s">
        <v>14</v>
      </c>
      <c r="P259">
        <v>399</v>
      </c>
      <c r="Q259">
        <v>9.5</v>
      </c>
      <c r="R259">
        <v>3</v>
      </c>
      <c r="S259">
        <v>4</v>
      </c>
      <c r="T259">
        <v>10</v>
      </c>
      <c r="U259">
        <v>46</v>
      </c>
      <c r="V259" t="s">
        <v>13</v>
      </c>
      <c r="W259">
        <v>0</v>
      </c>
    </row>
    <row r="260" spans="1:23" x14ac:dyDescent="0.25">
      <c r="A260">
        <v>435</v>
      </c>
      <c r="B260" s="1">
        <v>45304</v>
      </c>
      <c r="C260" t="s">
        <v>12</v>
      </c>
      <c r="D260">
        <v>199</v>
      </c>
      <c r="E260">
        <v>5.4</v>
      </c>
      <c r="F260">
        <v>4</v>
      </c>
      <c r="G260">
        <v>5</v>
      </c>
      <c r="H260">
        <v>24</v>
      </c>
      <c r="I260">
        <v>39</v>
      </c>
      <c r="J260" t="s">
        <v>11</v>
      </c>
      <c r="K260">
        <v>1</v>
      </c>
      <c r="M260">
        <v>617</v>
      </c>
      <c r="N260" s="1">
        <v>45155</v>
      </c>
      <c r="O260" t="s">
        <v>10</v>
      </c>
      <c r="P260">
        <v>699</v>
      </c>
      <c r="Q260">
        <v>9.4</v>
      </c>
      <c r="R260">
        <v>1</v>
      </c>
      <c r="S260">
        <v>4</v>
      </c>
      <c r="T260">
        <v>25</v>
      </c>
      <c r="U260">
        <v>16</v>
      </c>
      <c r="V260" t="s">
        <v>13</v>
      </c>
      <c r="W260">
        <v>0</v>
      </c>
    </row>
    <row r="261" spans="1:23" x14ac:dyDescent="0.25">
      <c r="A261">
        <v>436</v>
      </c>
      <c r="B261" s="1">
        <v>45178</v>
      </c>
      <c r="C261" t="s">
        <v>10</v>
      </c>
      <c r="D261">
        <v>699</v>
      </c>
      <c r="E261">
        <v>24.9</v>
      </c>
      <c r="F261">
        <v>3</v>
      </c>
      <c r="G261">
        <v>5</v>
      </c>
      <c r="H261">
        <v>32</v>
      </c>
      <c r="I261">
        <v>57</v>
      </c>
      <c r="J261" t="s">
        <v>11</v>
      </c>
      <c r="K261">
        <v>1</v>
      </c>
      <c r="M261">
        <v>624</v>
      </c>
      <c r="N261" s="1">
        <v>45579</v>
      </c>
      <c r="O261" t="s">
        <v>12</v>
      </c>
      <c r="P261">
        <v>199</v>
      </c>
      <c r="Q261">
        <v>23.1</v>
      </c>
      <c r="R261">
        <v>8</v>
      </c>
      <c r="S261">
        <v>3</v>
      </c>
      <c r="T261">
        <v>17</v>
      </c>
      <c r="U261">
        <v>38</v>
      </c>
      <c r="V261" t="s">
        <v>13</v>
      </c>
      <c r="W261">
        <v>0</v>
      </c>
    </row>
    <row r="262" spans="1:23" x14ac:dyDescent="0.25">
      <c r="A262">
        <v>437</v>
      </c>
      <c r="B262" s="1">
        <v>45637</v>
      </c>
      <c r="C262" t="s">
        <v>12</v>
      </c>
      <c r="D262">
        <v>199</v>
      </c>
      <c r="E262">
        <v>23.3</v>
      </c>
      <c r="F262">
        <v>0</v>
      </c>
      <c r="G262">
        <v>1</v>
      </c>
      <c r="H262">
        <v>1</v>
      </c>
      <c r="I262">
        <v>34</v>
      </c>
      <c r="J262" t="s">
        <v>11</v>
      </c>
      <c r="K262">
        <v>1</v>
      </c>
      <c r="M262">
        <v>625</v>
      </c>
      <c r="N262" s="1">
        <v>45420</v>
      </c>
      <c r="O262" t="s">
        <v>12</v>
      </c>
      <c r="P262">
        <v>199</v>
      </c>
      <c r="Q262">
        <v>23.7</v>
      </c>
      <c r="R262">
        <v>3</v>
      </c>
      <c r="S262">
        <v>3</v>
      </c>
      <c r="T262">
        <v>19</v>
      </c>
      <c r="U262">
        <v>38</v>
      </c>
      <c r="V262" t="s">
        <v>13</v>
      </c>
      <c r="W262">
        <v>0</v>
      </c>
    </row>
    <row r="263" spans="1:23" x14ac:dyDescent="0.25">
      <c r="A263">
        <v>438</v>
      </c>
      <c r="B263" s="1">
        <v>45137</v>
      </c>
      <c r="C263" t="s">
        <v>12</v>
      </c>
      <c r="D263">
        <v>199</v>
      </c>
      <c r="E263">
        <v>0.5</v>
      </c>
      <c r="F263">
        <v>6</v>
      </c>
      <c r="G263">
        <v>5</v>
      </c>
      <c r="H263">
        <v>22</v>
      </c>
      <c r="I263">
        <v>46</v>
      </c>
      <c r="J263" t="s">
        <v>11</v>
      </c>
      <c r="K263">
        <v>1</v>
      </c>
      <c r="M263">
        <v>626</v>
      </c>
      <c r="N263" s="1">
        <v>45565</v>
      </c>
      <c r="O263" t="s">
        <v>12</v>
      </c>
      <c r="P263">
        <v>199</v>
      </c>
      <c r="Q263">
        <v>20.8</v>
      </c>
      <c r="R263">
        <v>2</v>
      </c>
      <c r="S263">
        <v>4</v>
      </c>
      <c r="T263">
        <v>15</v>
      </c>
      <c r="U263">
        <v>52</v>
      </c>
      <c r="V263" t="s">
        <v>13</v>
      </c>
      <c r="W263">
        <v>0</v>
      </c>
    </row>
    <row r="264" spans="1:23" x14ac:dyDescent="0.25">
      <c r="A264">
        <v>439</v>
      </c>
      <c r="B264" s="1">
        <v>44971</v>
      </c>
      <c r="C264" t="s">
        <v>10</v>
      </c>
      <c r="D264">
        <v>699</v>
      </c>
      <c r="E264">
        <v>10.8</v>
      </c>
      <c r="F264">
        <v>0</v>
      </c>
      <c r="G264">
        <v>1</v>
      </c>
      <c r="H264">
        <v>16</v>
      </c>
      <c r="I264">
        <v>45</v>
      </c>
      <c r="J264" t="s">
        <v>11</v>
      </c>
      <c r="K264">
        <v>1</v>
      </c>
      <c r="M264">
        <v>628</v>
      </c>
      <c r="N264" s="1">
        <v>45443</v>
      </c>
      <c r="O264" t="s">
        <v>14</v>
      </c>
      <c r="P264">
        <v>399</v>
      </c>
      <c r="Q264">
        <v>3.7</v>
      </c>
      <c r="R264">
        <v>0</v>
      </c>
      <c r="S264">
        <v>1</v>
      </c>
      <c r="T264">
        <v>25</v>
      </c>
      <c r="U264">
        <v>33</v>
      </c>
      <c r="V264" t="s">
        <v>13</v>
      </c>
      <c r="W264">
        <v>0</v>
      </c>
    </row>
    <row r="265" spans="1:23" x14ac:dyDescent="0.25">
      <c r="A265">
        <v>440</v>
      </c>
      <c r="B265" s="1">
        <v>45024</v>
      </c>
      <c r="C265" t="s">
        <v>12</v>
      </c>
      <c r="D265">
        <v>199</v>
      </c>
      <c r="E265">
        <v>10.6</v>
      </c>
      <c r="F265">
        <v>5</v>
      </c>
      <c r="G265">
        <v>3</v>
      </c>
      <c r="H265">
        <v>34</v>
      </c>
      <c r="I265">
        <v>47</v>
      </c>
      <c r="J265" t="s">
        <v>11</v>
      </c>
      <c r="K265">
        <v>1</v>
      </c>
      <c r="M265">
        <v>629</v>
      </c>
      <c r="N265" s="1">
        <v>45541</v>
      </c>
      <c r="O265" t="s">
        <v>10</v>
      </c>
      <c r="P265">
        <v>699</v>
      </c>
      <c r="Q265">
        <v>20.7</v>
      </c>
      <c r="R265">
        <v>1</v>
      </c>
      <c r="S265">
        <v>1</v>
      </c>
      <c r="T265">
        <v>27</v>
      </c>
      <c r="U265">
        <v>30</v>
      </c>
      <c r="V265" t="s">
        <v>13</v>
      </c>
      <c r="W265">
        <v>0</v>
      </c>
    </row>
    <row r="266" spans="1:23" x14ac:dyDescent="0.25">
      <c r="A266">
        <v>444</v>
      </c>
      <c r="B266" s="1">
        <v>45050</v>
      </c>
      <c r="C266" t="s">
        <v>10</v>
      </c>
      <c r="D266">
        <v>699</v>
      </c>
      <c r="E266">
        <v>4.3</v>
      </c>
      <c r="F266">
        <v>2</v>
      </c>
      <c r="G266">
        <v>3</v>
      </c>
      <c r="H266">
        <v>7</v>
      </c>
      <c r="I266">
        <v>29</v>
      </c>
      <c r="J266" t="s">
        <v>11</v>
      </c>
      <c r="K266">
        <v>1</v>
      </c>
      <c r="M266">
        <v>630</v>
      </c>
      <c r="N266" s="1">
        <v>45544</v>
      </c>
      <c r="O266" t="s">
        <v>12</v>
      </c>
      <c r="P266">
        <v>199</v>
      </c>
      <c r="Q266">
        <v>12.8</v>
      </c>
      <c r="R266">
        <v>1</v>
      </c>
      <c r="S266">
        <v>0</v>
      </c>
      <c r="T266">
        <v>35</v>
      </c>
      <c r="U266">
        <v>30</v>
      </c>
      <c r="V266" t="s">
        <v>13</v>
      </c>
      <c r="W266">
        <v>0</v>
      </c>
    </row>
    <row r="267" spans="1:23" x14ac:dyDescent="0.25">
      <c r="A267">
        <v>446</v>
      </c>
      <c r="B267" s="1">
        <v>45147</v>
      </c>
      <c r="C267" t="s">
        <v>12</v>
      </c>
      <c r="D267">
        <v>199</v>
      </c>
      <c r="E267">
        <v>20.3</v>
      </c>
      <c r="F267">
        <v>4</v>
      </c>
      <c r="G267">
        <v>5</v>
      </c>
      <c r="H267">
        <v>11</v>
      </c>
      <c r="I267">
        <v>44</v>
      </c>
      <c r="J267" t="s">
        <v>11</v>
      </c>
      <c r="K267">
        <v>1</v>
      </c>
      <c r="M267">
        <v>634</v>
      </c>
      <c r="N267" s="1">
        <v>44934</v>
      </c>
      <c r="O267" t="s">
        <v>14</v>
      </c>
      <c r="P267">
        <v>399</v>
      </c>
      <c r="Q267">
        <v>10.5</v>
      </c>
      <c r="R267">
        <v>3</v>
      </c>
      <c r="S267">
        <v>0</v>
      </c>
      <c r="T267">
        <v>35</v>
      </c>
      <c r="U267">
        <v>45</v>
      </c>
      <c r="V267" t="s">
        <v>13</v>
      </c>
      <c r="W267">
        <v>0</v>
      </c>
    </row>
    <row r="268" spans="1:23" x14ac:dyDescent="0.25">
      <c r="A268">
        <v>447</v>
      </c>
      <c r="B268" s="1">
        <v>45620</v>
      </c>
      <c r="C268" t="s">
        <v>14</v>
      </c>
      <c r="D268">
        <v>399</v>
      </c>
      <c r="E268">
        <v>2.7</v>
      </c>
      <c r="F268">
        <v>3</v>
      </c>
      <c r="G268">
        <v>2</v>
      </c>
      <c r="H268">
        <v>10</v>
      </c>
      <c r="I268">
        <v>25</v>
      </c>
      <c r="J268" t="s">
        <v>11</v>
      </c>
      <c r="K268">
        <v>1</v>
      </c>
      <c r="M268">
        <v>637</v>
      </c>
      <c r="N268" s="1">
        <v>45497</v>
      </c>
      <c r="O268" t="s">
        <v>14</v>
      </c>
      <c r="P268">
        <v>399</v>
      </c>
      <c r="Q268">
        <v>15.5</v>
      </c>
      <c r="R268">
        <v>6</v>
      </c>
      <c r="S268">
        <v>1</v>
      </c>
      <c r="T268">
        <v>24</v>
      </c>
      <c r="U268">
        <v>26</v>
      </c>
      <c r="V268" t="s">
        <v>13</v>
      </c>
      <c r="W268">
        <v>0</v>
      </c>
    </row>
    <row r="269" spans="1:23" x14ac:dyDescent="0.25">
      <c r="A269">
        <v>452</v>
      </c>
      <c r="B269" s="1">
        <v>45399</v>
      </c>
      <c r="C269" t="s">
        <v>10</v>
      </c>
      <c r="D269">
        <v>699</v>
      </c>
      <c r="E269">
        <v>20.3</v>
      </c>
      <c r="F269">
        <v>1</v>
      </c>
      <c r="G269">
        <v>2</v>
      </c>
      <c r="H269">
        <v>29</v>
      </c>
      <c r="I269">
        <v>7</v>
      </c>
      <c r="J269" t="s">
        <v>11</v>
      </c>
      <c r="K269">
        <v>1</v>
      </c>
      <c r="M269">
        <v>638</v>
      </c>
      <c r="N269" s="1">
        <v>45518</v>
      </c>
      <c r="O269" t="s">
        <v>14</v>
      </c>
      <c r="P269">
        <v>399</v>
      </c>
      <c r="Q269">
        <v>9.6</v>
      </c>
      <c r="R269">
        <v>8</v>
      </c>
      <c r="S269">
        <v>3</v>
      </c>
      <c r="T269">
        <v>12</v>
      </c>
      <c r="U269">
        <v>16</v>
      </c>
      <c r="V269" t="s">
        <v>13</v>
      </c>
      <c r="W269">
        <v>0</v>
      </c>
    </row>
    <row r="270" spans="1:23" x14ac:dyDescent="0.25">
      <c r="A270">
        <v>453</v>
      </c>
      <c r="B270" s="1">
        <v>45318</v>
      </c>
      <c r="C270" t="s">
        <v>12</v>
      </c>
      <c r="D270">
        <v>199</v>
      </c>
      <c r="E270">
        <v>23.1</v>
      </c>
      <c r="F270">
        <v>6</v>
      </c>
      <c r="G270">
        <v>5</v>
      </c>
      <c r="H270">
        <v>11</v>
      </c>
      <c r="I270">
        <v>25</v>
      </c>
      <c r="J270" t="s">
        <v>11</v>
      </c>
      <c r="K270">
        <v>1</v>
      </c>
      <c r="M270">
        <v>639</v>
      </c>
      <c r="N270" s="1">
        <v>45643</v>
      </c>
      <c r="O270" t="s">
        <v>14</v>
      </c>
      <c r="P270">
        <v>399</v>
      </c>
      <c r="Q270">
        <v>18.5</v>
      </c>
      <c r="R270">
        <v>1</v>
      </c>
      <c r="S270">
        <v>5</v>
      </c>
      <c r="T270">
        <v>26</v>
      </c>
      <c r="U270">
        <v>14</v>
      </c>
      <c r="V270" t="s">
        <v>13</v>
      </c>
      <c r="W270">
        <v>0</v>
      </c>
    </row>
    <row r="271" spans="1:23" x14ac:dyDescent="0.25">
      <c r="A271">
        <v>454</v>
      </c>
      <c r="B271" s="1">
        <v>45079</v>
      </c>
      <c r="C271" t="s">
        <v>10</v>
      </c>
      <c r="D271">
        <v>699</v>
      </c>
      <c r="E271">
        <v>4.7</v>
      </c>
      <c r="F271">
        <v>3</v>
      </c>
      <c r="G271">
        <v>1</v>
      </c>
      <c r="H271">
        <v>28</v>
      </c>
      <c r="I271">
        <v>17</v>
      </c>
      <c r="J271" t="s">
        <v>11</v>
      </c>
      <c r="K271">
        <v>1</v>
      </c>
      <c r="M271">
        <v>642</v>
      </c>
      <c r="N271" s="1">
        <v>45320</v>
      </c>
      <c r="O271" t="s">
        <v>14</v>
      </c>
      <c r="P271">
        <v>399</v>
      </c>
      <c r="Q271">
        <v>2.1</v>
      </c>
      <c r="R271">
        <v>3</v>
      </c>
      <c r="S271">
        <v>2</v>
      </c>
      <c r="T271">
        <v>6</v>
      </c>
      <c r="U271">
        <v>5</v>
      </c>
      <c r="V271" t="s">
        <v>13</v>
      </c>
      <c r="W271">
        <v>0</v>
      </c>
    </row>
    <row r="272" spans="1:23" x14ac:dyDescent="0.25">
      <c r="A272">
        <v>455</v>
      </c>
      <c r="B272" s="1">
        <v>44989</v>
      </c>
      <c r="C272" t="s">
        <v>12</v>
      </c>
      <c r="D272">
        <v>199</v>
      </c>
      <c r="E272">
        <v>16.399999999999999</v>
      </c>
      <c r="F272">
        <v>7</v>
      </c>
      <c r="G272">
        <v>3</v>
      </c>
      <c r="H272">
        <v>16</v>
      </c>
      <c r="I272">
        <v>56</v>
      </c>
      <c r="J272" t="s">
        <v>11</v>
      </c>
      <c r="K272">
        <v>1</v>
      </c>
      <c r="M272">
        <v>643</v>
      </c>
      <c r="N272" s="1">
        <v>44937</v>
      </c>
      <c r="O272" t="s">
        <v>14</v>
      </c>
      <c r="P272">
        <v>399</v>
      </c>
      <c r="Q272">
        <v>7.5</v>
      </c>
      <c r="R272">
        <v>0</v>
      </c>
      <c r="S272">
        <v>1</v>
      </c>
      <c r="T272">
        <v>34</v>
      </c>
      <c r="U272">
        <v>40</v>
      </c>
      <c r="V272" t="s">
        <v>13</v>
      </c>
      <c r="W272">
        <v>0</v>
      </c>
    </row>
    <row r="273" spans="1:23" x14ac:dyDescent="0.25">
      <c r="A273">
        <v>457</v>
      </c>
      <c r="B273" s="1">
        <v>45423</v>
      </c>
      <c r="C273" t="s">
        <v>12</v>
      </c>
      <c r="D273">
        <v>199</v>
      </c>
      <c r="E273">
        <v>20</v>
      </c>
      <c r="F273">
        <v>6</v>
      </c>
      <c r="G273">
        <v>5</v>
      </c>
      <c r="H273">
        <v>35</v>
      </c>
      <c r="I273">
        <v>22</v>
      </c>
      <c r="J273" t="s">
        <v>11</v>
      </c>
      <c r="K273">
        <v>1</v>
      </c>
      <c r="M273">
        <v>648</v>
      </c>
      <c r="N273" s="1">
        <v>45392</v>
      </c>
      <c r="O273" t="s">
        <v>10</v>
      </c>
      <c r="P273">
        <v>699</v>
      </c>
      <c r="Q273">
        <v>9</v>
      </c>
      <c r="R273">
        <v>4</v>
      </c>
      <c r="S273">
        <v>1</v>
      </c>
      <c r="T273">
        <v>23</v>
      </c>
      <c r="U273">
        <v>38</v>
      </c>
      <c r="V273" t="s">
        <v>13</v>
      </c>
      <c r="W273">
        <v>0</v>
      </c>
    </row>
    <row r="274" spans="1:23" x14ac:dyDescent="0.25">
      <c r="A274">
        <v>459</v>
      </c>
      <c r="B274" s="1">
        <v>45165</v>
      </c>
      <c r="C274" t="s">
        <v>12</v>
      </c>
      <c r="D274">
        <v>199</v>
      </c>
      <c r="E274">
        <v>1.9</v>
      </c>
      <c r="F274">
        <v>7</v>
      </c>
      <c r="G274">
        <v>4</v>
      </c>
      <c r="H274">
        <v>18</v>
      </c>
      <c r="I274">
        <v>22</v>
      </c>
      <c r="J274" t="s">
        <v>11</v>
      </c>
      <c r="K274">
        <v>1</v>
      </c>
      <c r="M274">
        <v>649</v>
      </c>
      <c r="N274" s="1">
        <v>45442</v>
      </c>
      <c r="O274" t="s">
        <v>14</v>
      </c>
      <c r="P274">
        <v>399</v>
      </c>
      <c r="Q274">
        <v>6.9</v>
      </c>
      <c r="R274">
        <v>6</v>
      </c>
      <c r="S274">
        <v>4</v>
      </c>
      <c r="T274">
        <v>1</v>
      </c>
      <c r="U274">
        <v>6</v>
      </c>
      <c r="V274" t="s">
        <v>13</v>
      </c>
      <c r="W274">
        <v>0</v>
      </c>
    </row>
    <row r="275" spans="1:23" x14ac:dyDescent="0.25">
      <c r="A275">
        <v>462</v>
      </c>
      <c r="B275" s="1">
        <v>45119</v>
      </c>
      <c r="C275" t="s">
        <v>14</v>
      </c>
      <c r="D275">
        <v>399</v>
      </c>
      <c r="E275">
        <v>17.7</v>
      </c>
      <c r="F275">
        <v>5</v>
      </c>
      <c r="G275">
        <v>4</v>
      </c>
      <c r="H275">
        <v>2</v>
      </c>
      <c r="I275">
        <v>36</v>
      </c>
      <c r="J275" t="s">
        <v>11</v>
      </c>
      <c r="K275">
        <v>1</v>
      </c>
      <c r="M275">
        <v>653</v>
      </c>
      <c r="N275" s="1">
        <v>45455</v>
      </c>
      <c r="O275" t="s">
        <v>10</v>
      </c>
      <c r="P275">
        <v>699</v>
      </c>
      <c r="Q275">
        <v>17.100000000000001</v>
      </c>
      <c r="R275">
        <v>3</v>
      </c>
      <c r="S275">
        <v>2</v>
      </c>
      <c r="T275">
        <v>15</v>
      </c>
      <c r="U275">
        <v>26</v>
      </c>
      <c r="V275" t="s">
        <v>13</v>
      </c>
      <c r="W275">
        <v>0</v>
      </c>
    </row>
    <row r="276" spans="1:23" x14ac:dyDescent="0.25">
      <c r="A276">
        <v>463</v>
      </c>
      <c r="B276" s="1">
        <v>45543</v>
      </c>
      <c r="C276" t="s">
        <v>14</v>
      </c>
      <c r="D276">
        <v>399</v>
      </c>
      <c r="E276">
        <v>8.1</v>
      </c>
      <c r="F276">
        <v>7</v>
      </c>
      <c r="G276">
        <v>0</v>
      </c>
      <c r="H276">
        <v>35</v>
      </c>
      <c r="I276">
        <v>5</v>
      </c>
      <c r="J276" t="s">
        <v>11</v>
      </c>
      <c r="K276">
        <v>1</v>
      </c>
      <c r="M276">
        <v>658</v>
      </c>
      <c r="N276" s="1">
        <v>45481</v>
      </c>
      <c r="O276" t="s">
        <v>12</v>
      </c>
      <c r="P276">
        <v>199</v>
      </c>
      <c r="Q276">
        <v>17.100000000000001</v>
      </c>
      <c r="R276">
        <v>7</v>
      </c>
      <c r="S276">
        <v>4</v>
      </c>
      <c r="T276">
        <v>6</v>
      </c>
      <c r="U276">
        <v>0</v>
      </c>
      <c r="V276" t="s">
        <v>13</v>
      </c>
      <c r="W276">
        <v>0</v>
      </c>
    </row>
    <row r="277" spans="1:23" x14ac:dyDescent="0.25">
      <c r="A277">
        <v>465</v>
      </c>
      <c r="B277" s="1">
        <v>45648</v>
      </c>
      <c r="C277" t="s">
        <v>14</v>
      </c>
      <c r="D277">
        <v>399</v>
      </c>
      <c r="E277">
        <v>23</v>
      </c>
      <c r="F277">
        <v>5</v>
      </c>
      <c r="G277">
        <v>0</v>
      </c>
      <c r="H277">
        <v>12</v>
      </c>
      <c r="I277">
        <v>1</v>
      </c>
      <c r="J277" t="s">
        <v>11</v>
      </c>
      <c r="K277">
        <v>1</v>
      </c>
      <c r="M277">
        <v>659</v>
      </c>
      <c r="N277" s="1">
        <v>45515</v>
      </c>
      <c r="O277" t="s">
        <v>12</v>
      </c>
      <c r="P277">
        <v>199</v>
      </c>
      <c r="Q277">
        <v>9.6</v>
      </c>
      <c r="R277">
        <v>5</v>
      </c>
      <c r="S277">
        <v>3</v>
      </c>
      <c r="T277">
        <v>31</v>
      </c>
      <c r="U277">
        <v>57</v>
      </c>
      <c r="V277" t="s">
        <v>13</v>
      </c>
      <c r="W277">
        <v>0</v>
      </c>
    </row>
    <row r="278" spans="1:23" x14ac:dyDescent="0.25">
      <c r="A278">
        <v>470</v>
      </c>
      <c r="B278" s="1">
        <v>45252</v>
      </c>
      <c r="C278" t="s">
        <v>12</v>
      </c>
      <c r="D278">
        <v>199</v>
      </c>
      <c r="E278">
        <v>18.399999999999999</v>
      </c>
      <c r="F278">
        <v>6</v>
      </c>
      <c r="G278">
        <v>4</v>
      </c>
      <c r="H278">
        <v>12</v>
      </c>
      <c r="I278">
        <v>2</v>
      </c>
      <c r="J278" t="s">
        <v>11</v>
      </c>
      <c r="K278">
        <v>1</v>
      </c>
      <c r="M278">
        <v>662</v>
      </c>
      <c r="N278" s="1">
        <v>45398</v>
      </c>
      <c r="O278" t="s">
        <v>14</v>
      </c>
      <c r="P278">
        <v>399</v>
      </c>
      <c r="Q278">
        <v>21.6</v>
      </c>
      <c r="R278">
        <v>2</v>
      </c>
      <c r="S278">
        <v>3</v>
      </c>
      <c r="T278">
        <v>26</v>
      </c>
      <c r="U278">
        <v>7</v>
      </c>
      <c r="V278" t="s">
        <v>13</v>
      </c>
      <c r="W278">
        <v>0</v>
      </c>
    </row>
    <row r="279" spans="1:23" x14ac:dyDescent="0.25">
      <c r="A279">
        <v>471</v>
      </c>
      <c r="B279" s="1">
        <v>45006</v>
      </c>
      <c r="C279" t="s">
        <v>10</v>
      </c>
      <c r="D279">
        <v>699</v>
      </c>
      <c r="E279">
        <v>16.2</v>
      </c>
      <c r="F279">
        <v>1</v>
      </c>
      <c r="G279">
        <v>3</v>
      </c>
      <c r="H279">
        <v>15</v>
      </c>
      <c r="I279">
        <v>9</v>
      </c>
      <c r="J279" t="s">
        <v>11</v>
      </c>
      <c r="K279">
        <v>1</v>
      </c>
      <c r="M279">
        <v>664</v>
      </c>
      <c r="N279" s="1">
        <v>45554</v>
      </c>
      <c r="O279" t="s">
        <v>10</v>
      </c>
      <c r="P279">
        <v>699</v>
      </c>
      <c r="Q279">
        <v>5.0999999999999996</v>
      </c>
      <c r="R279">
        <v>4</v>
      </c>
      <c r="S279">
        <v>1</v>
      </c>
      <c r="T279">
        <v>17</v>
      </c>
      <c r="U279">
        <v>17</v>
      </c>
      <c r="V279" t="s">
        <v>13</v>
      </c>
      <c r="W279">
        <v>0</v>
      </c>
    </row>
    <row r="280" spans="1:23" x14ac:dyDescent="0.25">
      <c r="A280">
        <v>475</v>
      </c>
      <c r="B280" s="1">
        <v>45417</v>
      </c>
      <c r="C280" t="s">
        <v>14</v>
      </c>
      <c r="D280">
        <v>399</v>
      </c>
      <c r="E280">
        <v>22.1</v>
      </c>
      <c r="F280">
        <v>5</v>
      </c>
      <c r="G280">
        <v>4</v>
      </c>
      <c r="H280">
        <v>32</v>
      </c>
      <c r="I280">
        <v>24</v>
      </c>
      <c r="J280" t="s">
        <v>11</v>
      </c>
      <c r="K280">
        <v>1</v>
      </c>
      <c r="M280">
        <v>665</v>
      </c>
      <c r="N280" s="1">
        <v>45308</v>
      </c>
      <c r="O280" t="s">
        <v>14</v>
      </c>
      <c r="P280">
        <v>399</v>
      </c>
      <c r="Q280">
        <v>5</v>
      </c>
      <c r="R280">
        <v>6</v>
      </c>
      <c r="S280">
        <v>1</v>
      </c>
      <c r="T280">
        <v>24</v>
      </c>
      <c r="U280">
        <v>26</v>
      </c>
      <c r="V280" t="s">
        <v>13</v>
      </c>
      <c r="W280">
        <v>0</v>
      </c>
    </row>
    <row r="281" spans="1:23" x14ac:dyDescent="0.25">
      <c r="A281">
        <v>476</v>
      </c>
      <c r="B281" s="1">
        <v>45194</v>
      </c>
      <c r="C281" t="s">
        <v>10</v>
      </c>
      <c r="D281">
        <v>699</v>
      </c>
      <c r="E281">
        <v>4.5</v>
      </c>
      <c r="F281">
        <v>1</v>
      </c>
      <c r="G281">
        <v>0</v>
      </c>
      <c r="H281">
        <v>15</v>
      </c>
      <c r="I281">
        <v>18</v>
      </c>
      <c r="J281" t="s">
        <v>11</v>
      </c>
      <c r="K281">
        <v>1</v>
      </c>
      <c r="M281">
        <v>666</v>
      </c>
      <c r="N281" s="1">
        <v>45629</v>
      </c>
      <c r="O281" t="s">
        <v>14</v>
      </c>
      <c r="P281">
        <v>399</v>
      </c>
      <c r="Q281">
        <v>7.4</v>
      </c>
      <c r="R281">
        <v>2</v>
      </c>
      <c r="S281">
        <v>4</v>
      </c>
      <c r="T281">
        <v>26</v>
      </c>
      <c r="U281">
        <v>8</v>
      </c>
      <c r="V281" t="s">
        <v>13</v>
      </c>
      <c r="W281">
        <v>0</v>
      </c>
    </row>
    <row r="282" spans="1:23" x14ac:dyDescent="0.25">
      <c r="A282">
        <v>477</v>
      </c>
      <c r="B282" s="1">
        <v>45022</v>
      </c>
      <c r="C282" t="s">
        <v>12</v>
      </c>
      <c r="D282">
        <v>199</v>
      </c>
      <c r="E282">
        <v>8.9</v>
      </c>
      <c r="F282">
        <v>6</v>
      </c>
      <c r="G282">
        <v>1</v>
      </c>
      <c r="H282">
        <v>5</v>
      </c>
      <c r="I282">
        <v>46</v>
      </c>
      <c r="J282" t="s">
        <v>11</v>
      </c>
      <c r="K282">
        <v>1</v>
      </c>
      <c r="M282">
        <v>667</v>
      </c>
      <c r="N282" s="1">
        <v>45127</v>
      </c>
      <c r="O282" t="s">
        <v>12</v>
      </c>
      <c r="P282">
        <v>199</v>
      </c>
      <c r="Q282">
        <v>18.2</v>
      </c>
      <c r="R282">
        <v>3</v>
      </c>
      <c r="S282">
        <v>4</v>
      </c>
      <c r="T282">
        <v>7</v>
      </c>
      <c r="U282">
        <v>27</v>
      </c>
      <c r="V282" t="s">
        <v>13</v>
      </c>
      <c r="W282">
        <v>0</v>
      </c>
    </row>
    <row r="283" spans="1:23" x14ac:dyDescent="0.25">
      <c r="A283">
        <v>484</v>
      </c>
      <c r="B283" s="1">
        <v>44972</v>
      </c>
      <c r="C283" t="s">
        <v>12</v>
      </c>
      <c r="D283">
        <v>199</v>
      </c>
      <c r="E283">
        <v>10</v>
      </c>
      <c r="F283">
        <v>5</v>
      </c>
      <c r="G283">
        <v>3</v>
      </c>
      <c r="H283">
        <v>35</v>
      </c>
      <c r="I283">
        <v>23</v>
      </c>
      <c r="J283" t="s">
        <v>11</v>
      </c>
      <c r="K283">
        <v>1</v>
      </c>
      <c r="M283">
        <v>668</v>
      </c>
      <c r="N283" s="1">
        <v>45572</v>
      </c>
      <c r="O283" t="s">
        <v>12</v>
      </c>
      <c r="P283">
        <v>199</v>
      </c>
      <c r="Q283">
        <v>12.1</v>
      </c>
      <c r="R283">
        <v>0</v>
      </c>
      <c r="S283">
        <v>1</v>
      </c>
      <c r="T283">
        <v>10</v>
      </c>
      <c r="U283">
        <v>26</v>
      </c>
      <c r="V283" t="s">
        <v>13</v>
      </c>
      <c r="W283">
        <v>0</v>
      </c>
    </row>
    <row r="284" spans="1:23" x14ac:dyDescent="0.25">
      <c r="A284">
        <v>485</v>
      </c>
      <c r="B284" s="1">
        <v>45640</v>
      </c>
      <c r="C284" t="s">
        <v>14</v>
      </c>
      <c r="D284">
        <v>399</v>
      </c>
      <c r="E284">
        <v>11.9</v>
      </c>
      <c r="F284">
        <v>3</v>
      </c>
      <c r="G284">
        <v>2</v>
      </c>
      <c r="H284">
        <v>29</v>
      </c>
      <c r="I284">
        <v>36</v>
      </c>
      <c r="J284" t="s">
        <v>11</v>
      </c>
      <c r="K284">
        <v>1</v>
      </c>
      <c r="M284">
        <v>669</v>
      </c>
      <c r="N284" s="1">
        <v>45508</v>
      </c>
      <c r="O284" t="s">
        <v>10</v>
      </c>
      <c r="P284">
        <v>699</v>
      </c>
      <c r="Q284">
        <v>18.2</v>
      </c>
      <c r="R284">
        <v>7</v>
      </c>
      <c r="S284">
        <v>2</v>
      </c>
      <c r="T284">
        <v>35</v>
      </c>
      <c r="U284">
        <v>16</v>
      </c>
      <c r="V284" t="s">
        <v>13</v>
      </c>
      <c r="W284">
        <v>0</v>
      </c>
    </row>
    <row r="285" spans="1:23" x14ac:dyDescent="0.25">
      <c r="A285">
        <v>486</v>
      </c>
      <c r="B285" s="1">
        <v>45530</v>
      </c>
      <c r="C285" t="s">
        <v>10</v>
      </c>
      <c r="D285">
        <v>699</v>
      </c>
      <c r="E285">
        <v>2.6</v>
      </c>
      <c r="F285">
        <v>5</v>
      </c>
      <c r="G285">
        <v>4</v>
      </c>
      <c r="H285">
        <v>7</v>
      </c>
      <c r="I285">
        <v>26</v>
      </c>
      <c r="J285" t="s">
        <v>11</v>
      </c>
      <c r="K285">
        <v>1</v>
      </c>
      <c r="M285">
        <v>670</v>
      </c>
      <c r="N285" s="1">
        <v>45414</v>
      </c>
      <c r="O285" t="s">
        <v>12</v>
      </c>
      <c r="P285">
        <v>199</v>
      </c>
      <c r="Q285">
        <v>2.9</v>
      </c>
      <c r="R285">
        <v>2</v>
      </c>
      <c r="S285">
        <v>0</v>
      </c>
      <c r="T285">
        <v>26</v>
      </c>
      <c r="U285">
        <v>13</v>
      </c>
      <c r="V285" t="s">
        <v>13</v>
      </c>
      <c r="W285">
        <v>0</v>
      </c>
    </row>
    <row r="286" spans="1:23" x14ac:dyDescent="0.25">
      <c r="A286">
        <v>487</v>
      </c>
      <c r="B286" s="1">
        <v>45630</v>
      </c>
      <c r="C286" t="s">
        <v>12</v>
      </c>
      <c r="D286">
        <v>199</v>
      </c>
      <c r="E286">
        <v>2</v>
      </c>
      <c r="F286">
        <v>6</v>
      </c>
      <c r="G286">
        <v>4</v>
      </c>
      <c r="H286">
        <v>36</v>
      </c>
      <c r="I286">
        <v>26</v>
      </c>
      <c r="J286" t="s">
        <v>11</v>
      </c>
      <c r="K286">
        <v>1</v>
      </c>
      <c r="M286">
        <v>677</v>
      </c>
      <c r="N286" s="1">
        <v>45055</v>
      </c>
      <c r="O286" t="s">
        <v>14</v>
      </c>
      <c r="P286">
        <v>399</v>
      </c>
      <c r="Q286">
        <v>24.2</v>
      </c>
      <c r="R286">
        <v>6</v>
      </c>
      <c r="S286">
        <v>1</v>
      </c>
      <c r="T286">
        <v>34</v>
      </c>
      <c r="U286">
        <v>11</v>
      </c>
      <c r="V286" t="s">
        <v>13</v>
      </c>
      <c r="W286">
        <v>0</v>
      </c>
    </row>
    <row r="287" spans="1:23" x14ac:dyDescent="0.25">
      <c r="A287">
        <v>490</v>
      </c>
      <c r="B287" s="1">
        <v>45626</v>
      </c>
      <c r="C287" t="s">
        <v>12</v>
      </c>
      <c r="D287">
        <v>199</v>
      </c>
      <c r="E287">
        <v>20.3</v>
      </c>
      <c r="F287">
        <v>2</v>
      </c>
      <c r="G287">
        <v>0</v>
      </c>
      <c r="H287">
        <v>14</v>
      </c>
      <c r="I287">
        <v>27</v>
      </c>
      <c r="J287" t="s">
        <v>11</v>
      </c>
      <c r="K287">
        <v>1</v>
      </c>
      <c r="M287">
        <v>678</v>
      </c>
      <c r="N287" s="1">
        <v>45024</v>
      </c>
      <c r="O287" t="s">
        <v>10</v>
      </c>
      <c r="P287">
        <v>699</v>
      </c>
      <c r="Q287">
        <v>16.7</v>
      </c>
      <c r="R287">
        <v>1</v>
      </c>
      <c r="S287">
        <v>1</v>
      </c>
      <c r="T287">
        <v>16</v>
      </c>
      <c r="U287">
        <v>10</v>
      </c>
      <c r="V287" t="s">
        <v>13</v>
      </c>
      <c r="W287">
        <v>0</v>
      </c>
    </row>
    <row r="288" spans="1:23" x14ac:dyDescent="0.25">
      <c r="A288">
        <v>491</v>
      </c>
      <c r="B288" s="1">
        <v>44995</v>
      </c>
      <c r="C288" t="s">
        <v>14</v>
      </c>
      <c r="D288">
        <v>399</v>
      </c>
      <c r="E288">
        <v>24.9</v>
      </c>
      <c r="F288">
        <v>2</v>
      </c>
      <c r="G288">
        <v>4</v>
      </c>
      <c r="H288">
        <v>13</v>
      </c>
      <c r="I288">
        <v>16</v>
      </c>
      <c r="J288" t="s">
        <v>11</v>
      </c>
      <c r="K288">
        <v>1</v>
      </c>
      <c r="M288">
        <v>679</v>
      </c>
      <c r="N288" s="1">
        <v>45012</v>
      </c>
      <c r="O288" t="s">
        <v>12</v>
      </c>
      <c r="P288">
        <v>199</v>
      </c>
      <c r="Q288">
        <v>13.9</v>
      </c>
      <c r="R288">
        <v>0</v>
      </c>
      <c r="S288">
        <v>3</v>
      </c>
      <c r="T288">
        <v>31</v>
      </c>
      <c r="U288">
        <v>33</v>
      </c>
      <c r="V288" t="s">
        <v>13</v>
      </c>
      <c r="W288">
        <v>0</v>
      </c>
    </row>
    <row r="289" spans="1:23" x14ac:dyDescent="0.25">
      <c r="A289">
        <v>492</v>
      </c>
      <c r="B289" s="1">
        <v>45396</v>
      </c>
      <c r="C289" t="s">
        <v>12</v>
      </c>
      <c r="D289">
        <v>199</v>
      </c>
      <c r="E289">
        <v>14.1</v>
      </c>
      <c r="F289">
        <v>8</v>
      </c>
      <c r="G289">
        <v>2</v>
      </c>
      <c r="H289">
        <v>25</v>
      </c>
      <c r="I289">
        <v>54</v>
      </c>
      <c r="J289" t="s">
        <v>11</v>
      </c>
      <c r="K289">
        <v>1</v>
      </c>
      <c r="M289">
        <v>680</v>
      </c>
      <c r="N289" s="1">
        <v>45243</v>
      </c>
      <c r="O289" t="s">
        <v>12</v>
      </c>
      <c r="P289">
        <v>199</v>
      </c>
      <c r="Q289">
        <v>15.6</v>
      </c>
      <c r="R289">
        <v>1</v>
      </c>
      <c r="S289">
        <v>5</v>
      </c>
      <c r="T289">
        <v>17</v>
      </c>
      <c r="U289">
        <v>59</v>
      </c>
      <c r="V289" t="s">
        <v>13</v>
      </c>
      <c r="W289">
        <v>0</v>
      </c>
    </row>
    <row r="290" spans="1:23" x14ac:dyDescent="0.25">
      <c r="A290">
        <v>493</v>
      </c>
      <c r="B290" s="1">
        <v>45529</v>
      </c>
      <c r="C290" t="s">
        <v>12</v>
      </c>
      <c r="D290">
        <v>199</v>
      </c>
      <c r="E290">
        <v>19.7</v>
      </c>
      <c r="F290">
        <v>1</v>
      </c>
      <c r="G290">
        <v>3</v>
      </c>
      <c r="H290">
        <v>34</v>
      </c>
      <c r="I290">
        <v>9</v>
      </c>
      <c r="J290" t="s">
        <v>11</v>
      </c>
      <c r="K290">
        <v>1</v>
      </c>
      <c r="M290">
        <v>682</v>
      </c>
      <c r="N290" s="1">
        <v>45480</v>
      </c>
      <c r="O290" t="s">
        <v>12</v>
      </c>
      <c r="P290">
        <v>199</v>
      </c>
      <c r="Q290">
        <v>16.8</v>
      </c>
      <c r="R290">
        <v>5</v>
      </c>
      <c r="S290">
        <v>3</v>
      </c>
      <c r="T290">
        <v>3</v>
      </c>
      <c r="U290">
        <v>29</v>
      </c>
      <c r="V290" t="s">
        <v>13</v>
      </c>
      <c r="W290">
        <v>0</v>
      </c>
    </row>
    <row r="291" spans="1:23" x14ac:dyDescent="0.25">
      <c r="A291">
        <v>494</v>
      </c>
      <c r="B291" s="1">
        <v>45279</v>
      </c>
      <c r="C291" t="s">
        <v>10</v>
      </c>
      <c r="D291">
        <v>699</v>
      </c>
      <c r="E291">
        <v>23.2</v>
      </c>
      <c r="F291">
        <v>1</v>
      </c>
      <c r="G291">
        <v>2</v>
      </c>
      <c r="H291">
        <v>7</v>
      </c>
      <c r="I291">
        <v>55</v>
      </c>
      <c r="J291" t="s">
        <v>11</v>
      </c>
      <c r="K291">
        <v>1</v>
      </c>
      <c r="M291">
        <v>683</v>
      </c>
      <c r="N291" s="1">
        <v>45573</v>
      </c>
      <c r="O291" t="s">
        <v>14</v>
      </c>
      <c r="P291">
        <v>399</v>
      </c>
      <c r="Q291">
        <v>11.4</v>
      </c>
      <c r="R291">
        <v>8</v>
      </c>
      <c r="S291">
        <v>1</v>
      </c>
      <c r="T291">
        <v>36</v>
      </c>
      <c r="U291">
        <v>37</v>
      </c>
      <c r="V291" t="s">
        <v>13</v>
      </c>
      <c r="W291">
        <v>0</v>
      </c>
    </row>
    <row r="292" spans="1:23" x14ac:dyDescent="0.25">
      <c r="A292">
        <v>495</v>
      </c>
      <c r="B292" s="1">
        <v>45103</v>
      </c>
      <c r="C292" t="s">
        <v>14</v>
      </c>
      <c r="D292">
        <v>399</v>
      </c>
      <c r="E292">
        <v>9.9</v>
      </c>
      <c r="F292">
        <v>7</v>
      </c>
      <c r="G292">
        <v>4</v>
      </c>
      <c r="H292">
        <v>17</v>
      </c>
      <c r="I292">
        <v>38</v>
      </c>
      <c r="J292" t="s">
        <v>11</v>
      </c>
      <c r="K292">
        <v>1</v>
      </c>
      <c r="M292">
        <v>686</v>
      </c>
      <c r="N292" s="1">
        <v>44935</v>
      </c>
      <c r="O292" t="s">
        <v>12</v>
      </c>
      <c r="P292">
        <v>199</v>
      </c>
      <c r="Q292">
        <v>20.5</v>
      </c>
      <c r="R292">
        <v>2</v>
      </c>
      <c r="S292">
        <v>2</v>
      </c>
      <c r="T292">
        <v>34</v>
      </c>
      <c r="U292">
        <v>18</v>
      </c>
      <c r="V292" t="s">
        <v>13</v>
      </c>
      <c r="W292">
        <v>0</v>
      </c>
    </row>
    <row r="293" spans="1:23" x14ac:dyDescent="0.25">
      <c r="A293">
        <v>497</v>
      </c>
      <c r="B293" s="1">
        <v>45272</v>
      </c>
      <c r="C293" t="s">
        <v>10</v>
      </c>
      <c r="D293">
        <v>699</v>
      </c>
      <c r="E293">
        <v>1.7</v>
      </c>
      <c r="F293">
        <v>7</v>
      </c>
      <c r="G293">
        <v>2</v>
      </c>
      <c r="H293">
        <v>16</v>
      </c>
      <c r="I293">
        <v>57</v>
      </c>
      <c r="J293" t="s">
        <v>11</v>
      </c>
      <c r="K293">
        <v>1</v>
      </c>
      <c r="M293">
        <v>687</v>
      </c>
      <c r="N293" s="1">
        <v>45226</v>
      </c>
      <c r="O293" t="s">
        <v>10</v>
      </c>
      <c r="P293">
        <v>699</v>
      </c>
      <c r="Q293">
        <v>23.7</v>
      </c>
      <c r="R293">
        <v>7</v>
      </c>
      <c r="S293">
        <v>2</v>
      </c>
      <c r="T293">
        <v>32</v>
      </c>
      <c r="U293">
        <v>0</v>
      </c>
      <c r="V293" t="s">
        <v>13</v>
      </c>
      <c r="W293">
        <v>0</v>
      </c>
    </row>
    <row r="294" spans="1:23" x14ac:dyDescent="0.25">
      <c r="A294">
        <v>498</v>
      </c>
      <c r="B294" s="1">
        <v>45160</v>
      </c>
      <c r="C294" t="s">
        <v>14</v>
      </c>
      <c r="D294">
        <v>399</v>
      </c>
      <c r="E294">
        <v>7.4</v>
      </c>
      <c r="F294">
        <v>7</v>
      </c>
      <c r="G294">
        <v>5</v>
      </c>
      <c r="H294">
        <v>20</v>
      </c>
      <c r="I294">
        <v>43</v>
      </c>
      <c r="J294" t="s">
        <v>11</v>
      </c>
      <c r="K294">
        <v>1</v>
      </c>
      <c r="M294">
        <v>691</v>
      </c>
      <c r="N294" s="1">
        <v>45393</v>
      </c>
      <c r="O294" t="s">
        <v>14</v>
      </c>
      <c r="P294">
        <v>399</v>
      </c>
      <c r="Q294">
        <v>21.4</v>
      </c>
      <c r="R294">
        <v>2</v>
      </c>
      <c r="S294">
        <v>1</v>
      </c>
      <c r="T294">
        <v>13</v>
      </c>
      <c r="U294">
        <v>18</v>
      </c>
      <c r="V294" t="s">
        <v>13</v>
      </c>
      <c r="W294">
        <v>0</v>
      </c>
    </row>
    <row r="295" spans="1:23" x14ac:dyDescent="0.25">
      <c r="A295">
        <v>500</v>
      </c>
      <c r="B295" s="1">
        <v>45455</v>
      </c>
      <c r="C295" t="s">
        <v>10</v>
      </c>
      <c r="D295">
        <v>699</v>
      </c>
      <c r="E295">
        <v>5.0999999999999996</v>
      </c>
      <c r="F295">
        <v>3</v>
      </c>
      <c r="G295">
        <v>3</v>
      </c>
      <c r="H295">
        <v>6</v>
      </c>
      <c r="I295">
        <v>47</v>
      </c>
      <c r="J295" t="s">
        <v>11</v>
      </c>
      <c r="K295">
        <v>1</v>
      </c>
      <c r="M295">
        <v>697</v>
      </c>
      <c r="N295" s="1">
        <v>45380</v>
      </c>
      <c r="O295" t="s">
        <v>14</v>
      </c>
      <c r="P295">
        <v>399</v>
      </c>
      <c r="Q295">
        <v>20.8</v>
      </c>
      <c r="R295">
        <v>1</v>
      </c>
      <c r="S295">
        <v>5</v>
      </c>
      <c r="T295">
        <v>25</v>
      </c>
      <c r="U295">
        <v>15</v>
      </c>
      <c r="V295" t="s">
        <v>13</v>
      </c>
      <c r="W295">
        <v>0</v>
      </c>
    </row>
    <row r="296" spans="1:23" x14ac:dyDescent="0.25">
      <c r="A296">
        <v>503</v>
      </c>
      <c r="B296" s="1">
        <v>45304</v>
      </c>
      <c r="C296" t="s">
        <v>12</v>
      </c>
      <c r="D296">
        <v>199</v>
      </c>
      <c r="E296">
        <v>1.3</v>
      </c>
      <c r="F296">
        <v>0</v>
      </c>
      <c r="G296">
        <v>2</v>
      </c>
      <c r="H296">
        <v>16</v>
      </c>
      <c r="I296">
        <v>45</v>
      </c>
      <c r="J296" t="s">
        <v>11</v>
      </c>
      <c r="K296">
        <v>1</v>
      </c>
      <c r="M296">
        <v>698</v>
      </c>
      <c r="N296" s="1">
        <v>45411</v>
      </c>
      <c r="O296" t="s">
        <v>12</v>
      </c>
      <c r="P296">
        <v>199</v>
      </c>
      <c r="Q296">
        <v>5.4</v>
      </c>
      <c r="R296">
        <v>1</v>
      </c>
      <c r="S296">
        <v>4</v>
      </c>
      <c r="T296">
        <v>3</v>
      </c>
      <c r="U296">
        <v>42</v>
      </c>
      <c r="V296" t="s">
        <v>13</v>
      </c>
      <c r="W296">
        <v>0</v>
      </c>
    </row>
    <row r="297" spans="1:23" x14ac:dyDescent="0.25">
      <c r="A297">
        <v>504</v>
      </c>
      <c r="B297" s="1">
        <v>45427</v>
      </c>
      <c r="C297" t="s">
        <v>14</v>
      </c>
      <c r="D297">
        <v>399</v>
      </c>
      <c r="E297">
        <v>10.199999999999999</v>
      </c>
      <c r="F297">
        <v>1</v>
      </c>
      <c r="G297">
        <v>5</v>
      </c>
      <c r="H297">
        <v>33</v>
      </c>
      <c r="I297">
        <v>1</v>
      </c>
      <c r="J297" t="s">
        <v>11</v>
      </c>
      <c r="K297">
        <v>1</v>
      </c>
      <c r="M297">
        <v>700</v>
      </c>
      <c r="N297" s="1">
        <v>45609</v>
      </c>
      <c r="O297" t="s">
        <v>10</v>
      </c>
      <c r="P297">
        <v>699</v>
      </c>
      <c r="Q297">
        <v>6.7</v>
      </c>
      <c r="R297">
        <v>4</v>
      </c>
      <c r="S297">
        <v>1</v>
      </c>
      <c r="T297">
        <v>8</v>
      </c>
      <c r="U297">
        <v>23</v>
      </c>
      <c r="V297" t="s">
        <v>13</v>
      </c>
      <c r="W297">
        <v>0</v>
      </c>
    </row>
    <row r="298" spans="1:23" x14ac:dyDescent="0.25">
      <c r="A298">
        <v>505</v>
      </c>
      <c r="B298" s="1">
        <v>45094</v>
      </c>
      <c r="C298" t="s">
        <v>10</v>
      </c>
      <c r="D298">
        <v>699</v>
      </c>
      <c r="E298">
        <v>4.9000000000000004</v>
      </c>
      <c r="F298">
        <v>7</v>
      </c>
      <c r="G298">
        <v>4</v>
      </c>
      <c r="H298">
        <v>29</v>
      </c>
      <c r="I298">
        <v>35</v>
      </c>
      <c r="J298" t="s">
        <v>11</v>
      </c>
      <c r="K298">
        <v>1</v>
      </c>
      <c r="M298">
        <v>702</v>
      </c>
      <c r="N298" s="1">
        <v>45634</v>
      </c>
      <c r="O298" t="s">
        <v>10</v>
      </c>
      <c r="P298">
        <v>699</v>
      </c>
      <c r="Q298">
        <v>10.199999999999999</v>
      </c>
      <c r="R298">
        <v>3</v>
      </c>
      <c r="S298">
        <v>0</v>
      </c>
      <c r="T298">
        <v>8</v>
      </c>
      <c r="U298">
        <v>2</v>
      </c>
      <c r="V298" t="s">
        <v>13</v>
      </c>
      <c r="W298">
        <v>0</v>
      </c>
    </row>
    <row r="299" spans="1:23" x14ac:dyDescent="0.25">
      <c r="A299">
        <v>507</v>
      </c>
      <c r="B299" s="1">
        <v>45625</v>
      </c>
      <c r="C299" t="s">
        <v>12</v>
      </c>
      <c r="D299">
        <v>199</v>
      </c>
      <c r="E299">
        <v>17.100000000000001</v>
      </c>
      <c r="F299">
        <v>4</v>
      </c>
      <c r="G299">
        <v>5</v>
      </c>
      <c r="H299">
        <v>15</v>
      </c>
      <c r="I299">
        <v>26</v>
      </c>
      <c r="J299" t="s">
        <v>11</v>
      </c>
      <c r="K299">
        <v>1</v>
      </c>
      <c r="M299">
        <v>703</v>
      </c>
      <c r="N299" s="1">
        <v>45629</v>
      </c>
      <c r="O299" t="s">
        <v>14</v>
      </c>
      <c r="P299">
        <v>399</v>
      </c>
      <c r="Q299">
        <v>9.6</v>
      </c>
      <c r="R299">
        <v>1</v>
      </c>
      <c r="S299">
        <v>1</v>
      </c>
      <c r="T299">
        <v>10</v>
      </c>
      <c r="U299">
        <v>10</v>
      </c>
      <c r="V299" t="s">
        <v>13</v>
      </c>
      <c r="W299">
        <v>0</v>
      </c>
    </row>
    <row r="300" spans="1:23" x14ac:dyDescent="0.25">
      <c r="A300">
        <v>508</v>
      </c>
      <c r="B300" s="1">
        <v>45185</v>
      </c>
      <c r="C300" t="s">
        <v>12</v>
      </c>
      <c r="D300">
        <v>199</v>
      </c>
      <c r="E300">
        <v>22.8</v>
      </c>
      <c r="F300">
        <v>2</v>
      </c>
      <c r="G300">
        <v>4</v>
      </c>
      <c r="H300">
        <v>31</v>
      </c>
      <c r="I300">
        <v>51</v>
      </c>
      <c r="J300" t="s">
        <v>11</v>
      </c>
      <c r="K300">
        <v>1</v>
      </c>
      <c r="M300">
        <v>704</v>
      </c>
      <c r="N300" s="1">
        <v>45645</v>
      </c>
      <c r="O300" t="s">
        <v>10</v>
      </c>
      <c r="P300">
        <v>699</v>
      </c>
      <c r="Q300">
        <v>23.3</v>
      </c>
      <c r="R300">
        <v>0</v>
      </c>
      <c r="S300">
        <v>0</v>
      </c>
      <c r="T300">
        <v>22</v>
      </c>
      <c r="U300">
        <v>22</v>
      </c>
      <c r="V300" t="s">
        <v>13</v>
      </c>
      <c r="W300">
        <v>0</v>
      </c>
    </row>
    <row r="301" spans="1:23" x14ac:dyDescent="0.25">
      <c r="A301">
        <v>509</v>
      </c>
      <c r="B301" s="1">
        <v>45284</v>
      </c>
      <c r="C301" t="s">
        <v>10</v>
      </c>
      <c r="D301">
        <v>699</v>
      </c>
      <c r="E301">
        <v>18</v>
      </c>
      <c r="F301">
        <v>4</v>
      </c>
      <c r="G301">
        <v>3</v>
      </c>
      <c r="H301">
        <v>20</v>
      </c>
      <c r="I301">
        <v>57</v>
      </c>
      <c r="J301" t="s">
        <v>11</v>
      </c>
      <c r="K301">
        <v>1</v>
      </c>
      <c r="M301">
        <v>708</v>
      </c>
      <c r="N301" s="1">
        <v>45494</v>
      </c>
      <c r="O301" t="s">
        <v>10</v>
      </c>
      <c r="P301">
        <v>699</v>
      </c>
      <c r="Q301">
        <v>8.4</v>
      </c>
      <c r="R301">
        <v>7</v>
      </c>
      <c r="S301">
        <v>2</v>
      </c>
      <c r="T301">
        <v>23</v>
      </c>
      <c r="U301">
        <v>55</v>
      </c>
      <c r="V301" t="s">
        <v>13</v>
      </c>
      <c r="W301">
        <v>0</v>
      </c>
    </row>
    <row r="302" spans="1:23" x14ac:dyDescent="0.25">
      <c r="A302">
        <v>511</v>
      </c>
      <c r="B302" s="1">
        <v>45216</v>
      </c>
      <c r="C302" t="s">
        <v>10</v>
      </c>
      <c r="D302">
        <v>699</v>
      </c>
      <c r="E302">
        <v>0.7</v>
      </c>
      <c r="F302">
        <v>5</v>
      </c>
      <c r="G302">
        <v>4</v>
      </c>
      <c r="H302">
        <v>7</v>
      </c>
      <c r="I302">
        <v>41</v>
      </c>
      <c r="J302" t="s">
        <v>11</v>
      </c>
      <c r="K302">
        <v>1</v>
      </c>
      <c r="M302">
        <v>712</v>
      </c>
      <c r="N302" s="1">
        <v>45257</v>
      </c>
      <c r="O302" t="s">
        <v>14</v>
      </c>
      <c r="P302">
        <v>399</v>
      </c>
      <c r="Q302">
        <v>13.3</v>
      </c>
      <c r="R302">
        <v>7</v>
      </c>
      <c r="S302">
        <v>4</v>
      </c>
      <c r="T302">
        <v>13</v>
      </c>
      <c r="U302">
        <v>9</v>
      </c>
      <c r="V302" t="s">
        <v>13</v>
      </c>
      <c r="W302">
        <v>0</v>
      </c>
    </row>
    <row r="303" spans="1:23" x14ac:dyDescent="0.25">
      <c r="A303">
        <v>512</v>
      </c>
      <c r="B303" s="1">
        <v>45210</v>
      </c>
      <c r="C303" t="s">
        <v>14</v>
      </c>
      <c r="D303">
        <v>399</v>
      </c>
      <c r="E303">
        <v>12.3</v>
      </c>
      <c r="F303">
        <v>5</v>
      </c>
      <c r="G303">
        <v>2</v>
      </c>
      <c r="H303">
        <v>7</v>
      </c>
      <c r="I303">
        <v>40</v>
      </c>
      <c r="J303" t="s">
        <v>11</v>
      </c>
      <c r="K303">
        <v>1</v>
      </c>
      <c r="M303">
        <v>716</v>
      </c>
      <c r="N303" s="1">
        <v>45296</v>
      </c>
      <c r="O303" t="s">
        <v>12</v>
      </c>
      <c r="P303">
        <v>199</v>
      </c>
      <c r="Q303">
        <v>16.600000000000001</v>
      </c>
      <c r="R303">
        <v>1</v>
      </c>
      <c r="S303">
        <v>3</v>
      </c>
      <c r="T303">
        <v>14</v>
      </c>
      <c r="U303">
        <v>51</v>
      </c>
      <c r="V303" t="s">
        <v>13</v>
      </c>
      <c r="W303">
        <v>0</v>
      </c>
    </row>
    <row r="304" spans="1:23" x14ac:dyDescent="0.25">
      <c r="A304">
        <v>513</v>
      </c>
      <c r="B304" s="1">
        <v>45541</v>
      </c>
      <c r="C304" t="s">
        <v>14</v>
      </c>
      <c r="D304">
        <v>399</v>
      </c>
      <c r="E304">
        <v>5.0999999999999996</v>
      </c>
      <c r="F304">
        <v>8</v>
      </c>
      <c r="G304">
        <v>1</v>
      </c>
      <c r="H304">
        <v>20</v>
      </c>
      <c r="I304">
        <v>57</v>
      </c>
      <c r="J304" t="s">
        <v>11</v>
      </c>
      <c r="K304">
        <v>1</v>
      </c>
      <c r="M304">
        <v>717</v>
      </c>
      <c r="N304" s="1">
        <v>44999</v>
      </c>
      <c r="O304" t="s">
        <v>10</v>
      </c>
      <c r="P304">
        <v>699</v>
      </c>
      <c r="Q304">
        <v>20.6</v>
      </c>
      <c r="R304">
        <v>0</v>
      </c>
      <c r="S304">
        <v>4</v>
      </c>
      <c r="T304">
        <v>27</v>
      </c>
      <c r="U304">
        <v>17</v>
      </c>
      <c r="V304" t="s">
        <v>13</v>
      </c>
      <c r="W304">
        <v>0</v>
      </c>
    </row>
    <row r="305" spans="1:23" x14ac:dyDescent="0.25">
      <c r="A305">
        <v>516</v>
      </c>
      <c r="B305" s="1">
        <v>45101</v>
      </c>
      <c r="C305" t="s">
        <v>14</v>
      </c>
      <c r="D305">
        <v>399</v>
      </c>
      <c r="E305">
        <v>17.3</v>
      </c>
      <c r="F305">
        <v>7</v>
      </c>
      <c r="G305">
        <v>5</v>
      </c>
      <c r="H305">
        <v>15</v>
      </c>
      <c r="I305">
        <v>22</v>
      </c>
      <c r="J305" t="s">
        <v>11</v>
      </c>
      <c r="K305">
        <v>1</v>
      </c>
      <c r="M305">
        <v>718</v>
      </c>
      <c r="N305" s="1">
        <v>45471</v>
      </c>
      <c r="O305" t="s">
        <v>14</v>
      </c>
      <c r="P305">
        <v>399</v>
      </c>
      <c r="Q305">
        <v>23.6</v>
      </c>
      <c r="R305">
        <v>8</v>
      </c>
      <c r="S305">
        <v>0</v>
      </c>
      <c r="T305">
        <v>5</v>
      </c>
      <c r="U305">
        <v>6</v>
      </c>
      <c r="V305" t="s">
        <v>13</v>
      </c>
      <c r="W305">
        <v>0</v>
      </c>
    </row>
    <row r="306" spans="1:23" x14ac:dyDescent="0.25">
      <c r="A306">
        <v>519</v>
      </c>
      <c r="B306" s="1">
        <v>44981</v>
      </c>
      <c r="C306" t="s">
        <v>14</v>
      </c>
      <c r="D306">
        <v>399</v>
      </c>
      <c r="E306">
        <v>9.6</v>
      </c>
      <c r="F306">
        <v>4</v>
      </c>
      <c r="G306">
        <v>3</v>
      </c>
      <c r="H306">
        <v>22</v>
      </c>
      <c r="I306">
        <v>54</v>
      </c>
      <c r="J306" t="s">
        <v>11</v>
      </c>
      <c r="K306">
        <v>1</v>
      </c>
      <c r="M306">
        <v>719</v>
      </c>
      <c r="N306" s="1">
        <v>45498</v>
      </c>
      <c r="O306" t="s">
        <v>14</v>
      </c>
      <c r="P306">
        <v>399</v>
      </c>
      <c r="Q306">
        <v>5.2</v>
      </c>
      <c r="R306">
        <v>3</v>
      </c>
      <c r="S306">
        <v>4</v>
      </c>
      <c r="T306">
        <v>13</v>
      </c>
      <c r="U306">
        <v>40</v>
      </c>
      <c r="V306" t="s">
        <v>13</v>
      </c>
      <c r="W306">
        <v>0</v>
      </c>
    </row>
    <row r="307" spans="1:23" x14ac:dyDescent="0.25">
      <c r="A307">
        <v>522</v>
      </c>
      <c r="B307" s="1">
        <v>45108</v>
      </c>
      <c r="C307" t="s">
        <v>14</v>
      </c>
      <c r="D307">
        <v>399</v>
      </c>
      <c r="E307">
        <v>8.3000000000000007</v>
      </c>
      <c r="F307">
        <v>2</v>
      </c>
      <c r="G307">
        <v>0</v>
      </c>
      <c r="H307">
        <v>10</v>
      </c>
      <c r="I307">
        <v>31</v>
      </c>
      <c r="J307" t="s">
        <v>11</v>
      </c>
      <c r="K307">
        <v>1</v>
      </c>
      <c r="M307">
        <v>721</v>
      </c>
      <c r="N307" s="1">
        <v>45272</v>
      </c>
      <c r="O307" t="s">
        <v>10</v>
      </c>
      <c r="P307">
        <v>699</v>
      </c>
      <c r="Q307">
        <v>22.1</v>
      </c>
      <c r="R307">
        <v>2</v>
      </c>
      <c r="S307">
        <v>1</v>
      </c>
      <c r="T307">
        <v>28</v>
      </c>
      <c r="U307">
        <v>35</v>
      </c>
      <c r="V307" t="s">
        <v>13</v>
      </c>
      <c r="W307">
        <v>0</v>
      </c>
    </row>
    <row r="308" spans="1:23" x14ac:dyDescent="0.25">
      <c r="A308">
        <v>527</v>
      </c>
      <c r="B308" s="1">
        <v>45442</v>
      </c>
      <c r="C308" t="s">
        <v>10</v>
      </c>
      <c r="D308">
        <v>699</v>
      </c>
      <c r="E308">
        <v>6</v>
      </c>
      <c r="F308">
        <v>5</v>
      </c>
      <c r="G308">
        <v>2</v>
      </c>
      <c r="H308">
        <v>16</v>
      </c>
      <c r="I308">
        <v>8</v>
      </c>
      <c r="J308" t="s">
        <v>11</v>
      </c>
      <c r="K308">
        <v>1</v>
      </c>
      <c r="M308">
        <v>723</v>
      </c>
      <c r="N308" s="1">
        <v>45503</v>
      </c>
      <c r="O308" t="s">
        <v>14</v>
      </c>
      <c r="P308">
        <v>399</v>
      </c>
      <c r="Q308">
        <v>19.2</v>
      </c>
      <c r="R308">
        <v>6</v>
      </c>
      <c r="S308">
        <v>5</v>
      </c>
      <c r="T308">
        <v>27</v>
      </c>
      <c r="U308">
        <v>20</v>
      </c>
      <c r="V308" t="s">
        <v>13</v>
      </c>
      <c r="W308">
        <v>0</v>
      </c>
    </row>
    <row r="309" spans="1:23" x14ac:dyDescent="0.25">
      <c r="A309">
        <v>528</v>
      </c>
      <c r="B309" s="1">
        <v>45459</v>
      </c>
      <c r="C309" t="s">
        <v>10</v>
      </c>
      <c r="D309">
        <v>699</v>
      </c>
      <c r="E309">
        <v>4.5999999999999996</v>
      </c>
      <c r="F309">
        <v>0</v>
      </c>
      <c r="G309">
        <v>2</v>
      </c>
      <c r="H309">
        <v>20</v>
      </c>
      <c r="I309">
        <v>60</v>
      </c>
      <c r="J309" t="s">
        <v>11</v>
      </c>
      <c r="K309">
        <v>1</v>
      </c>
      <c r="M309">
        <v>727</v>
      </c>
      <c r="N309" s="1">
        <v>45086</v>
      </c>
      <c r="O309" t="s">
        <v>14</v>
      </c>
      <c r="P309">
        <v>399</v>
      </c>
      <c r="Q309">
        <v>13</v>
      </c>
      <c r="R309">
        <v>2</v>
      </c>
      <c r="S309">
        <v>0</v>
      </c>
      <c r="T309">
        <v>36</v>
      </c>
      <c r="U309">
        <v>2</v>
      </c>
      <c r="V309" t="s">
        <v>13</v>
      </c>
      <c r="W309">
        <v>0</v>
      </c>
    </row>
    <row r="310" spans="1:23" x14ac:dyDescent="0.25">
      <c r="A310">
        <v>529</v>
      </c>
      <c r="B310" s="1">
        <v>45119</v>
      </c>
      <c r="C310" t="s">
        <v>10</v>
      </c>
      <c r="D310">
        <v>699</v>
      </c>
      <c r="E310">
        <v>8.8000000000000007</v>
      </c>
      <c r="F310">
        <v>2</v>
      </c>
      <c r="G310">
        <v>2</v>
      </c>
      <c r="H310">
        <v>34</v>
      </c>
      <c r="I310">
        <v>57</v>
      </c>
      <c r="J310" t="s">
        <v>11</v>
      </c>
      <c r="K310">
        <v>1</v>
      </c>
      <c r="M310">
        <v>728</v>
      </c>
      <c r="N310" s="1">
        <v>45021</v>
      </c>
      <c r="O310" t="s">
        <v>12</v>
      </c>
      <c r="P310">
        <v>199</v>
      </c>
      <c r="Q310">
        <v>9.5</v>
      </c>
      <c r="R310">
        <v>3</v>
      </c>
      <c r="S310">
        <v>1</v>
      </c>
      <c r="T310">
        <v>17</v>
      </c>
      <c r="U310">
        <v>16</v>
      </c>
      <c r="V310" t="s">
        <v>13</v>
      </c>
      <c r="W310">
        <v>0</v>
      </c>
    </row>
    <row r="311" spans="1:23" x14ac:dyDescent="0.25">
      <c r="A311">
        <v>530</v>
      </c>
      <c r="B311" s="1">
        <v>44949</v>
      </c>
      <c r="C311" t="s">
        <v>12</v>
      </c>
      <c r="D311">
        <v>199</v>
      </c>
      <c r="E311">
        <v>1</v>
      </c>
      <c r="F311">
        <v>3</v>
      </c>
      <c r="G311">
        <v>5</v>
      </c>
      <c r="H311">
        <v>26</v>
      </c>
      <c r="I311">
        <v>8</v>
      </c>
      <c r="J311" t="s">
        <v>11</v>
      </c>
      <c r="K311">
        <v>1</v>
      </c>
      <c r="M311">
        <v>729</v>
      </c>
      <c r="N311" s="1">
        <v>45421</v>
      </c>
      <c r="O311" t="s">
        <v>10</v>
      </c>
      <c r="P311">
        <v>699</v>
      </c>
      <c r="Q311">
        <v>14.4</v>
      </c>
      <c r="R311">
        <v>3</v>
      </c>
      <c r="S311">
        <v>5</v>
      </c>
      <c r="T311">
        <v>26</v>
      </c>
      <c r="U311">
        <v>4</v>
      </c>
      <c r="V311" t="s">
        <v>13</v>
      </c>
      <c r="W311">
        <v>0</v>
      </c>
    </row>
    <row r="312" spans="1:23" x14ac:dyDescent="0.25">
      <c r="A312">
        <v>531</v>
      </c>
      <c r="B312" s="1">
        <v>45311</v>
      </c>
      <c r="C312" t="s">
        <v>10</v>
      </c>
      <c r="D312">
        <v>699</v>
      </c>
      <c r="E312">
        <v>4.5999999999999996</v>
      </c>
      <c r="F312">
        <v>5</v>
      </c>
      <c r="G312">
        <v>5</v>
      </c>
      <c r="H312">
        <v>33</v>
      </c>
      <c r="I312">
        <v>41</v>
      </c>
      <c r="J312" t="s">
        <v>11</v>
      </c>
      <c r="K312">
        <v>1</v>
      </c>
      <c r="M312">
        <v>731</v>
      </c>
      <c r="N312" s="1">
        <v>45353</v>
      </c>
      <c r="O312" t="s">
        <v>14</v>
      </c>
      <c r="P312">
        <v>399</v>
      </c>
      <c r="Q312">
        <v>19.600000000000001</v>
      </c>
      <c r="R312">
        <v>5</v>
      </c>
      <c r="S312">
        <v>2</v>
      </c>
      <c r="T312">
        <v>6</v>
      </c>
      <c r="U312">
        <v>56</v>
      </c>
      <c r="V312" t="s">
        <v>13</v>
      </c>
      <c r="W312">
        <v>0</v>
      </c>
    </row>
    <row r="313" spans="1:23" x14ac:dyDescent="0.25">
      <c r="A313">
        <v>533</v>
      </c>
      <c r="B313" s="1">
        <v>45185</v>
      </c>
      <c r="C313" t="s">
        <v>12</v>
      </c>
      <c r="D313">
        <v>199</v>
      </c>
      <c r="E313">
        <v>17.399999999999999</v>
      </c>
      <c r="F313">
        <v>6</v>
      </c>
      <c r="G313">
        <v>3</v>
      </c>
      <c r="H313">
        <v>4</v>
      </c>
      <c r="I313">
        <v>24</v>
      </c>
      <c r="J313" t="s">
        <v>11</v>
      </c>
      <c r="K313">
        <v>1</v>
      </c>
      <c r="M313">
        <v>732</v>
      </c>
      <c r="N313" s="1">
        <v>44982</v>
      </c>
      <c r="O313" t="s">
        <v>12</v>
      </c>
      <c r="P313">
        <v>199</v>
      </c>
      <c r="Q313">
        <v>18.8</v>
      </c>
      <c r="R313">
        <v>0</v>
      </c>
      <c r="S313">
        <v>5</v>
      </c>
      <c r="T313">
        <v>15</v>
      </c>
      <c r="U313">
        <v>49</v>
      </c>
      <c r="V313" t="s">
        <v>13</v>
      </c>
      <c r="W313">
        <v>0</v>
      </c>
    </row>
    <row r="314" spans="1:23" x14ac:dyDescent="0.25">
      <c r="A314">
        <v>537</v>
      </c>
      <c r="B314" s="1">
        <v>45435</v>
      </c>
      <c r="C314" t="s">
        <v>10</v>
      </c>
      <c r="D314">
        <v>699</v>
      </c>
      <c r="E314">
        <v>9.3000000000000007</v>
      </c>
      <c r="F314">
        <v>6</v>
      </c>
      <c r="G314">
        <v>2</v>
      </c>
      <c r="H314">
        <v>13</v>
      </c>
      <c r="I314">
        <v>10</v>
      </c>
      <c r="J314" t="s">
        <v>11</v>
      </c>
      <c r="K314">
        <v>1</v>
      </c>
      <c r="M314">
        <v>735</v>
      </c>
      <c r="N314" s="1">
        <v>45414</v>
      </c>
      <c r="O314" t="s">
        <v>12</v>
      </c>
      <c r="P314">
        <v>199</v>
      </c>
      <c r="Q314">
        <v>11.1</v>
      </c>
      <c r="R314">
        <v>6</v>
      </c>
      <c r="S314">
        <v>1</v>
      </c>
      <c r="T314">
        <v>15</v>
      </c>
      <c r="U314">
        <v>8</v>
      </c>
      <c r="V314" t="s">
        <v>13</v>
      </c>
      <c r="W314">
        <v>0</v>
      </c>
    </row>
    <row r="315" spans="1:23" x14ac:dyDescent="0.25">
      <c r="A315">
        <v>538</v>
      </c>
      <c r="B315" s="1">
        <v>45040</v>
      </c>
      <c r="C315" t="s">
        <v>12</v>
      </c>
      <c r="D315">
        <v>199</v>
      </c>
      <c r="E315">
        <v>8.6</v>
      </c>
      <c r="F315">
        <v>0</v>
      </c>
      <c r="G315">
        <v>0</v>
      </c>
      <c r="H315">
        <v>31</v>
      </c>
      <c r="I315">
        <v>42</v>
      </c>
      <c r="J315" t="s">
        <v>11</v>
      </c>
      <c r="K315">
        <v>1</v>
      </c>
      <c r="M315">
        <v>736</v>
      </c>
      <c r="N315" s="1">
        <v>45641</v>
      </c>
      <c r="O315" t="s">
        <v>10</v>
      </c>
      <c r="P315">
        <v>699</v>
      </c>
      <c r="Q315">
        <v>13.9</v>
      </c>
      <c r="R315">
        <v>4</v>
      </c>
      <c r="S315">
        <v>0</v>
      </c>
      <c r="T315">
        <v>4</v>
      </c>
      <c r="U315">
        <v>25</v>
      </c>
      <c r="V315" t="s">
        <v>13</v>
      </c>
      <c r="W315">
        <v>0</v>
      </c>
    </row>
    <row r="316" spans="1:23" x14ac:dyDescent="0.25">
      <c r="A316">
        <v>540</v>
      </c>
      <c r="B316" s="1">
        <v>45105</v>
      </c>
      <c r="C316" t="s">
        <v>14</v>
      </c>
      <c r="D316">
        <v>399</v>
      </c>
      <c r="E316">
        <v>11.7</v>
      </c>
      <c r="F316">
        <v>4</v>
      </c>
      <c r="G316">
        <v>2</v>
      </c>
      <c r="H316">
        <v>15</v>
      </c>
      <c r="I316">
        <v>29</v>
      </c>
      <c r="J316" t="s">
        <v>11</v>
      </c>
      <c r="K316">
        <v>1</v>
      </c>
      <c r="M316">
        <v>737</v>
      </c>
      <c r="N316" s="1">
        <v>45127</v>
      </c>
      <c r="O316" t="s">
        <v>12</v>
      </c>
      <c r="P316">
        <v>199</v>
      </c>
      <c r="Q316">
        <v>12.3</v>
      </c>
      <c r="R316">
        <v>3</v>
      </c>
      <c r="S316">
        <v>3</v>
      </c>
      <c r="T316">
        <v>9</v>
      </c>
      <c r="U316">
        <v>25</v>
      </c>
      <c r="V316" t="s">
        <v>13</v>
      </c>
      <c r="W316">
        <v>0</v>
      </c>
    </row>
    <row r="317" spans="1:23" x14ac:dyDescent="0.25">
      <c r="A317">
        <v>541</v>
      </c>
      <c r="B317" s="1">
        <v>44973</v>
      </c>
      <c r="C317" t="s">
        <v>12</v>
      </c>
      <c r="D317">
        <v>199</v>
      </c>
      <c r="E317">
        <v>9.3000000000000007</v>
      </c>
      <c r="F317">
        <v>5</v>
      </c>
      <c r="G317">
        <v>3</v>
      </c>
      <c r="H317">
        <v>19</v>
      </c>
      <c r="I317">
        <v>47</v>
      </c>
      <c r="J317" t="s">
        <v>11</v>
      </c>
      <c r="K317">
        <v>1</v>
      </c>
      <c r="M317">
        <v>740</v>
      </c>
      <c r="N317" s="1">
        <v>45379</v>
      </c>
      <c r="O317" t="s">
        <v>14</v>
      </c>
      <c r="P317">
        <v>399</v>
      </c>
      <c r="Q317">
        <v>19.399999999999999</v>
      </c>
      <c r="R317">
        <v>2</v>
      </c>
      <c r="S317">
        <v>2</v>
      </c>
      <c r="T317">
        <v>2</v>
      </c>
      <c r="U317">
        <v>39</v>
      </c>
      <c r="V317" t="s">
        <v>13</v>
      </c>
      <c r="W317">
        <v>0</v>
      </c>
    </row>
    <row r="318" spans="1:23" x14ac:dyDescent="0.25">
      <c r="A318">
        <v>546</v>
      </c>
      <c r="B318" s="1">
        <v>45627</v>
      </c>
      <c r="C318" t="s">
        <v>14</v>
      </c>
      <c r="D318">
        <v>399</v>
      </c>
      <c r="E318">
        <v>4.9000000000000004</v>
      </c>
      <c r="F318">
        <v>6</v>
      </c>
      <c r="G318">
        <v>2</v>
      </c>
      <c r="H318">
        <v>29</v>
      </c>
      <c r="I318">
        <v>39</v>
      </c>
      <c r="J318" t="s">
        <v>11</v>
      </c>
      <c r="K318">
        <v>1</v>
      </c>
      <c r="M318">
        <v>741</v>
      </c>
      <c r="N318" s="1">
        <v>45014</v>
      </c>
      <c r="O318" t="s">
        <v>10</v>
      </c>
      <c r="P318">
        <v>699</v>
      </c>
      <c r="Q318">
        <v>11.3</v>
      </c>
      <c r="R318">
        <v>3</v>
      </c>
      <c r="S318">
        <v>1</v>
      </c>
      <c r="T318">
        <v>10</v>
      </c>
      <c r="U318">
        <v>43</v>
      </c>
      <c r="V318" t="s">
        <v>13</v>
      </c>
      <c r="W318">
        <v>0</v>
      </c>
    </row>
    <row r="319" spans="1:23" x14ac:dyDescent="0.25">
      <c r="A319">
        <v>547</v>
      </c>
      <c r="B319" s="1">
        <v>44974</v>
      </c>
      <c r="C319" t="s">
        <v>10</v>
      </c>
      <c r="D319">
        <v>699</v>
      </c>
      <c r="E319">
        <v>12.3</v>
      </c>
      <c r="F319">
        <v>7</v>
      </c>
      <c r="G319">
        <v>0</v>
      </c>
      <c r="H319">
        <v>9</v>
      </c>
      <c r="I319">
        <v>56</v>
      </c>
      <c r="J319" t="s">
        <v>11</v>
      </c>
      <c r="K319">
        <v>1</v>
      </c>
      <c r="M319">
        <v>743</v>
      </c>
      <c r="N319" s="1">
        <v>45135</v>
      </c>
      <c r="O319" t="s">
        <v>14</v>
      </c>
      <c r="P319">
        <v>399</v>
      </c>
      <c r="Q319">
        <v>12</v>
      </c>
      <c r="R319">
        <v>5</v>
      </c>
      <c r="S319">
        <v>1</v>
      </c>
      <c r="T319">
        <v>29</v>
      </c>
      <c r="U319">
        <v>47</v>
      </c>
      <c r="V319" t="s">
        <v>13</v>
      </c>
      <c r="W319">
        <v>0</v>
      </c>
    </row>
    <row r="320" spans="1:23" x14ac:dyDescent="0.25">
      <c r="A320">
        <v>549</v>
      </c>
      <c r="B320" s="1">
        <v>45560</v>
      </c>
      <c r="C320" t="s">
        <v>10</v>
      </c>
      <c r="D320">
        <v>699</v>
      </c>
      <c r="E320">
        <v>24.5</v>
      </c>
      <c r="F320">
        <v>5</v>
      </c>
      <c r="G320">
        <v>4</v>
      </c>
      <c r="H320">
        <v>15</v>
      </c>
      <c r="I320">
        <v>33</v>
      </c>
      <c r="J320" t="s">
        <v>11</v>
      </c>
      <c r="K320">
        <v>1</v>
      </c>
      <c r="M320">
        <v>746</v>
      </c>
      <c r="N320" s="1">
        <v>45605</v>
      </c>
      <c r="O320" t="s">
        <v>12</v>
      </c>
      <c r="P320">
        <v>199</v>
      </c>
      <c r="Q320">
        <v>1.8</v>
      </c>
      <c r="R320">
        <v>0</v>
      </c>
      <c r="S320">
        <v>0</v>
      </c>
      <c r="T320">
        <v>18</v>
      </c>
      <c r="U320">
        <v>24</v>
      </c>
      <c r="V320" t="s">
        <v>13</v>
      </c>
      <c r="W320">
        <v>0</v>
      </c>
    </row>
    <row r="321" spans="1:23" x14ac:dyDescent="0.25">
      <c r="A321">
        <v>551</v>
      </c>
      <c r="B321" s="1">
        <v>45087</v>
      </c>
      <c r="C321" t="s">
        <v>14</v>
      </c>
      <c r="D321">
        <v>399</v>
      </c>
      <c r="E321">
        <v>21.1</v>
      </c>
      <c r="F321">
        <v>8</v>
      </c>
      <c r="G321">
        <v>4</v>
      </c>
      <c r="H321">
        <v>10</v>
      </c>
      <c r="I321">
        <v>3</v>
      </c>
      <c r="J321" t="s">
        <v>11</v>
      </c>
      <c r="K321">
        <v>1</v>
      </c>
      <c r="M321">
        <v>747</v>
      </c>
      <c r="N321" s="1">
        <v>45322</v>
      </c>
      <c r="O321" t="s">
        <v>10</v>
      </c>
      <c r="P321">
        <v>699</v>
      </c>
      <c r="Q321">
        <v>21.7</v>
      </c>
      <c r="R321">
        <v>0</v>
      </c>
      <c r="S321">
        <v>2</v>
      </c>
      <c r="T321">
        <v>24</v>
      </c>
      <c r="U321">
        <v>55</v>
      </c>
      <c r="V321" t="s">
        <v>13</v>
      </c>
      <c r="W321">
        <v>0</v>
      </c>
    </row>
    <row r="322" spans="1:23" x14ac:dyDescent="0.25">
      <c r="A322">
        <v>553</v>
      </c>
      <c r="B322" s="1">
        <v>45167</v>
      </c>
      <c r="C322" t="s">
        <v>14</v>
      </c>
      <c r="D322">
        <v>399</v>
      </c>
      <c r="E322">
        <v>1.7</v>
      </c>
      <c r="F322">
        <v>3</v>
      </c>
      <c r="G322">
        <v>4</v>
      </c>
      <c r="H322">
        <v>18</v>
      </c>
      <c r="I322">
        <v>41</v>
      </c>
      <c r="J322" t="s">
        <v>11</v>
      </c>
      <c r="K322">
        <v>1</v>
      </c>
      <c r="M322">
        <v>748</v>
      </c>
      <c r="N322" s="1">
        <v>45471</v>
      </c>
      <c r="O322" t="s">
        <v>12</v>
      </c>
      <c r="P322">
        <v>199</v>
      </c>
      <c r="Q322">
        <v>13</v>
      </c>
      <c r="R322">
        <v>1</v>
      </c>
      <c r="S322">
        <v>2</v>
      </c>
      <c r="T322">
        <v>25</v>
      </c>
      <c r="U322">
        <v>31</v>
      </c>
      <c r="V322" t="s">
        <v>13</v>
      </c>
      <c r="W322">
        <v>0</v>
      </c>
    </row>
    <row r="323" spans="1:23" x14ac:dyDescent="0.25">
      <c r="A323">
        <v>554</v>
      </c>
      <c r="B323" s="1">
        <v>45250</v>
      </c>
      <c r="C323" t="s">
        <v>12</v>
      </c>
      <c r="D323">
        <v>199</v>
      </c>
      <c r="E323">
        <v>11.4</v>
      </c>
      <c r="F323">
        <v>7</v>
      </c>
      <c r="G323">
        <v>0</v>
      </c>
      <c r="H323">
        <v>30</v>
      </c>
      <c r="I323">
        <v>54</v>
      </c>
      <c r="J323" t="s">
        <v>11</v>
      </c>
      <c r="K323">
        <v>1</v>
      </c>
      <c r="M323">
        <v>754</v>
      </c>
      <c r="N323" s="1">
        <v>45264</v>
      </c>
      <c r="O323" t="s">
        <v>10</v>
      </c>
      <c r="P323">
        <v>699</v>
      </c>
      <c r="Q323">
        <v>10.7</v>
      </c>
      <c r="R323">
        <v>2</v>
      </c>
      <c r="S323">
        <v>3</v>
      </c>
      <c r="T323">
        <v>15</v>
      </c>
      <c r="U323">
        <v>19</v>
      </c>
      <c r="V323" t="s">
        <v>13</v>
      </c>
      <c r="W323">
        <v>0</v>
      </c>
    </row>
    <row r="324" spans="1:23" x14ac:dyDescent="0.25">
      <c r="A324">
        <v>556</v>
      </c>
      <c r="B324" s="1">
        <v>45614</v>
      </c>
      <c r="C324" t="s">
        <v>10</v>
      </c>
      <c r="D324">
        <v>699</v>
      </c>
      <c r="E324">
        <v>20.7</v>
      </c>
      <c r="F324">
        <v>4</v>
      </c>
      <c r="G324">
        <v>4</v>
      </c>
      <c r="H324">
        <v>1</v>
      </c>
      <c r="I324">
        <v>35</v>
      </c>
      <c r="J324" t="s">
        <v>11</v>
      </c>
      <c r="K324">
        <v>1</v>
      </c>
      <c r="M324">
        <v>756</v>
      </c>
      <c r="N324" s="1">
        <v>45075</v>
      </c>
      <c r="O324" t="s">
        <v>12</v>
      </c>
      <c r="P324">
        <v>199</v>
      </c>
      <c r="Q324">
        <v>17.399999999999999</v>
      </c>
      <c r="R324">
        <v>8</v>
      </c>
      <c r="S324">
        <v>1</v>
      </c>
      <c r="T324">
        <v>20</v>
      </c>
      <c r="U324">
        <v>27</v>
      </c>
      <c r="V324" t="s">
        <v>13</v>
      </c>
      <c r="W324">
        <v>0</v>
      </c>
    </row>
    <row r="325" spans="1:23" x14ac:dyDescent="0.25">
      <c r="A325">
        <v>558</v>
      </c>
      <c r="B325" s="1">
        <v>45601</v>
      </c>
      <c r="C325" t="s">
        <v>10</v>
      </c>
      <c r="D325">
        <v>699</v>
      </c>
      <c r="E325">
        <v>18.100000000000001</v>
      </c>
      <c r="F325">
        <v>5</v>
      </c>
      <c r="G325">
        <v>5</v>
      </c>
      <c r="H325">
        <v>31</v>
      </c>
      <c r="I325">
        <v>28</v>
      </c>
      <c r="J325" t="s">
        <v>11</v>
      </c>
      <c r="K325">
        <v>1</v>
      </c>
      <c r="M325">
        <v>761</v>
      </c>
      <c r="N325" s="1">
        <v>45407</v>
      </c>
      <c r="O325" t="s">
        <v>14</v>
      </c>
      <c r="P325">
        <v>399</v>
      </c>
      <c r="Q325">
        <v>17.399999999999999</v>
      </c>
      <c r="R325">
        <v>7</v>
      </c>
      <c r="S325">
        <v>1</v>
      </c>
      <c r="T325">
        <v>6</v>
      </c>
      <c r="U325">
        <v>32</v>
      </c>
      <c r="V325" t="s">
        <v>13</v>
      </c>
      <c r="W325">
        <v>0</v>
      </c>
    </row>
    <row r="326" spans="1:23" x14ac:dyDescent="0.25">
      <c r="A326">
        <v>559</v>
      </c>
      <c r="B326" s="1">
        <v>45035</v>
      </c>
      <c r="C326" t="s">
        <v>12</v>
      </c>
      <c r="D326">
        <v>199</v>
      </c>
      <c r="E326">
        <v>8.9</v>
      </c>
      <c r="F326">
        <v>4</v>
      </c>
      <c r="G326">
        <v>4</v>
      </c>
      <c r="H326">
        <v>1</v>
      </c>
      <c r="I326">
        <v>33</v>
      </c>
      <c r="J326" t="s">
        <v>11</v>
      </c>
      <c r="K326">
        <v>1</v>
      </c>
      <c r="M326">
        <v>765</v>
      </c>
      <c r="N326" s="1">
        <v>45247</v>
      </c>
      <c r="O326" t="s">
        <v>12</v>
      </c>
      <c r="P326">
        <v>199</v>
      </c>
      <c r="Q326">
        <v>10.4</v>
      </c>
      <c r="R326">
        <v>0</v>
      </c>
      <c r="S326">
        <v>4</v>
      </c>
      <c r="T326">
        <v>28</v>
      </c>
      <c r="U326">
        <v>47</v>
      </c>
      <c r="V326" t="s">
        <v>13</v>
      </c>
      <c r="W326">
        <v>0</v>
      </c>
    </row>
    <row r="327" spans="1:23" x14ac:dyDescent="0.25">
      <c r="A327">
        <v>561</v>
      </c>
      <c r="B327" s="1">
        <v>45351</v>
      </c>
      <c r="C327" t="s">
        <v>12</v>
      </c>
      <c r="D327">
        <v>199</v>
      </c>
      <c r="E327">
        <v>5.8</v>
      </c>
      <c r="F327">
        <v>3</v>
      </c>
      <c r="G327">
        <v>5</v>
      </c>
      <c r="H327">
        <v>26</v>
      </c>
      <c r="I327">
        <v>21</v>
      </c>
      <c r="J327" t="s">
        <v>11</v>
      </c>
      <c r="K327">
        <v>1</v>
      </c>
      <c r="M327">
        <v>766</v>
      </c>
      <c r="N327" s="1">
        <v>44970</v>
      </c>
      <c r="O327" t="s">
        <v>14</v>
      </c>
      <c r="P327">
        <v>399</v>
      </c>
      <c r="Q327">
        <v>13.4</v>
      </c>
      <c r="R327">
        <v>0</v>
      </c>
      <c r="S327">
        <v>4</v>
      </c>
      <c r="T327">
        <v>35</v>
      </c>
      <c r="U327">
        <v>6</v>
      </c>
      <c r="V327" t="s">
        <v>13</v>
      </c>
      <c r="W327">
        <v>0</v>
      </c>
    </row>
    <row r="328" spans="1:23" x14ac:dyDescent="0.25">
      <c r="A328">
        <v>562</v>
      </c>
      <c r="B328" s="1">
        <v>45443</v>
      </c>
      <c r="C328" t="s">
        <v>12</v>
      </c>
      <c r="D328">
        <v>199</v>
      </c>
      <c r="E328">
        <v>19.399999999999999</v>
      </c>
      <c r="F328">
        <v>7</v>
      </c>
      <c r="G328">
        <v>3</v>
      </c>
      <c r="H328">
        <v>8</v>
      </c>
      <c r="I328">
        <v>42</v>
      </c>
      <c r="J328" t="s">
        <v>11</v>
      </c>
      <c r="K328">
        <v>1</v>
      </c>
      <c r="M328">
        <v>768</v>
      </c>
      <c r="N328" s="1">
        <v>45399</v>
      </c>
      <c r="O328" t="s">
        <v>12</v>
      </c>
      <c r="P328">
        <v>199</v>
      </c>
      <c r="Q328">
        <v>7.6</v>
      </c>
      <c r="R328">
        <v>6</v>
      </c>
      <c r="S328">
        <v>2</v>
      </c>
      <c r="T328">
        <v>13</v>
      </c>
      <c r="U328">
        <v>49</v>
      </c>
      <c r="V328" t="s">
        <v>13</v>
      </c>
      <c r="W328">
        <v>0</v>
      </c>
    </row>
    <row r="329" spans="1:23" x14ac:dyDescent="0.25">
      <c r="A329">
        <v>563</v>
      </c>
      <c r="B329" s="1">
        <v>45526</v>
      </c>
      <c r="C329" t="s">
        <v>12</v>
      </c>
      <c r="D329">
        <v>199</v>
      </c>
      <c r="E329">
        <v>0.6</v>
      </c>
      <c r="F329">
        <v>0</v>
      </c>
      <c r="G329">
        <v>4</v>
      </c>
      <c r="H329">
        <v>32</v>
      </c>
      <c r="I329">
        <v>59</v>
      </c>
      <c r="J329" t="s">
        <v>11</v>
      </c>
      <c r="K329">
        <v>1</v>
      </c>
      <c r="M329">
        <v>769</v>
      </c>
      <c r="N329" s="1">
        <v>45401</v>
      </c>
      <c r="O329" t="s">
        <v>12</v>
      </c>
      <c r="P329">
        <v>199</v>
      </c>
      <c r="Q329">
        <v>7.7</v>
      </c>
      <c r="R329">
        <v>0</v>
      </c>
      <c r="S329">
        <v>5</v>
      </c>
      <c r="T329">
        <v>28</v>
      </c>
      <c r="U329">
        <v>33</v>
      </c>
      <c r="V329" t="s">
        <v>13</v>
      </c>
      <c r="W329">
        <v>0</v>
      </c>
    </row>
    <row r="330" spans="1:23" x14ac:dyDescent="0.25">
      <c r="A330">
        <v>564</v>
      </c>
      <c r="B330" s="1">
        <v>45058</v>
      </c>
      <c r="C330" t="s">
        <v>14</v>
      </c>
      <c r="D330">
        <v>399</v>
      </c>
      <c r="E330">
        <v>19.600000000000001</v>
      </c>
      <c r="F330">
        <v>2</v>
      </c>
      <c r="G330">
        <v>5</v>
      </c>
      <c r="H330">
        <v>33</v>
      </c>
      <c r="I330">
        <v>37</v>
      </c>
      <c r="J330" t="s">
        <v>11</v>
      </c>
      <c r="K330">
        <v>1</v>
      </c>
      <c r="M330">
        <v>770</v>
      </c>
      <c r="N330" s="1">
        <v>45639</v>
      </c>
      <c r="O330" t="s">
        <v>10</v>
      </c>
      <c r="P330">
        <v>699</v>
      </c>
      <c r="Q330">
        <v>2.7</v>
      </c>
      <c r="R330">
        <v>8</v>
      </c>
      <c r="S330">
        <v>0</v>
      </c>
      <c r="T330">
        <v>29</v>
      </c>
      <c r="U330">
        <v>11</v>
      </c>
      <c r="V330" t="s">
        <v>13</v>
      </c>
      <c r="W330">
        <v>0</v>
      </c>
    </row>
    <row r="331" spans="1:23" x14ac:dyDescent="0.25">
      <c r="A331">
        <v>565</v>
      </c>
      <c r="B331" s="1">
        <v>45550</v>
      </c>
      <c r="C331" t="s">
        <v>12</v>
      </c>
      <c r="D331">
        <v>199</v>
      </c>
      <c r="E331">
        <v>16.600000000000001</v>
      </c>
      <c r="F331">
        <v>5</v>
      </c>
      <c r="G331">
        <v>4</v>
      </c>
      <c r="H331">
        <v>25</v>
      </c>
      <c r="I331">
        <v>56</v>
      </c>
      <c r="J331" t="s">
        <v>11</v>
      </c>
      <c r="K331">
        <v>1</v>
      </c>
      <c r="M331">
        <v>772</v>
      </c>
      <c r="N331" s="1">
        <v>45655</v>
      </c>
      <c r="O331" t="s">
        <v>10</v>
      </c>
      <c r="P331">
        <v>699</v>
      </c>
      <c r="Q331">
        <v>22.1</v>
      </c>
      <c r="R331">
        <v>1</v>
      </c>
      <c r="S331">
        <v>2</v>
      </c>
      <c r="T331">
        <v>13</v>
      </c>
      <c r="U331">
        <v>20</v>
      </c>
      <c r="V331" t="s">
        <v>13</v>
      </c>
      <c r="W331">
        <v>0</v>
      </c>
    </row>
    <row r="332" spans="1:23" x14ac:dyDescent="0.25">
      <c r="A332">
        <v>567</v>
      </c>
      <c r="B332" s="1">
        <v>45493</v>
      </c>
      <c r="C332" t="s">
        <v>14</v>
      </c>
      <c r="D332">
        <v>399</v>
      </c>
      <c r="E332">
        <v>7.8</v>
      </c>
      <c r="F332">
        <v>8</v>
      </c>
      <c r="G332">
        <v>2</v>
      </c>
      <c r="H332">
        <v>33</v>
      </c>
      <c r="I332">
        <v>45</v>
      </c>
      <c r="J332" t="s">
        <v>11</v>
      </c>
      <c r="K332">
        <v>1</v>
      </c>
      <c r="M332">
        <v>775</v>
      </c>
      <c r="N332" s="1">
        <v>45356</v>
      </c>
      <c r="O332" t="s">
        <v>14</v>
      </c>
      <c r="P332">
        <v>399</v>
      </c>
      <c r="Q332">
        <v>4.5</v>
      </c>
      <c r="R332">
        <v>2</v>
      </c>
      <c r="S332">
        <v>1</v>
      </c>
      <c r="T332">
        <v>10</v>
      </c>
      <c r="U332">
        <v>49</v>
      </c>
      <c r="V332" t="s">
        <v>13</v>
      </c>
      <c r="W332">
        <v>0</v>
      </c>
    </row>
    <row r="333" spans="1:23" x14ac:dyDescent="0.25">
      <c r="A333">
        <v>571</v>
      </c>
      <c r="B333" s="1">
        <v>45200</v>
      </c>
      <c r="C333" t="s">
        <v>10</v>
      </c>
      <c r="D333">
        <v>699</v>
      </c>
      <c r="E333">
        <v>1.1000000000000001</v>
      </c>
      <c r="F333">
        <v>2</v>
      </c>
      <c r="G333">
        <v>0</v>
      </c>
      <c r="H333">
        <v>7</v>
      </c>
      <c r="I333">
        <v>42</v>
      </c>
      <c r="J333" t="s">
        <v>11</v>
      </c>
      <c r="K333">
        <v>1</v>
      </c>
      <c r="M333">
        <v>778</v>
      </c>
      <c r="N333" s="1">
        <v>45414</v>
      </c>
      <c r="O333" t="s">
        <v>10</v>
      </c>
      <c r="P333">
        <v>699</v>
      </c>
      <c r="Q333">
        <v>15.4</v>
      </c>
      <c r="R333">
        <v>7</v>
      </c>
      <c r="S333">
        <v>1</v>
      </c>
      <c r="T333">
        <v>1</v>
      </c>
      <c r="U333">
        <v>13</v>
      </c>
      <c r="V333" t="s">
        <v>13</v>
      </c>
      <c r="W333">
        <v>0</v>
      </c>
    </row>
    <row r="334" spans="1:23" x14ac:dyDescent="0.25">
      <c r="A334">
        <v>575</v>
      </c>
      <c r="B334" s="1">
        <v>45184</v>
      </c>
      <c r="C334" t="s">
        <v>14</v>
      </c>
      <c r="D334">
        <v>399</v>
      </c>
      <c r="E334">
        <v>10.7</v>
      </c>
      <c r="F334">
        <v>5</v>
      </c>
      <c r="G334">
        <v>4</v>
      </c>
      <c r="H334">
        <v>25</v>
      </c>
      <c r="I334">
        <v>3</v>
      </c>
      <c r="J334" t="s">
        <v>11</v>
      </c>
      <c r="K334">
        <v>1</v>
      </c>
      <c r="M334">
        <v>779</v>
      </c>
      <c r="N334" s="1">
        <v>45561</v>
      </c>
      <c r="O334" t="s">
        <v>14</v>
      </c>
      <c r="P334">
        <v>399</v>
      </c>
      <c r="Q334">
        <v>11.3</v>
      </c>
      <c r="R334">
        <v>0</v>
      </c>
      <c r="S334">
        <v>1</v>
      </c>
      <c r="T334">
        <v>27</v>
      </c>
      <c r="U334">
        <v>56</v>
      </c>
      <c r="V334" t="s">
        <v>13</v>
      </c>
      <c r="W334">
        <v>0</v>
      </c>
    </row>
    <row r="335" spans="1:23" x14ac:dyDescent="0.25">
      <c r="A335">
        <v>576</v>
      </c>
      <c r="B335" s="1">
        <v>45128</v>
      </c>
      <c r="C335" t="s">
        <v>12</v>
      </c>
      <c r="D335">
        <v>199</v>
      </c>
      <c r="E335">
        <v>20.8</v>
      </c>
      <c r="F335">
        <v>5</v>
      </c>
      <c r="G335">
        <v>4</v>
      </c>
      <c r="H335">
        <v>29</v>
      </c>
      <c r="I335">
        <v>34</v>
      </c>
      <c r="J335" t="s">
        <v>11</v>
      </c>
      <c r="K335">
        <v>1</v>
      </c>
      <c r="M335">
        <v>780</v>
      </c>
      <c r="N335" s="1">
        <v>45595</v>
      </c>
      <c r="O335" t="s">
        <v>10</v>
      </c>
      <c r="P335">
        <v>699</v>
      </c>
      <c r="Q335">
        <v>20.6</v>
      </c>
      <c r="R335">
        <v>3</v>
      </c>
      <c r="S335">
        <v>0</v>
      </c>
      <c r="T335">
        <v>36</v>
      </c>
      <c r="U335">
        <v>11</v>
      </c>
      <c r="V335" t="s">
        <v>13</v>
      </c>
      <c r="W335">
        <v>0</v>
      </c>
    </row>
    <row r="336" spans="1:23" x14ac:dyDescent="0.25">
      <c r="A336">
        <v>577</v>
      </c>
      <c r="B336" s="1">
        <v>45104</v>
      </c>
      <c r="C336" t="s">
        <v>10</v>
      </c>
      <c r="D336">
        <v>699</v>
      </c>
      <c r="E336">
        <v>7.7</v>
      </c>
      <c r="F336">
        <v>2</v>
      </c>
      <c r="G336">
        <v>5</v>
      </c>
      <c r="H336">
        <v>13</v>
      </c>
      <c r="I336">
        <v>4</v>
      </c>
      <c r="J336" t="s">
        <v>11</v>
      </c>
      <c r="K336">
        <v>1</v>
      </c>
      <c r="M336">
        <v>782</v>
      </c>
      <c r="N336" s="1">
        <v>45552</v>
      </c>
      <c r="O336" t="s">
        <v>14</v>
      </c>
      <c r="P336">
        <v>399</v>
      </c>
      <c r="Q336">
        <v>1.7</v>
      </c>
      <c r="R336">
        <v>6</v>
      </c>
      <c r="S336">
        <v>1</v>
      </c>
      <c r="T336">
        <v>6</v>
      </c>
      <c r="U336">
        <v>10</v>
      </c>
      <c r="V336" t="s">
        <v>13</v>
      </c>
      <c r="W336">
        <v>0</v>
      </c>
    </row>
    <row r="337" spans="1:23" x14ac:dyDescent="0.25">
      <c r="A337">
        <v>578</v>
      </c>
      <c r="B337" s="1">
        <v>45060</v>
      </c>
      <c r="C337" t="s">
        <v>10</v>
      </c>
      <c r="D337">
        <v>699</v>
      </c>
      <c r="E337">
        <v>3.4</v>
      </c>
      <c r="F337">
        <v>0</v>
      </c>
      <c r="G337">
        <v>3</v>
      </c>
      <c r="H337">
        <v>33</v>
      </c>
      <c r="I337">
        <v>17</v>
      </c>
      <c r="J337" t="s">
        <v>11</v>
      </c>
      <c r="K337">
        <v>1</v>
      </c>
      <c r="M337">
        <v>787</v>
      </c>
      <c r="N337" s="1">
        <v>45192</v>
      </c>
      <c r="O337" t="s">
        <v>10</v>
      </c>
      <c r="P337">
        <v>699</v>
      </c>
      <c r="Q337">
        <v>12.3</v>
      </c>
      <c r="R337">
        <v>4</v>
      </c>
      <c r="S337">
        <v>3</v>
      </c>
      <c r="T337">
        <v>6</v>
      </c>
      <c r="U337">
        <v>38</v>
      </c>
      <c r="V337" t="s">
        <v>13</v>
      </c>
      <c r="W337">
        <v>0</v>
      </c>
    </row>
    <row r="338" spans="1:23" x14ac:dyDescent="0.25">
      <c r="A338">
        <v>579</v>
      </c>
      <c r="B338" s="1">
        <v>45084</v>
      </c>
      <c r="C338" t="s">
        <v>12</v>
      </c>
      <c r="D338">
        <v>199</v>
      </c>
      <c r="E338">
        <v>0.6</v>
      </c>
      <c r="F338">
        <v>7</v>
      </c>
      <c r="G338">
        <v>5</v>
      </c>
      <c r="H338">
        <v>17</v>
      </c>
      <c r="I338">
        <v>59</v>
      </c>
      <c r="J338" t="s">
        <v>11</v>
      </c>
      <c r="K338">
        <v>1</v>
      </c>
      <c r="M338">
        <v>792</v>
      </c>
      <c r="N338" s="1">
        <v>45276</v>
      </c>
      <c r="O338" t="s">
        <v>14</v>
      </c>
      <c r="P338">
        <v>399</v>
      </c>
      <c r="Q338">
        <v>12.9</v>
      </c>
      <c r="R338">
        <v>5</v>
      </c>
      <c r="S338">
        <v>0</v>
      </c>
      <c r="T338">
        <v>20</v>
      </c>
      <c r="U338">
        <v>7</v>
      </c>
      <c r="V338" t="s">
        <v>13</v>
      </c>
      <c r="W338">
        <v>0</v>
      </c>
    </row>
    <row r="339" spans="1:23" x14ac:dyDescent="0.25">
      <c r="A339">
        <v>580</v>
      </c>
      <c r="B339" s="1">
        <v>45293</v>
      </c>
      <c r="C339" t="s">
        <v>14</v>
      </c>
      <c r="D339">
        <v>399</v>
      </c>
      <c r="E339">
        <v>19.5</v>
      </c>
      <c r="F339">
        <v>4</v>
      </c>
      <c r="G339">
        <v>3</v>
      </c>
      <c r="H339">
        <v>4</v>
      </c>
      <c r="I339">
        <v>50</v>
      </c>
      <c r="J339" t="s">
        <v>11</v>
      </c>
      <c r="K339">
        <v>1</v>
      </c>
      <c r="M339">
        <v>794</v>
      </c>
      <c r="N339" s="1">
        <v>45476</v>
      </c>
      <c r="O339" t="s">
        <v>14</v>
      </c>
      <c r="P339">
        <v>399</v>
      </c>
      <c r="Q339">
        <v>20</v>
      </c>
      <c r="R339">
        <v>2</v>
      </c>
      <c r="S339">
        <v>3</v>
      </c>
      <c r="T339">
        <v>31</v>
      </c>
      <c r="U339">
        <v>9</v>
      </c>
      <c r="V339" t="s">
        <v>13</v>
      </c>
      <c r="W339">
        <v>0</v>
      </c>
    </row>
    <row r="340" spans="1:23" x14ac:dyDescent="0.25">
      <c r="A340">
        <v>583</v>
      </c>
      <c r="B340" s="1">
        <v>45501</v>
      </c>
      <c r="C340" t="s">
        <v>14</v>
      </c>
      <c r="D340">
        <v>399</v>
      </c>
      <c r="E340">
        <v>9.3000000000000007</v>
      </c>
      <c r="F340">
        <v>3</v>
      </c>
      <c r="G340">
        <v>4</v>
      </c>
      <c r="H340">
        <v>22</v>
      </c>
      <c r="I340">
        <v>33</v>
      </c>
      <c r="J340" t="s">
        <v>11</v>
      </c>
      <c r="K340">
        <v>1</v>
      </c>
      <c r="M340">
        <v>795</v>
      </c>
      <c r="N340" s="1">
        <v>45233</v>
      </c>
      <c r="O340" t="s">
        <v>14</v>
      </c>
      <c r="P340">
        <v>399</v>
      </c>
      <c r="Q340">
        <v>19.7</v>
      </c>
      <c r="R340">
        <v>6</v>
      </c>
      <c r="S340">
        <v>5</v>
      </c>
      <c r="T340">
        <v>30</v>
      </c>
      <c r="U340">
        <v>3</v>
      </c>
      <c r="V340" t="s">
        <v>13</v>
      </c>
      <c r="W340">
        <v>0</v>
      </c>
    </row>
    <row r="341" spans="1:23" x14ac:dyDescent="0.25">
      <c r="A341">
        <v>588</v>
      </c>
      <c r="B341" s="1">
        <v>44994</v>
      </c>
      <c r="C341" t="s">
        <v>10</v>
      </c>
      <c r="D341">
        <v>699</v>
      </c>
      <c r="E341">
        <v>23.7</v>
      </c>
      <c r="F341">
        <v>2</v>
      </c>
      <c r="G341">
        <v>4</v>
      </c>
      <c r="H341">
        <v>6</v>
      </c>
      <c r="I341">
        <v>34</v>
      </c>
      <c r="J341" t="s">
        <v>11</v>
      </c>
      <c r="K341">
        <v>1</v>
      </c>
      <c r="M341">
        <v>796</v>
      </c>
      <c r="N341" s="1">
        <v>45289</v>
      </c>
      <c r="O341" t="s">
        <v>10</v>
      </c>
      <c r="P341">
        <v>699</v>
      </c>
      <c r="Q341">
        <v>14.1</v>
      </c>
      <c r="R341">
        <v>0</v>
      </c>
      <c r="S341">
        <v>1</v>
      </c>
      <c r="T341">
        <v>21</v>
      </c>
      <c r="U341">
        <v>36</v>
      </c>
      <c r="V341" t="s">
        <v>13</v>
      </c>
      <c r="W341">
        <v>0</v>
      </c>
    </row>
    <row r="342" spans="1:23" x14ac:dyDescent="0.25">
      <c r="A342">
        <v>590</v>
      </c>
      <c r="B342" s="1">
        <v>45397</v>
      </c>
      <c r="C342" t="s">
        <v>10</v>
      </c>
      <c r="D342">
        <v>699</v>
      </c>
      <c r="E342">
        <v>16.3</v>
      </c>
      <c r="F342">
        <v>1</v>
      </c>
      <c r="G342">
        <v>5</v>
      </c>
      <c r="H342">
        <v>28</v>
      </c>
      <c r="I342">
        <v>43</v>
      </c>
      <c r="J342" t="s">
        <v>11</v>
      </c>
      <c r="K342">
        <v>1</v>
      </c>
      <c r="M342">
        <v>797</v>
      </c>
      <c r="N342" s="1">
        <v>45096</v>
      </c>
      <c r="O342" t="s">
        <v>12</v>
      </c>
      <c r="P342">
        <v>199</v>
      </c>
      <c r="Q342">
        <v>7.4</v>
      </c>
      <c r="R342">
        <v>0</v>
      </c>
      <c r="S342">
        <v>2</v>
      </c>
      <c r="T342">
        <v>10</v>
      </c>
      <c r="U342">
        <v>24</v>
      </c>
      <c r="V342" t="s">
        <v>13</v>
      </c>
      <c r="W342">
        <v>0</v>
      </c>
    </row>
    <row r="343" spans="1:23" x14ac:dyDescent="0.25">
      <c r="A343">
        <v>592</v>
      </c>
      <c r="B343" s="1">
        <v>45370</v>
      </c>
      <c r="C343" t="s">
        <v>12</v>
      </c>
      <c r="D343">
        <v>199</v>
      </c>
      <c r="E343">
        <v>22.8</v>
      </c>
      <c r="F343">
        <v>6</v>
      </c>
      <c r="G343">
        <v>3</v>
      </c>
      <c r="H343">
        <v>15</v>
      </c>
      <c r="I343">
        <v>28</v>
      </c>
      <c r="J343" t="s">
        <v>11</v>
      </c>
      <c r="K343">
        <v>1</v>
      </c>
      <c r="M343">
        <v>798</v>
      </c>
      <c r="N343" s="1">
        <v>45653</v>
      </c>
      <c r="O343" t="s">
        <v>10</v>
      </c>
      <c r="P343">
        <v>699</v>
      </c>
      <c r="Q343">
        <v>5.0999999999999996</v>
      </c>
      <c r="R343">
        <v>1</v>
      </c>
      <c r="S343">
        <v>2</v>
      </c>
      <c r="T343">
        <v>25</v>
      </c>
      <c r="U343">
        <v>45</v>
      </c>
      <c r="V343" t="s">
        <v>13</v>
      </c>
      <c r="W343">
        <v>0</v>
      </c>
    </row>
    <row r="344" spans="1:23" x14ac:dyDescent="0.25">
      <c r="A344">
        <v>594</v>
      </c>
      <c r="B344" s="1">
        <v>45223</v>
      </c>
      <c r="C344" t="s">
        <v>12</v>
      </c>
      <c r="D344">
        <v>199</v>
      </c>
      <c r="E344">
        <v>17.7</v>
      </c>
      <c r="F344">
        <v>1</v>
      </c>
      <c r="G344">
        <v>2</v>
      </c>
      <c r="H344">
        <v>3</v>
      </c>
      <c r="I344">
        <v>59</v>
      </c>
      <c r="J344" t="s">
        <v>11</v>
      </c>
      <c r="K344">
        <v>1</v>
      </c>
      <c r="M344">
        <v>802</v>
      </c>
      <c r="N344" s="1">
        <v>45455</v>
      </c>
      <c r="O344" t="s">
        <v>10</v>
      </c>
      <c r="P344">
        <v>699</v>
      </c>
      <c r="Q344">
        <v>8.1</v>
      </c>
      <c r="R344">
        <v>5</v>
      </c>
      <c r="S344">
        <v>1</v>
      </c>
      <c r="T344">
        <v>34</v>
      </c>
      <c r="U344">
        <v>49</v>
      </c>
      <c r="V344" t="s">
        <v>13</v>
      </c>
      <c r="W344">
        <v>0</v>
      </c>
    </row>
    <row r="345" spans="1:23" x14ac:dyDescent="0.25">
      <c r="A345">
        <v>595</v>
      </c>
      <c r="B345" s="1">
        <v>45603</v>
      </c>
      <c r="C345" t="s">
        <v>10</v>
      </c>
      <c r="D345">
        <v>699</v>
      </c>
      <c r="E345">
        <v>15.4</v>
      </c>
      <c r="F345">
        <v>4</v>
      </c>
      <c r="G345">
        <v>3</v>
      </c>
      <c r="H345">
        <v>20</v>
      </c>
      <c r="I345">
        <v>24</v>
      </c>
      <c r="J345" t="s">
        <v>11</v>
      </c>
      <c r="K345">
        <v>1</v>
      </c>
      <c r="M345">
        <v>803</v>
      </c>
      <c r="N345" s="1">
        <v>45461</v>
      </c>
      <c r="O345" t="s">
        <v>10</v>
      </c>
      <c r="P345">
        <v>699</v>
      </c>
      <c r="Q345">
        <v>5.5</v>
      </c>
      <c r="R345">
        <v>0</v>
      </c>
      <c r="S345">
        <v>3</v>
      </c>
      <c r="T345">
        <v>9</v>
      </c>
      <c r="U345">
        <v>24</v>
      </c>
      <c r="V345" t="s">
        <v>13</v>
      </c>
      <c r="W345">
        <v>0</v>
      </c>
    </row>
    <row r="346" spans="1:23" x14ac:dyDescent="0.25">
      <c r="A346">
        <v>596</v>
      </c>
      <c r="B346" s="1">
        <v>45485</v>
      </c>
      <c r="C346" t="s">
        <v>12</v>
      </c>
      <c r="D346">
        <v>199</v>
      </c>
      <c r="E346">
        <v>4.3</v>
      </c>
      <c r="F346">
        <v>3</v>
      </c>
      <c r="G346">
        <v>1</v>
      </c>
      <c r="H346">
        <v>31</v>
      </c>
      <c r="I346">
        <v>47</v>
      </c>
      <c r="J346" t="s">
        <v>11</v>
      </c>
      <c r="K346">
        <v>1</v>
      </c>
      <c r="M346">
        <v>805</v>
      </c>
      <c r="N346" s="1">
        <v>45246</v>
      </c>
      <c r="O346" t="s">
        <v>14</v>
      </c>
      <c r="P346">
        <v>399</v>
      </c>
      <c r="Q346">
        <v>22.3</v>
      </c>
      <c r="R346">
        <v>1</v>
      </c>
      <c r="S346">
        <v>4</v>
      </c>
      <c r="T346">
        <v>30</v>
      </c>
      <c r="U346">
        <v>49</v>
      </c>
      <c r="V346" t="s">
        <v>13</v>
      </c>
      <c r="W346">
        <v>0</v>
      </c>
    </row>
    <row r="347" spans="1:23" x14ac:dyDescent="0.25">
      <c r="A347">
        <v>598</v>
      </c>
      <c r="B347" s="1">
        <v>45239</v>
      </c>
      <c r="C347" t="s">
        <v>12</v>
      </c>
      <c r="D347">
        <v>199</v>
      </c>
      <c r="E347">
        <v>0.6</v>
      </c>
      <c r="F347">
        <v>6</v>
      </c>
      <c r="G347">
        <v>4</v>
      </c>
      <c r="H347">
        <v>3</v>
      </c>
      <c r="I347">
        <v>35</v>
      </c>
      <c r="J347" t="s">
        <v>11</v>
      </c>
      <c r="K347">
        <v>1</v>
      </c>
      <c r="M347">
        <v>809</v>
      </c>
      <c r="N347" s="1">
        <v>45273</v>
      </c>
      <c r="O347" t="s">
        <v>12</v>
      </c>
      <c r="P347">
        <v>199</v>
      </c>
      <c r="Q347">
        <v>14.6</v>
      </c>
      <c r="R347">
        <v>2</v>
      </c>
      <c r="S347">
        <v>0</v>
      </c>
      <c r="T347">
        <v>19</v>
      </c>
      <c r="U347">
        <v>19</v>
      </c>
      <c r="V347" t="s">
        <v>13</v>
      </c>
      <c r="W347">
        <v>0</v>
      </c>
    </row>
    <row r="348" spans="1:23" x14ac:dyDescent="0.25">
      <c r="A348">
        <v>599</v>
      </c>
      <c r="B348" s="1">
        <v>45558</v>
      </c>
      <c r="C348" t="s">
        <v>12</v>
      </c>
      <c r="D348">
        <v>199</v>
      </c>
      <c r="E348">
        <v>5.7</v>
      </c>
      <c r="F348">
        <v>8</v>
      </c>
      <c r="G348">
        <v>1</v>
      </c>
      <c r="H348">
        <v>23</v>
      </c>
      <c r="I348">
        <v>10</v>
      </c>
      <c r="J348" t="s">
        <v>11</v>
      </c>
      <c r="K348">
        <v>1</v>
      </c>
      <c r="M348">
        <v>814</v>
      </c>
      <c r="N348" s="1">
        <v>45074</v>
      </c>
      <c r="O348" t="s">
        <v>14</v>
      </c>
      <c r="P348">
        <v>399</v>
      </c>
      <c r="Q348">
        <v>11.7</v>
      </c>
      <c r="R348">
        <v>7</v>
      </c>
      <c r="S348">
        <v>3</v>
      </c>
      <c r="T348">
        <v>7</v>
      </c>
      <c r="U348">
        <v>14</v>
      </c>
      <c r="V348" t="s">
        <v>13</v>
      </c>
      <c r="W348">
        <v>0</v>
      </c>
    </row>
    <row r="349" spans="1:23" x14ac:dyDescent="0.25">
      <c r="A349">
        <v>600</v>
      </c>
      <c r="B349" s="1">
        <v>45001</v>
      </c>
      <c r="C349" t="s">
        <v>14</v>
      </c>
      <c r="D349">
        <v>399</v>
      </c>
      <c r="E349">
        <v>3.3</v>
      </c>
      <c r="F349">
        <v>0</v>
      </c>
      <c r="G349">
        <v>4</v>
      </c>
      <c r="H349">
        <v>13</v>
      </c>
      <c r="I349">
        <v>29</v>
      </c>
      <c r="J349" t="s">
        <v>11</v>
      </c>
      <c r="K349">
        <v>1</v>
      </c>
      <c r="M349">
        <v>815</v>
      </c>
      <c r="N349" s="1">
        <v>45265</v>
      </c>
      <c r="O349" t="s">
        <v>10</v>
      </c>
      <c r="P349">
        <v>699</v>
      </c>
      <c r="Q349">
        <v>22.9</v>
      </c>
      <c r="R349">
        <v>6</v>
      </c>
      <c r="S349">
        <v>1</v>
      </c>
      <c r="T349">
        <v>17</v>
      </c>
      <c r="U349">
        <v>44</v>
      </c>
      <c r="V349" t="s">
        <v>13</v>
      </c>
      <c r="W349">
        <v>0</v>
      </c>
    </row>
    <row r="350" spans="1:23" x14ac:dyDescent="0.25">
      <c r="A350">
        <v>601</v>
      </c>
      <c r="B350" s="1">
        <v>45265</v>
      </c>
      <c r="C350" t="s">
        <v>14</v>
      </c>
      <c r="D350">
        <v>399</v>
      </c>
      <c r="E350">
        <v>6.6</v>
      </c>
      <c r="F350">
        <v>3</v>
      </c>
      <c r="G350">
        <v>5</v>
      </c>
      <c r="H350">
        <v>5</v>
      </c>
      <c r="I350">
        <v>37</v>
      </c>
      <c r="J350" t="s">
        <v>11</v>
      </c>
      <c r="K350">
        <v>1</v>
      </c>
      <c r="M350">
        <v>816</v>
      </c>
      <c r="N350" s="1">
        <v>45399</v>
      </c>
      <c r="O350" t="s">
        <v>14</v>
      </c>
      <c r="P350">
        <v>399</v>
      </c>
      <c r="Q350">
        <v>12.4</v>
      </c>
      <c r="R350">
        <v>1</v>
      </c>
      <c r="S350">
        <v>3</v>
      </c>
      <c r="T350">
        <v>30</v>
      </c>
      <c r="U350">
        <v>7</v>
      </c>
      <c r="V350" t="s">
        <v>13</v>
      </c>
      <c r="W350">
        <v>0</v>
      </c>
    </row>
    <row r="351" spans="1:23" x14ac:dyDescent="0.25">
      <c r="A351">
        <v>603</v>
      </c>
      <c r="B351" s="1">
        <v>45507</v>
      </c>
      <c r="C351" t="s">
        <v>14</v>
      </c>
      <c r="D351">
        <v>399</v>
      </c>
      <c r="E351">
        <v>11.5</v>
      </c>
      <c r="F351">
        <v>4</v>
      </c>
      <c r="G351">
        <v>5</v>
      </c>
      <c r="H351">
        <v>32</v>
      </c>
      <c r="I351">
        <v>37</v>
      </c>
      <c r="J351" t="s">
        <v>11</v>
      </c>
      <c r="K351">
        <v>1</v>
      </c>
      <c r="M351">
        <v>817</v>
      </c>
      <c r="N351" s="1">
        <v>45036</v>
      </c>
      <c r="O351" t="s">
        <v>12</v>
      </c>
      <c r="P351">
        <v>199</v>
      </c>
      <c r="Q351">
        <v>19.3</v>
      </c>
      <c r="R351">
        <v>2</v>
      </c>
      <c r="S351">
        <v>4</v>
      </c>
      <c r="T351">
        <v>19</v>
      </c>
      <c r="U351">
        <v>6</v>
      </c>
      <c r="V351" t="s">
        <v>13</v>
      </c>
      <c r="W351">
        <v>0</v>
      </c>
    </row>
    <row r="352" spans="1:23" x14ac:dyDescent="0.25">
      <c r="A352">
        <v>606</v>
      </c>
      <c r="B352" s="1">
        <v>45588</v>
      </c>
      <c r="C352" t="s">
        <v>14</v>
      </c>
      <c r="D352">
        <v>399</v>
      </c>
      <c r="E352">
        <v>9.3000000000000007</v>
      </c>
      <c r="F352">
        <v>4</v>
      </c>
      <c r="G352">
        <v>3</v>
      </c>
      <c r="H352">
        <v>29</v>
      </c>
      <c r="I352">
        <v>35</v>
      </c>
      <c r="J352" t="s">
        <v>11</v>
      </c>
      <c r="K352">
        <v>1</v>
      </c>
      <c r="M352">
        <v>821</v>
      </c>
      <c r="N352" s="1">
        <v>45425</v>
      </c>
      <c r="O352" t="s">
        <v>12</v>
      </c>
      <c r="P352">
        <v>199</v>
      </c>
      <c r="Q352">
        <v>16.7</v>
      </c>
      <c r="R352">
        <v>1</v>
      </c>
      <c r="S352">
        <v>5</v>
      </c>
      <c r="T352">
        <v>12</v>
      </c>
      <c r="U352">
        <v>59</v>
      </c>
      <c r="V352" t="s">
        <v>13</v>
      </c>
      <c r="W352">
        <v>0</v>
      </c>
    </row>
    <row r="353" spans="1:23" x14ac:dyDescent="0.25">
      <c r="A353">
        <v>607</v>
      </c>
      <c r="B353" s="1">
        <v>45568</v>
      </c>
      <c r="C353" t="s">
        <v>10</v>
      </c>
      <c r="D353">
        <v>699</v>
      </c>
      <c r="E353">
        <v>21.1</v>
      </c>
      <c r="F353">
        <v>2</v>
      </c>
      <c r="G353">
        <v>4</v>
      </c>
      <c r="H353">
        <v>6</v>
      </c>
      <c r="I353">
        <v>12</v>
      </c>
      <c r="J353" t="s">
        <v>11</v>
      </c>
      <c r="K353">
        <v>1</v>
      </c>
      <c r="M353">
        <v>825</v>
      </c>
      <c r="N353" s="1">
        <v>45251</v>
      </c>
      <c r="O353" t="s">
        <v>14</v>
      </c>
      <c r="P353">
        <v>399</v>
      </c>
      <c r="Q353">
        <v>15.6</v>
      </c>
      <c r="R353">
        <v>7</v>
      </c>
      <c r="S353">
        <v>1</v>
      </c>
      <c r="T353">
        <v>25</v>
      </c>
      <c r="U353">
        <v>13</v>
      </c>
      <c r="V353" t="s">
        <v>13</v>
      </c>
      <c r="W353">
        <v>0</v>
      </c>
    </row>
    <row r="354" spans="1:23" x14ac:dyDescent="0.25">
      <c r="A354">
        <v>611</v>
      </c>
      <c r="B354" s="1">
        <v>45171</v>
      </c>
      <c r="C354" t="s">
        <v>14</v>
      </c>
      <c r="D354">
        <v>399</v>
      </c>
      <c r="E354">
        <v>13</v>
      </c>
      <c r="F354">
        <v>6</v>
      </c>
      <c r="G354">
        <v>2</v>
      </c>
      <c r="H354">
        <v>33</v>
      </c>
      <c r="I354">
        <v>32</v>
      </c>
      <c r="J354" t="s">
        <v>11</v>
      </c>
      <c r="K354">
        <v>1</v>
      </c>
      <c r="M354">
        <v>828</v>
      </c>
      <c r="N354" s="1">
        <v>45294</v>
      </c>
      <c r="O354" t="s">
        <v>12</v>
      </c>
      <c r="P354">
        <v>199</v>
      </c>
      <c r="Q354">
        <v>22.6</v>
      </c>
      <c r="R354">
        <v>0</v>
      </c>
      <c r="S354">
        <v>0</v>
      </c>
      <c r="T354">
        <v>24</v>
      </c>
      <c r="U354">
        <v>45</v>
      </c>
      <c r="V354" t="s">
        <v>13</v>
      </c>
      <c r="W354">
        <v>0</v>
      </c>
    </row>
    <row r="355" spans="1:23" x14ac:dyDescent="0.25">
      <c r="A355">
        <v>612</v>
      </c>
      <c r="B355" s="1">
        <v>45506</v>
      </c>
      <c r="C355" t="s">
        <v>10</v>
      </c>
      <c r="D355">
        <v>699</v>
      </c>
      <c r="E355">
        <v>19.100000000000001</v>
      </c>
      <c r="F355">
        <v>2</v>
      </c>
      <c r="G355">
        <v>3</v>
      </c>
      <c r="H355">
        <v>11</v>
      </c>
      <c r="I355">
        <v>10</v>
      </c>
      <c r="J355" t="s">
        <v>11</v>
      </c>
      <c r="K355">
        <v>1</v>
      </c>
      <c r="M355">
        <v>830</v>
      </c>
      <c r="N355" s="1">
        <v>45413</v>
      </c>
      <c r="O355" t="s">
        <v>14</v>
      </c>
      <c r="P355">
        <v>399</v>
      </c>
      <c r="Q355">
        <v>10.4</v>
      </c>
      <c r="R355">
        <v>6</v>
      </c>
      <c r="S355">
        <v>4</v>
      </c>
      <c r="T355">
        <v>25</v>
      </c>
      <c r="U355">
        <v>13</v>
      </c>
      <c r="V355" t="s">
        <v>13</v>
      </c>
      <c r="W355">
        <v>0</v>
      </c>
    </row>
    <row r="356" spans="1:23" x14ac:dyDescent="0.25">
      <c r="A356">
        <v>613</v>
      </c>
      <c r="B356" s="1">
        <v>45426</v>
      </c>
      <c r="C356" t="s">
        <v>10</v>
      </c>
      <c r="D356">
        <v>699</v>
      </c>
      <c r="E356">
        <v>18.5</v>
      </c>
      <c r="F356">
        <v>7</v>
      </c>
      <c r="G356">
        <v>2</v>
      </c>
      <c r="H356">
        <v>10</v>
      </c>
      <c r="I356">
        <v>2</v>
      </c>
      <c r="J356" t="s">
        <v>11</v>
      </c>
      <c r="K356">
        <v>1</v>
      </c>
      <c r="M356">
        <v>832</v>
      </c>
      <c r="N356" s="1">
        <v>45600</v>
      </c>
      <c r="O356" t="s">
        <v>12</v>
      </c>
      <c r="P356">
        <v>199</v>
      </c>
      <c r="Q356">
        <v>0.8</v>
      </c>
      <c r="R356">
        <v>0</v>
      </c>
      <c r="S356">
        <v>1</v>
      </c>
      <c r="T356">
        <v>9</v>
      </c>
      <c r="U356">
        <v>46</v>
      </c>
      <c r="V356" t="s">
        <v>13</v>
      </c>
      <c r="W356">
        <v>0</v>
      </c>
    </row>
    <row r="357" spans="1:23" x14ac:dyDescent="0.25">
      <c r="A357">
        <v>614</v>
      </c>
      <c r="B357" s="1">
        <v>45296</v>
      </c>
      <c r="C357" t="s">
        <v>12</v>
      </c>
      <c r="D357">
        <v>199</v>
      </c>
      <c r="E357">
        <v>7</v>
      </c>
      <c r="F357">
        <v>3</v>
      </c>
      <c r="G357">
        <v>0</v>
      </c>
      <c r="H357">
        <v>5</v>
      </c>
      <c r="I357">
        <v>42</v>
      </c>
      <c r="J357" t="s">
        <v>11</v>
      </c>
      <c r="K357">
        <v>1</v>
      </c>
      <c r="M357">
        <v>835</v>
      </c>
      <c r="N357" s="1">
        <v>45169</v>
      </c>
      <c r="O357" t="s">
        <v>12</v>
      </c>
      <c r="P357">
        <v>199</v>
      </c>
      <c r="Q357">
        <v>10.9</v>
      </c>
      <c r="R357">
        <v>0</v>
      </c>
      <c r="S357">
        <v>4</v>
      </c>
      <c r="T357">
        <v>12</v>
      </c>
      <c r="U357">
        <v>31</v>
      </c>
      <c r="V357" t="s">
        <v>13</v>
      </c>
      <c r="W357">
        <v>0</v>
      </c>
    </row>
    <row r="358" spans="1:23" x14ac:dyDescent="0.25">
      <c r="A358">
        <v>615</v>
      </c>
      <c r="B358" s="1">
        <v>45647</v>
      </c>
      <c r="C358" t="s">
        <v>14</v>
      </c>
      <c r="D358">
        <v>399</v>
      </c>
      <c r="E358">
        <v>23</v>
      </c>
      <c r="F358">
        <v>0</v>
      </c>
      <c r="G358">
        <v>0</v>
      </c>
      <c r="H358">
        <v>31</v>
      </c>
      <c r="I358">
        <v>41</v>
      </c>
      <c r="J358" t="s">
        <v>11</v>
      </c>
      <c r="K358">
        <v>1</v>
      </c>
      <c r="M358">
        <v>837</v>
      </c>
      <c r="N358" s="1">
        <v>45008</v>
      </c>
      <c r="O358" t="s">
        <v>10</v>
      </c>
      <c r="P358">
        <v>699</v>
      </c>
      <c r="Q358">
        <v>17.8</v>
      </c>
      <c r="R358">
        <v>1</v>
      </c>
      <c r="S358">
        <v>4</v>
      </c>
      <c r="T358">
        <v>31</v>
      </c>
      <c r="U358">
        <v>30</v>
      </c>
      <c r="V358" t="s">
        <v>13</v>
      </c>
      <c r="W358">
        <v>0</v>
      </c>
    </row>
    <row r="359" spans="1:23" x14ac:dyDescent="0.25">
      <c r="A359">
        <v>616</v>
      </c>
      <c r="B359" s="1">
        <v>45312</v>
      </c>
      <c r="C359" t="s">
        <v>10</v>
      </c>
      <c r="D359">
        <v>699</v>
      </c>
      <c r="E359">
        <v>21</v>
      </c>
      <c r="F359">
        <v>4</v>
      </c>
      <c r="G359">
        <v>4</v>
      </c>
      <c r="H359">
        <v>18</v>
      </c>
      <c r="I359">
        <v>34</v>
      </c>
      <c r="J359" t="s">
        <v>11</v>
      </c>
      <c r="K359">
        <v>1</v>
      </c>
      <c r="M359">
        <v>844</v>
      </c>
      <c r="N359" s="1">
        <v>45208</v>
      </c>
      <c r="O359" t="s">
        <v>12</v>
      </c>
      <c r="P359">
        <v>199</v>
      </c>
      <c r="Q359">
        <v>12.9</v>
      </c>
      <c r="R359">
        <v>4</v>
      </c>
      <c r="S359">
        <v>2</v>
      </c>
      <c r="T359">
        <v>9</v>
      </c>
      <c r="U359">
        <v>8</v>
      </c>
      <c r="V359" t="s">
        <v>13</v>
      </c>
      <c r="W359">
        <v>0</v>
      </c>
    </row>
    <row r="360" spans="1:23" x14ac:dyDescent="0.25">
      <c r="A360">
        <v>618</v>
      </c>
      <c r="B360" s="1">
        <v>45545</v>
      </c>
      <c r="C360" t="s">
        <v>10</v>
      </c>
      <c r="D360">
        <v>699</v>
      </c>
      <c r="E360">
        <v>9.1</v>
      </c>
      <c r="F360">
        <v>5</v>
      </c>
      <c r="G360">
        <v>3</v>
      </c>
      <c r="H360">
        <v>26</v>
      </c>
      <c r="I360">
        <v>50</v>
      </c>
      <c r="J360" t="s">
        <v>11</v>
      </c>
      <c r="K360">
        <v>1</v>
      </c>
      <c r="M360">
        <v>846</v>
      </c>
      <c r="N360" s="1">
        <v>44960</v>
      </c>
      <c r="O360" t="s">
        <v>14</v>
      </c>
      <c r="P360">
        <v>399</v>
      </c>
      <c r="Q360">
        <v>6.9</v>
      </c>
      <c r="R360">
        <v>3</v>
      </c>
      <c r="S360">
        <v>3</v>
      </c>
      <c r="T360">
        <v>12</v>
      </c>
      <c r="U360">
        <v>11</v>
      </c>
      <c r="V360" t="s">
        <v>13</v>
      </c>
      <c r="W360">
        <v>0</v>
      </c>
    </row>
    <row r="361" spans="1:23" x14ac:dyDescent="0.25">
      <c r="A361">
        <v>619</v>
      </c>
      <c r="B361" s="1">
        <v>45585</v>
      </c>
      <c r="C361" t="s">
        <v>12</v>
      </c>
      <c r="D361">
        <v>199</v>
      </c>
      <c r="E361">
        <v>22.1</v>
      </c>
      <c r="F361">
        <v>7</v>
      </c>
      <c r="G361">
        <v>1</v>
      </c>
      <c r="H361">
        <v>33</v>
      </c>
      <c r="I361">
        <v>14</v>
      </c>
      <c r="J361" t="s">
        <v>11</v>
      </c>
      <c r="K361">
        <v>1</v>
      </c>
      <c r="M361">
        <v>847</v>
      </c>
      <c r="N361" s="1">
        <v>45319</v>
      </c>
      <c r="O361" t="s">
        <v>14</v>
      </c>
      <c r="P361">
        <v>399</v>
      </c>
      <c r="Q361">
        <v>24.2</v>
      </c>
      <c r="R361">
        <v>2</v>
      </c>
      <c r="S361">
        <v>3</v>
      </c>
      <c r="T361">
        <v>6</v>
      </c>
      <c r="U361">
        <v>48</v>
      </c>
      <c r="V361" t="s">
        <v>13</v>
      </c>
      <c r="W361">
        <v>0</v>
      </c>
    </row>
    <row r="362" spans="1:23" x14ac:dyDescent="0.25">
      <c r="A362">
        <v>620</v>
      </c>
      <c r="B362" s="1">
        <v>45048</v>
      </c>
      <c r="C362" t="s">
        <v>14</v>
      </c>
      <c r="D362">
        <v>399</v>
      </c>
      <c r="E362">
        <v>4.2</v>
      </c>
      <c r="F362">
        <v>2</v>
      </c>
      <c r="G362">
        <v>2</v>
      </c>
      <c r="H362">
        <v>14</v>
      </c>
      <c r="I362">
        <v>38</v>
      </c>
      <c r="J362" t="s">
        <v>11</v>
      </c>
      <c r="K362">
        <v>1</v>
      </c>
      <c r="M362">
        <v>848</v>
      </c>
      <c r="N362" s="1">
        <v>45280</v>
      </c>
      <c r="O362" t="s">
        <v>12</v>
      </c>
      <c r="P362">
        <v>199</v>
      </c>
      <c r="Q362">
        <v>18.3</v>
      </c>
      <c r="R362">
        <v>2</v>
      </c>
      <c r="S362">
        <v>1</v>
      </c>
      <c r="T362">
        <v>29</v>
      </c>
      <c r="U362">
        <v>36</v>
      </c>
      <c r="V362" t="s">
        <v>13</v>
      </c>
      <c r="W362">
        <v>0</v>
      </c>
    </row>
    <row r="363" spans="1:23" x14ac:dyDescent="0.25">
      <c r="A363">
        <v>621</v>
      </c>
      <c r="B363" s="1">
        <v>45417</v>
      </c>
      <c r="C363" t="s">
        <v>10</v>
      </c>
      <c r="D363">
        <v>699</v>
      </c>
      <c r="E363">
        <v>10.7</v>
      </c>
      <c r="F363">
        <v>5</v>
      </c>
      <c r="G363">
        <v>5</v>
      </c>
      <c r="H363">
        <v>15</v>
      </c>
      <c r="I363">
        <v>7</v>
      </c>
      <c r="J363" t="s">
        <v>11</v>
      </c>
      <c r="K363">
        <v>1</v>
      </c>
      <c r="M363">
        <v>849</v>
      </c>
      <c r="N363" s="1">
        <v>45414</v>
      </c>
      <c r="O363" t="s">
        <v>12</v>
      </c>
      <c r="P363">
        <v>199</v>
      </c>
      <c r="Q363">
        <v>19</v>
      </c>
      <c r="R363">
        <v>1</v>
      </c>
      <c r="S363">
        <v>0</v>
      </c>
      <c r="T363">
        <v>17</v>
      </c>
      <c r="U363">
        <v>10</v>
      </c>
      <c r="V363" t="s">
        <v>13</v>
      </c>
      <c r="W363">
        <v>0</v>
      </c>
    </row>
    <row r="364" spans="1:23" x14ac:dyDescent="0.25">
      <c r="A364">
        <v>622</v>
      </c>
      <c r="B364" s="1">
        <v>45514</v>
      </c>
      <c r="C364" t="s">
        <v>14</v>
      </c>
      <c r="D364">
        <v>399</v>
      </c>
      <c r="E364">
        <v>15</v>
      </c>
      <c r="F364">
        <v>6</v>
      </c>
      <c r="G364">
        <v>0</v>
      </c>
      <c r="H364">
        <v>14</v>
      </c>
      <c r="I364">
        <v>15</v>
      </c>
      <c r="J364" t="s">
        <v>11</v>
      </c>
      <c r="K364">
        <v>1</v>
      </c>
      <c r="M364">
        <v>850</v>
      </c>
      <c r="N364" s="1">
        <v>45326</v>
      </c>
      <c r="O364" t="s">
        <v>14</v>
      </c>
      <c r="P364">
        <v>399</v>
      </c>
      <c r="Q364">
        <v>18.8</v>
      </c>
      <c r="R364">
        <v>8</v>
      </c>
      <c r="S364">
        <v>1</v>
      </c>
      <c r="T364">
        <v>31</v>
      </c>
      <c r="U364">
        <v>24</v>
      </c>
      <c r="V364" t="s">
        <v>13</v>
      </c>
      <c r="W364">
        <v>0</v>
      </c>
    </row>
    <row r="365" spans="1:23" x14ac:dyDescent="0.25">
      <c r="A365">
        <v>623</v>
      </c>
      <c r="B365" s="1">
        <v>44984</v>
      </c>
      <c r="C365" t="s">
        <v>10</v>
      </c>
      <c r="D365">
        <v>699</v>
      </c>
      <c r="E365">
        <v>3.8</v>
      </c>
      <c r="F365">
        <v>8</v>
      </c>
      <c r="G365">
        <v>0</v>
      </c>
      <c r="H365">
        <v>11</v>
      </c>
      <c r="I365">
        <v>57</v>
      </c>
      <c r="J365" t="s">
        <v>11</v>
      </c>
      <c r="K365">
        <v>1</v>
      </c>
      <c r="M365">
        <v>851</v>
      </c>
      <c r="N365" s="1">
        <v>45386</v>
      </c>
      <c r="O365" t="s">
        <v>14</v>
      </c>
      <c r="P365">
        <v>399</v>
      </c>
      <c r="Q365">
        <v>4.0999999999999996</v>
      </c>
      <c r="R365">
        <v>6</v>
      </c>
      <c r="S365">
        <v>0</v>
      </c>
      <c r="T365">
        <v>17</v>
      </c>
      <c r="U365">
        <v>18</v>
      </c>
      <c r="V365" t="s">
        <v>13</v>
      </c>
      <c r="W365">
        <v>0</v>
      </c>
    </row>
    <row r="366" spans="1:23" x14ac:dyDescent="0.25">
      <c r="A366">
        <v>627</v>
      </c>
      <c r="B366" s="1">
        <v>45162</v>
      </c>
      <c r="C366" t="s">
        <v>10</v>
      </c>
      <c r="D366">
        <v>699</v>
      </c>
      <c r="E366">
        <v>7</v>
      </c>
      <c r="F366">
        <v>5</v>
      </c>
      <c r="G366">
        <v>3</v>
      </c>
      <c r="H366">
        <v>33</v>
      </c>
      <c r="I366">
        <v>38</v>
      </c>
      <c r="J366" t="s">
        <v>11</v>
      </c>
      <c r="K366">
        <v>1</v>
      </c>
      <c r="M366">
        <v>852</v>
      </c>
      <c r="N366" s="1">
        <v>45289</v>
      </c>
      <c r="O366" t="s">
        <v>14</v>
      </c>
      <c r="P366">
        <v>399</v>
      </c>
      <c r="Q366">
        <v>24.1</v>
      </c>
      <c r="R366">
        <v>0</v>
      </c>
      <c r="S366">
        <v>0</v>
      </c>
      <c r="T366">
        <v>21</v>
      </c>
      <c r="U366">
        <v>58</v>
      </c>
      <c r="V366" t="s">
        <v>13</v>
      </c>
      <c r="W366">
        <v>0</v>
      </c>
    </row>
    <row r="367" spans="1:23" x14ac:dyDescent="0.25">
      <c r="A367">
        <v>631</v>
      </c>
      <c r="B367" s="1">
        <v>44971</v>
      </c>
      <c r="C367" t="s">
        <v>10</v>
      </c>
      <c r="D367">
        <v>699</v>
      </c>
      <c r="E367">
        <v>22.5</v>
      </c>
      <c r="F367">
        <v>6</v>
      </c>
      <c r="G367">
        <v>4</v>
      </c>
      <c r="H367">
        <v>1</v>
      </c>
      <c r="I367">
        <v>26</v>
      </c>
      <c r="J367" t="s">
        <v>11</v>
      </c>
      <c r="K367">
        <v>1</v>
      </c>
      <c r="M367">
        <v>853</v>
      </c>
      <c r="N367" s="1">
        <v>45327</v>
      </c>
      <c r="O367" t="s">
        <v>14</v>
      </c>
      <c r="P367">
        <v>399</v>
      </c>
      <c r="Q367">
        <v>8.6999999999999993</v>
      </c>
      <c r="R367">
        <v>4</v>
      </c>
      <c r="S367">
        <v>0</v>
      </c>
      <c r="T367">
        <v>18</v>
      </c>
      <c r="U367">
        <v>16</v>
      </c>
      <c r="V367" t="s">
        <v>13</v>
      </c>
      <c r="W367">
        <v>0</v>
      </c>
    </row>
    <row r="368" spans="1:23" x14ac:dyDescent="0.25">
      <c r="A368">
        <v>632</v>
      </c>
      <c r="B368" s="1">
        <v>45640</v>
      </c>
      <c r="C368" t="s">
        <v>10</v>
      </c>
      <c r="D368">
        <v>699</v>
      </c>
      <c r="E368">
        <v>11</v>
      </c>
      <c r="F368">
        <v>7</v>
      </c>
      <c r="G368">
        <v>3</v>
      </c>
      <c r="H368">
        <v>34</v>
      </c>
      <c r="I368">
        <v>22</v>
      </c>
      <c r="J368" t="s">
        <v>11</v>
      </c>
      <c r="K368">
        <v>1</v>
      </c>
      <c r="M368">
        <v>854</v>
      </c>
      <c r="N368" s="1">
        <v>45111</v>
      </c>
      <c r="O368" t="s">
        <v>14</v>
      </c>
      <c r="P368">
        <v>399</v>
      </c>
      <c r="Q368">
        <v>18.5</v>
      </c>
      <c r="R368">
        <v>3</v>
      </c>
      <c r="S368">
        <v>4</v>
      </c>
      <c r="T368">
        <v>16</v>
      </c>
      <c r="U368">
        <v>21</v>
      </c>
      <c r="V368" t="s">
        <v>13</v>
      </c>
      <c r="W368">
        <v>0</v>
      </c>
    </row>
    <row r="369" spans="1:23" x14ac:dyDescent="0.25">
      <c r="A369">
        <v>633</v>
      </c>
      <c r="B369" s="1">
        <v>45012</v>
      </c>
      <c r="C369" t="s">
        <v>10</v>
      </c>
      <c r="D369">
        <v>699</v>
      </c>
      <c r="E369">
        <v>10.9</v>
      </c>
      <c r="F369">
        <v>4</v>
      </c>
      <c r="G369">
        <v>3</v>
      </c>
      <c r="H369">
        <v>7</v>
      </c>
      <c r="I369">
        <v>49</v>
      </c>
      <c r="J369" t="s">
        <v>11</v>
      </c>
      <c r="K369">
        <v>1</v>
      </c>
      <c r="M369">
        <v>855</v>
      </c>
      <c r="N369" s="1">
        <v>45464</v>
      </c>
      <c r="O369" t="s">
        <v>14</v>
      </c>
      <c r="P369">
        <v>399</v>
      </c>
      <c r="Q369">
        <v>0.8</v>
      </c>
      <c r="R369">
        <v>0</v>
      </c>
      <c r="S369">
        <v>0</v>
      </c>
      <c r="T369">
        <v>36</v>
      </c>
      <c r="U369">
        <v>0</v>
      </c>
      <c r="V369" t="s">
        <v>13</v>
      </c>
      <c r="W369">
        <v>0</v>
      </c>
    </row>
    <row r="370" spans="1:23" x14ac:dyDescent="0.25">
      <c r="A370">
        <v>635</v>
      </c>
      <c r="B370" s="1">
        <v>45250</v>
      </c>
      <c r="C370" t="s">
        <v>10</v>
      </c>
      <c r="D370">
        <v>699</v>
      </c>
      <c r="E370">
        <v>3.4</v>
      </c>
      <c r="F370">
        <v>0</v>
      </c>
      <c r="G370">
        <v>3</v>
      </c>
      <c r="H370">
        <v>34</v>
      </c>
      <c r="I370">
        <v>41</v>
      </c>
      <c r="J370" t="s">
        <v>11</v>
      </c>
      <c r="K370">
        <v>1</v>
      </c>
      <c r="M370">
        <v>859</v>
      </c>
      <c r="N370" s="1">
        <v>45258</v>
      </c>
      <c r="O370" t="s">
        <v>14</v>
      </c>
      <c r="P370">
        <v>399</v>
      </c>
      <c r="Q370">
        <v>16.2</v>
      </c>
      <c r="R370">
        <v>4</v>
      </c>
      <c r="S370">
        <v>3</v>
      </c>
      <c r="T370">
        <v>5</v>
      </c>
      <c r="U370">
        <v>44</v>
      </c>
      <c r="V370" t="s">
        <v>13</v>
      </c>
      <c r="W370">
        <v>0</v>
      </c>
    </row>
    <row r="371" spans="1:23" x14ac:dyDescent="0.25">
      <c r="A371">
        <v>636</v>
      </c>
      <c r="B371" s="1">
        <v>45475</v>
      </c>
      <c r="C371" t="s">
        <v>14</v>
      </c>
      <c r="D371">
        <v>399</v>
      </c>
      <c r="E371">
        <v>3.1</v>
      </c>
      <c r="F371">
        <v>6</v>
      </c>
      <c r="G371">
        <v>5</v>
      </c>
      <c r="H371">
        <v>24</v>
      </c>
      <c r="I371">
        <v>37</v>
      </c>
      <c r="J371" t="s">
        <v>11</v>
      </c>
      <c r="K371">
        <v>1</v>
      </c>
      <c r="M371">
        <v>863</v>
      </c>
      <c r="N371" s="1">
        <v>45383</v>
      </c>
      <c r="O371" t="s">
        <v>14</v>
      </c>
      <c r="P371">
        <v>399</v>
      </c>
      <c r="Q371">
        <v>3</v>
      </c>
      <c r="R371">
        <v>1</v>
      </c>
      <c r="S371">
        <v>0</v>
      </c>
      <c r="T371">
        <v>17</v>
      </c>
      <c r="U371">
        <v>36</v>
      </c>
      <c r="V371" t="s">
        <v>13</v>
      </c>
      <c r="W371">
        <v>0</v>
      </c>
    </row>
    <row r="372" spans="1:23" x14ac:dyDescent="0.25">
      <c r="A372">
        <v>640</v>
      </c>
      <c r="B372" s="1">
        <v>45640</v>
      </c>
      <c r="C372" t="s">
        <v>12</v>
      </c>
      <c r="D372">
        <v>199</v>
      </c>
      <c r="E372">
        <v>5.8</v>
      </c>
      <c r="F372">
        <v>6</v>
      </c>
      <c r="G372">
        <v>2</v>
      </c>
      <c r="H372">
        <v>7</v>
      </c>
      <c r="I372">
        <v>51</v>
      </c>
      <c r="J372" t="s">
        <v>11</v>
      </c>
      <c r="K372">
        <v>1</v>
      </c>
      <c r="M372">
        <v>865</v>
      </c>
      <c r="N372" s="1">
        <v>45429</v>
      </c>
      <c r="O372" t="s">
        <v>10</v>
      </c>
      <c r="P372">
        <v>699</v>
      </c>
      <c r="Q372">
        <v>22.7</v>
      </c>
      <c r="R372">
        <v>0</v>
      </c>
      <c r="S372">
        <v>4</v>
      </c>
      <c r="T372">
        <v>22</v>
      </c>
      <c r="U372">
        <v>45</v>
      </c>
      <c r="V372" t="s">
        <v>13</v>
      </c>
      <c r="W372">
        <v>0</v>
      </c>
    </row>
    <row r="373" spans="1:23" x14ac:dyDescent="0.25">
      <c r="A373">
        <v>641</v>
      </c>
      <c r="B373" s="1">
        <v>45541</v>
      </c>
      <c r="C373" t="s">
        <v>10</v>
      </c>
      <c r="D373">
        <v>699</v>
      </c>
      <c r="E373">
        <v>4.4000000000000004</v>
      </c>
      <c r="F373">
        <v>0</v>
      </c>
      <c r="G373">
        <v>0</v>
      </c>
      <c r="H373">
        <v>4</v>
      </c>
      <c r="I373">
        <v>52</v>
      </c>
      <c r="J373" t="s">
        <v>11</v>
      </c>
      <c r="K373">
        <v>1</v>
      </c>
      <c r="M373">
        <v>870</v>
      </c>
      <c r="N373" s="1">
        <v>45375</v>
      </c>
      <c r="O373" t="s">
        <v>14</v>
      </c>
      <c r="P373">
        <v>399</v>
      </c>
      <c r="Q373">
        <v>16</v>
      </c>
      <c r="R373">
        <v>5</v>
      </c>
      <c r="S373">
        <v>3</v>
      </c>
      <c r="T373">
        <v>7</v>
      </c>
      <c r="U373">
        <v>5</v>
      </c>
      <c r="V373" t="s">
        <v>13</v>
      </c>
      <c r="W373">
        <v>0</v>
      </c>
    </row>
    <row r="374" spans="1:23" x14ac:dyDescent="0.25">
      <c r="A374">
        <v>644</v>
      </c>
      <c r="B374" s="1">
        <v>45164</v>
      </c>
      <c r="C374" t="s">
        <v>12</v>
      </c>
      <c r="D374">
        <v>199</v>
      </c>
      <c r="E374">
        <v>7.5</v>
      </c>
      <c r="F374">
        <v>0</v>
      </c>
      <c r="G374">
        <v>4</v>
      </c>
      <c r="H374">
        <v>34</v>
      </c>
      <c r="I374">
        <v>32</v>
      </c>
      <c r="J374" t="s">
        <v>11</v>
      </c>
      <c r="K374">
        <v>1</v>
      </c>
      <c r="M374">
        <v>871</v>
      </c>
      <c r="N374" s="1">
        <v>45171</v>
      </c>
      <c r="O374" t="s">
        <v>10</v>
      </c>
      <c r="P374">
        <v>699</v>
      </c>
      <c r="Q374">
        <v>3.9</v>
      </c>
      <c r="R374">
        <v>3</v>
      </c>
      <c r="S374">
        <v>0</v>
      </c>
      <c r="T374">
        <v>13</v>
      </c>
      <c r="U374">
        <v>46</v>
      </c>
      <c r="V374" t="s">
        <v>13</v>
      </c>
      <c r="W374">
        <v>0</v>
      </c>
    </row>
    <row r="375" spans="1:23" x14ac:dyDescent="0.25">
      <c r="A375">
        <v>645</v>
      </c>
      <c r="B375" s="1">
        <v>45088</v>
      </c>
      <c r="C375" t="s">
        <v>10</v>
      </c>
      <c r="D375">
        <v>699</v>
      </c>
      <c r="E375">
        <v>17</v>
      </c>
      <c r="F375">
        <v>5</v>
      </c>
      <c r="G375">
        <v>1</v>
      </c>
      <c r="H375">
        <v>11</v>
      </c>
      <c r="I375">
        <v>41</v>
      </c>
      <c r="J375" t="s">
        <v>11</v>
      </c>
      <c r="K375">
        <v>1</v>
      </c>
      <c r="M375">
        <v>874</v>
      </c>
      <c r="N375" s="1">
        <v>45000</v>
      </c>
      <c r="O375" t="s">
        <v>10</v>
      </c>
      <c r="P375">
        <v>699</v>
      </c>
      <c r="Q375">
        <v>11.7</v>
      </c>
      <c r="R375">
        <v>8</v>
      </c>
      <c r="S375">
        <v>1</v>
      </c>
      <c r="T375">
        <v>34</v>
      </c>
      <c r="U375">
        <v>47</v>
      </c>
      <c r="V375" t="s">
        <v>13</v>
      </c>
      <c r="W375">
        <v>0</v>
      </c>
    </row>
    <row r="376" spans="1:23" x14ac:dyDescent="0.25">
      <c r="A376">
        <v>646</v>
      </c>
      <c r="B376" s="1">
        <v>45132</v>
      </c>
      <c r="C376" t="s">
        <v>12</v>
      </c>
      <c r="D376">
        <v>199</v>
      </c>
      <c r="E376">
        <v>19.600000000000001</v>
      </c>
      <c r="F376">
        <v>5</v>
      </c>
      <c r="G376">
        <v>5</v>
      </c>
      <c r="H376">
        <v>18</v>
      </c>
      <c r="I376">
        <v>25</v>
      </c>
      <c r="J376" t="s">
        <v>11</v>
      </c>
      <c r="K376">
        <v>1</v>
      </c>
      <c r="M376">
        <v>875</v>
      </c>
      <c r="N376" s="1">
        <v>44973</v>
      </c>
      <c r="O376" t="s">
        <v>12</v>
      </c>
      <c r="P376">
        <v>199</v>
      </c>
      <c r="Q376">
        <v>12.5</v>
      </c>
      <c r="R376">
        <v>0</v>
      </c>
      <c r="S376">
        <v>3</v>
      </c>
      <c r="T376">
        <v>10</v>
      </c>
      <c r="U376">
        <v>58</v>
      </c>
      <c r="V376" t="s">
        <v>13</v>
      </c>
      <c r="W376">
        <v>0</v>
      </c>
    </row>
    <row r="377" spans="1:23" x14ac:dyDescent="0.25">
      <c r="A377">
        <v>647</v>
      </c>
      <c r="B377" s="1">
        <v>45499</v>
      </c>
      <c r="C377" t="s">
        <v>10</v>
      </c>
      <c r="D377">
        <v>699</v>
      </c>
      <c r="E377">
        <v>18.600000000000001</v>
      </c>
      <c r="F377">
        <v>1</v>
      </c>
      <c r="G377">
        <v>0</v>
      </c>
      <c r="H377">
        <v>1</v>
      </c>
      <c r="I377">
        <v>35</v>
      </c>
      <c r="J377" t="s">
        <v>11</v>
      </c>
      <c r="K377">
        <v>1</v>
      </c>
      <c r="M377">
        <v>877</v>
      </c>
      <c r="N377" s="1">
        <v>45557</v>
      </c>
      <c r="O377" t="s">
        <v>10</v>
      </c>
      <c r="P377">
        <v>699</v>
      </c>
      <c r="Q377">
        <v>21</v>
      </c>
      <c r="R377">
        <v>1</v>
      </c>
      <c r="S377">
        <v>0</v>
      </c>
      <c r="T377">
        <v>11</v>
      </c>
      <c r="U377">
        <v>7</v>
      </c>
      <c r="V377" t="s">
        <v>13</v>
      </c>
      <c r="W377">
        <v>0</v>
      </c>
    </row>
    <row r="378" spans="1:23" x14ac:dyDescent="0.25">
      <c r="A378">
        <v>650</v>
      </c>
      <c r="B378" s="1">
        <v>45515</v>
      </c>
      <c r="C378" t="s">
        <v>14</v>
      </c>
      <c r="D378">
        <v>399</v>
      </c>
      <c r="E378">
        <v>23.7</v>
      </c>
      <c r="F378">
        <v>8</v>
      </c>
      <c r="G378">
        <v>2</v>
      </c>
      <c r="H378">
        <v>22</v>
      </c>
      <c r="I378">
        <v>56</v>
      </c>
      <c r="J378" t="s">
        <v>11</v>
      </c>
      <c r="K378">
        <v>1</v>
      </c>
      <c r="M378">
        <v>878</v>
      </c>
      <c r="N378" s="1">
        <v>45621</v>
      </c>
      <c r="O378" t="s">
        <v>12</v>
      </c>
      <c r="P378">
        <v>199</v>
      </c>
      <c r="Q378">
        <v>20.2</v>
      </c>
      <c r="R378">
        <v>6</v>
      </c>
      <c r="S378">
        <v>2</v>
      </c>
      <c r="T378">
        <v>5</v>
      </c>
      <c r="U378">
        <v>51</v>
      </c>
      <c r="V378" t="s">
        <v>13</v>
      </c>
      <c r="W378">
        <v>0</v>
      </c>
    </row>
    <row r="379" spans="1:23" x14ac:dyDescent="0.25">
      <c r="A379">
        <v>651</v>
      </c>
      <c r="B379" s="1">
        <v>45396</v>
      </c>
      <c r="C379" t="s">
        <v>14</v>
      </c>
      <c r="D379">
        <v>399</v>
      </c>
      <c r="E379">
        <v>24.2</v>
      </c>
      <c r="F379">
        <v>7</v>
      </c>
      <c r="G379">
        <v>1</v>
      </c>
      <c r="H379">
        <v>29</v>
      </c>
      <c r="I379">
        <v>48</v>
      </c>
      <c r="J379" t="s">
        <v>11</v>
      </c>
      <c r="K379">
        <v>1</v>
      </c>
      <c r="M379">
        <v>879</v>
      </c>
      <c r="N379" s="1">
        <v>45145</v>
      </c>
      <c r="O379" t="s">
        <v>14</v>
      </c>
      <c r="P379">
        <v>399</v>
      </c>
      <c r="Q379">
        <v>3.5</v>
      </c>
      <c r="R379">
        <v>8</v>
      </c>
      <c r="S379">
        <v>1</v>
      </c>
      <c r="T379">
        <v>21</v>
      </c>
      <c r="U379">
        <v>20</v>
      </c>
      <c r="V379" t="s">
        <v>13</v>
      </c>
      <c r="W379">
        <v>0</v>
      </c>
    </row>
    <row r="380" spans="1:23" x14ac:dyDescent="0.25">
      <c r="A380">
        <v>652</v>
      </c>
      <c r="B380" s="1">
        <v>45318</v>
      </c>
      <c r="C380" t="s">
        <v>10</v>
      </c>
      <c r="D380">
        <v>699</v>
      </c>
      <c r="E380">
        <v>22.5</v>
      </c>
      <c r="F380">
        <v>0</v>
      </c>
      <c r="G380">
        <v>3</v>
      </c>
      <c r="H380">
        <v>30</v>
      </c>
      <c r="I380">
        <v>7</v>
      </c>
      <c r="J380" t="s">
        <v>11</v>
      </c>
      <c r="K380">
        <v>1</v>
      </c>
      <c r="M380">
        <v>880</v>
      </c>
      <c r="N380" s="1">
        <v>45099</v>
      </c>
      <c r="O380" t="s">
        <v>12</v>
      </c>
      <c r="P380">
        <v>199</v>
      </c>
      <c r="Q380">
        <v>8.6999999999999993</v>
      </c>
      <c r="R380">
        <v>1</v>
      </c>
      <c r="S380">
        <v>2</v>
      </c>
      <c r="T380">
        <v>12</v>
      </c>
      <c r="U380">
        <v>9</v>
      </c>
      <c r="V380" t="s">
        <v>13</v>
      </c>
      <c r="W380">
        <v>0</v>
      </c>
    </row>
    <row r="381" spans="1:23" x14ac:dyDescent="0.25">
      <c r="A381">
        <v>654</v>
      </c>
      <c r="B381" s="1">
        <v>45616</v>
      </c>
      <c r="C381" t="s">
        <v>10</v>
      </c>
      <c r="D381">
        <v>699</v>
      </c>
      <c r="E381">
        <v>17.7</v>
      </c>
      <c r="F381">
        <v>4</v>
      </c>
      <c r="G381">
        <v>1</v>
      </c>
      <c r="H381">
        <v>1</v>
      </c>
      <c r="I381">
        <v>18</v>
      </c>
      <c r="J381" t="s">
        <v>11</v>
      </c>
      <c r="K381">
        <v>1</v>
      </c>
      <c r="M381">
        <v>881</v>
      </c>
      <c r="N381" s="1">
        <v>45063</v>
      </c>
      <c r="O381" t="s">
        <v>10</v>
      </c>
      <c r="P381">
        <v>699</v>
      </c>
      <c r="Q381">
        <v>14.1</v>
      </c>
      <c r="R381">
        <v>7</v>
      </c>
      <c r="S381">
        <v>1</v>
      </c>
      <c r="T381">
        <v>24</v>
      </c>
      <c r="U381">
        <v>59</v>
      </c>
      <c r="V381" t="s">
        <v>13</v>
      </c>
      <c r="W381">
        <v>0</v>
      </c>
    </row>
    <row r="382" spans="1:23" x14ac:dyDescent="0.25">
      <c r="A382">
        <v>655</v>
      </c>
      <c r="B382" s="1">
        <v>45514</v>
      </c>
      <c r="C382" t="s">
        <v>10</v>
      </c>
      <c r="D382">
        <v>699</v>
      </c>
      <c r="E382">
        <v>2.4</v>
      </c>
      <c r="F382">
        <v>2</v>
      </c>
      <c r="G382">
        <v>3</v>
      </c>
      <c r="H382">
        <v>22</v>
      </c>
      <c r="I382">
        <v>20</v>
      </c>
      <c r="J382" t="s">
        <v>11</v>
      </c>
      <c r="K382">
        <v>1</v>
      </c>
      <c r="M382">
        <v>884</v>
      </c>
      <c r="N382" s="1">
        <v>45537</v>
      </c>
      <c r="O382" t="s">
        <v>14</v>
      </c>
      <c r="P382">
        <v>399</v>
      </c>
      <c r="Q382">
        <v>11.5</v>
      </c>
      <c r="R382">
        <v>3</v>
      </c>
      <c r="S382">
        <v>1</v>
      </c>
      <c r="T382">
        <v>34</v>
      </c>
      <c r="U382">
        <v>39</v>
      </c>
      <c r="V382" t="s">
        <v>13</v>
      </c>
      <c r="W382">
        <v>0</v>
      </c>
    </row>
    <row r="383" spans="1:23" x14ac:dyDescent="0.25">
      <c r="A383">
        <v>656</v>
      </c>
      <c r="B383" s="1">
        <v>45174</v>
      </c>
      <c r="C383" t="s">
        <v>14</v>
      </c>
      <c r="D383">
        <v>399</v>
      </c>
      <c r="E383">
        <v>23.7</v>
      </c>
      <c r="F383">
        <v>3</v>
      </c>
      <c r="G383">
        <v>3</v>
      </c>
      <c r="H383">
        <v>12</v>
      </c>
      <c r="I383">
        <v>47</v>
      </c>
      <c r="J383" t="s">
        <v>11</v>
      </c>
      <c r="K383">
        <v>1</v>
      </c>
      <c r="M383">
        <v>885</v>
      </c>
      <c r="N383" s="1">
        <v>45283</v>
      </c>
      <c r="O383" t="s">
        <v>12</v>
      </c>
      <c r="P383">
        <v>199</v>
      </c>
      <c r="Q383">
        <v>15.5</v>
      </c>
      <c r="R383">
        <v>1</v>
      </c>
      <c r="S383">
        <v>5</v>
      </c>
      <c r="T383">
        <v>32</v>
      </c>
      <c r="U383">
        <v>52</v>
      </c>
      <c r="V383" t="s">
        <v>13</v>
      </c>
      <c r="W383">
        <v>0</v>
      </c>
    </row>
    <row r="384" spans="1:23" x14ac:dyDescent="0.25">
      <c r="A384">
        <v>657</v>
      </c>
      <c r="B384" s="1">
        <v>45036</v>
      </c>
      <c r="C384" t="s">
        <v>14</v>
      </c>
      <c r="D384">
        <v>399</v>
      </c>
      <c r="E384">
        <v>6.1</v>
      </c>
      <c r="F384">
        <v>3</v>
      </c>
      <c r="G384">
        <v>4</v>
      </c>
      <c r="H384">
        <v>14</v>
      </c>
      <c r="I384">
        <v>22</v>
      </c>
      <c r="J384" t="s">
        <v>11</v>
      </c>
      <c r="K384">
        <v>1</v>
      </c>
      <c r="M384">
        <v>886</v>
      </c>
      <c r="N384" s="1">
        <v>45560</v>
      </c>
      <c r="O384" t="s">
        <v>14</v>
      </c>
      <c r="P384">
        <v>399</v>
      </c>
      <c r="Q384">
        <v>14.2</v>
      </c>
      <c r="R384">
        <v>3</v>
      </c>
      <c r="S384">
        <v>0</v>
      </c>
      <c r="T384">
        <v>1</v>
      </c>
      <c r="U384">
        <v>33</v>
      </c>
      <c r="V384" t="s">
        <v>13</v>
      </c>
      <c r="W384">
        <v>0</v>
      </c>
    </row>
    <row r="385" spans="1:23" x14ac:dyDescent="0.25">
      <c r="A385">
        <v>660</v>
      </c>
      <c r="B385" s="1">
        <v>45517</v>
      </c>
      <c r="C385" t="s">
        <v>14</v>
      </c>
      <c r="D385">
        <v>399</v>
      </c>
      <c r="E385">
        <v>5</v>
      </c>
      <c r="F385">
        <v>8</v>
      </c>
      <c r="G385">
        <v>2</v>
      </c>
      <c r="H385">
        <v>32</v>
      </c>
      <c r="I385">
        <v>25</v>
      </c>
      <c r="J385" t="s">
        <v>11</v>
      </c>
      <c r="K385">
        <v>1</v>
      </c>
      <c r="M385">
        <v>890</v>
      </c>
      <c r="N385" s="1">
        <v>45423</v>
      </c>
      <c r="O385" t="s">
        <v>12</v>
      </c>
      <c r="P385">
        <v>199</v>
      </c>
      <c r="Q385">
        <v>18.600000000000001</v>
      </c>
      <c r="R385">
        <v>8</v>
      </c>
      <c r="S385">
        <v>1</v>
      </c>
      <c r="T385">
        <v>7</v>
      </c>
      <c r="U385">
        <v>10</v>
      </c>
      <c r="V385" t="s">
        <v>13</v>
      </c>
      <c r="W385">
        <v>0</v>
      </c>
    </row>
    <row r="386" spans="1:23" x14ac:dyDescent="0.25">
      <c r="A386">
        <v>661</v>
      </c>
      <c r="B386" s="1">
        <v>45441</v>
      </c>
      <c r="C386" t="s">
        <v>12</v>
      </c>
      <c r="D386">
        <v>199</v>
      </c>
      <c r="E386">
        <v>13.4</v>
      </c>
      <c r="F386">
        <v>6</v>
      </c>
      <c r="G386">
        <v>3</v>
      </c>
      <c r="H386">
        <v>4</v>
      </c>
      <c r="I386">
        <v>60</v>
      </c>
      <c r="J386" t="s">
        <v>11</v>
      </c>
      <c r="K386">
        <v>1</v>
      </c>
      <c r="M386">
        <v>894</v>
      </c>
      <c r="N386" s="1">
        <v>45392</v>
      </c>
      <c r="O386" t="s">
        <v>10</v>
      </c>
      <c r="P386">
        <v>699</v>
      </c>
      <c r="Q386">
        <v>1.8</v>
      </c>
      <c r="R386">
        <v>6</v>
      </c>
      <c r="S386">
        <v>1</v>
      </c>
      <c r="T386">
        <v>32</v>
      </c>
      <c r="U386">
        <v>13</v>
      </c>
      <c r="V386" t="s">
        <v>13</v>
      </c>
      <c r="W386">
        <v>0</v>
      </c>
    </row>
    <row r="387" spans="1:23" x14ac:dyDescent="0.25">
      <c r="A387">
        <v>663</v>
      </c>
      <c r="B387" s="1">
        <v>45297</v>
      </c>
      <c r="C387" t="s">
        <v>14</v>
      </c>
      <c r="D387">
        <v>399</v>
      </c>
      <c r="E387">
        <v>0.8</v>
      </c>
      <c r="F387">
        <v>3</v>
      </c>
      <c r="G387">
        <v>3</v>
      </c>
      <c r="H387">
        <v>1</v>
      </c>
      <c r="I387">
        <v>37</v>
      </c>
      <c r="J387" t="s">
        <v>11</v>
      </c>
      <c r="K387">
        <v>1</v>
      </c>
      <c r="M387">
        <v>895</v>
      </c>
      <c r="N387" s="1">
        <v>45203</v>
      </c>
      <c r="O387" t="s">
        <v>12</v>
      </c>
      <c r="P387">
        <v>199</v>
      </c>
      <c r="Q387">
        <v>9.6999999999999993</v>
      </c>
      <c r="R387">
        <v>7</v>
      </c>
      <c r="S387">
        <v>5</v>
      </c>
      <c r="T387">
        <v>25</v>
      </c>
      <c r="U387">
        <v>12</v>
      </c>
      <c r="V387" t="s">
        <v>13</v>
      </c>
      <c r="W387">
        <v>0</v>
      </c>
    </row>
    <row r="388" spans="1:23" x14ac:dyDescent="0.25">
      <c r="A388">
        <v>671</v>
      </c>
      <c r="B388" s="1">
        <v>45497</v>
      </c>
      <c r="C388" t="s">
        <v>10</v>
      </c>
      <c r="D388">
        <v>699</v>
      </c>
      <c r="E388">
        <v>11.5</v>
      </c>
      <c r="F388">
        <v>5</v>
      </c>
      <c r="G388">
        <v>2</v>
      </c>
      <c r="H388">
        <v>7</v>
      </c>
      <c r="I388">
        <v>23</v>
      </c>
      <c r="J388" t="s">
        <v>11</v>
      </c>
      <c r="K388">
        <v>1</v>
      </c>
      <c r="M388">
        <v>898</v>
      </c>
      <c r="N388" s="1">
        <v>45461</v>
      </c>
      <c r="O388" t="s">
        <v>10</v>
      </c>
      <c r="P388">
        <v>699</v>
      </c>
      <c r="Q388">
        <v>14.7</v>
      </c>
      <c r="R388">
        <v>8</v>
      </c>
      <c r="S388">
        <v>1</v>
      </c>
      <c r="T388">
        <v>11</v>
      </c>
      <c r="U388">
        <v>5</v>
      </c>
      <c r="V388" t="s">
        <v>13</v>
      </c>
      <c r="W388">
        <v>0</v>
      </c>
    </row>
    <row r="389" spans="1:23" x14ac:dyDescent="0.25">
      <c r="A389">
        <v>672</v>
      </c>
      <c r="B389" s="1">
        <v>45547</v>
      </c>
      <c r="C389" t="s">
        <v>14</v>
      </c>
      <c r="D389">
        <v>399</v>
      </c>
      <c r="E389">
        <v>1</v>
      </c>
      <c r="F389">
        <v>1</v>
      </c>
      <c r="G389">
        <v>2</v>
      </c>
      <c r="H389">
        <v>23</v>
      </c>
      <c r="I389">
        <v>55</v>
      </c>
      <c r="J389" t="s">
        <v>11</v>
      </c>
      <c r="K389">
        <v>1</v>
      </c>
      <c r="M389">
        <v>899</v>
      </c>
      <c r="N389" s="1">
        <v>45179</v>
      </c>
      <c r="O389" t="s">
        <v>14</v>
      </c>
      <c r="P389">
        <v>399</v>
      </c>
      <c r="Q389">
        <v>15</v>
      </c>
      <c r="R389">
        <v>7</v>
      </c>
      <c r="S389">
        <v>2</v>
      </c>
      <c r="T389">
        <v>14</v>
      </c>
      <c r="U389">
        <v>0</v>
      </c>
      <c r="V389" t="s">
        <v>13</v>
      </c>
      <c r="W389">
        <v>0</v>
      </c>
    </row>
    <row r="390" spans="1:23" x14ac:dyDescent="0.25">
      <c r="A390">
        <v>673</v>
      </c>
      <c r="B390" s="1">
        <v>45426</v>
      </c>
      <c r="C390" t="s">
        <v>12</v>
      </c>
      <c r="D390">
        <v>199</v>
      </c>
      <c r="E390">
        <v>4.8</v>
      </c>
      <c r="F390">
        <v>4</v>
      </c>
      <c r="G390">
        <v>2</v>
      </c>
      <c r="H390">
        <v>35</v>
      </c>
      <c r="I390">
        <v>20</v>
      </c>
      <c r="J390" t="s">
        <v>11</v>
      </c>
      <c r="K390">
        <v>1</v>
      </c>
      <c r="M390">
        <v>901</v>
      </c>
      <c r="N390" s="1">
        <v>44961</v>
      </c>
      <c r="O390" t="s">
        <v>12</v>
      </c>
      <c r="P390">
        <v>199</v>
      </c>
      <c r="Q390">
        <v>24.5</v>
      </c>
      <c r="R390">
        <v>0</v>
      </c>
      <c r="S390">
        <v>3</v>
      </c>
      <c r="T390">
        <v>27</v>
      </c>
      <c r="U390">
        <v>46</v>
      </c>
      <c r="V390" t="s">
        <v>13</v>
      </c>
      <c r="W390">
        <v>0</v>
      </c>
    </row>
    <row r="391" spans="1:23" x14ac:dyDescent="0.25">
      <c r="A391">
        <v>674</v>
      </c>
      <c r="B391" s="1">
        <v>45075</v>
      </c>
      <c r="C391" t="s">
        <v>10</v>
      </c>
      <c r="D391">
        <v>699</v>
      </c>
      <c r="E391">
        <v>22.3</v>
      </c>
      <c r="F391">
        <v>6</v>
      </c>
      <c r="G391">
        <v>4</v>
      </c>
      <c r="H391">
        <v>29</v>
      </c>
      <c r="I391">
        <v>18</v>
      </c>
      <c r="J391" t="s">
        <v>11</v>
      </c>
      <c r="K391">
        <v>1</v>
      </c>
      <c r="M391">
        <v>904</v>
      </c>
      <c r="N391" s="1">
        <v>45524</v>
      </c>
      <c r="O391" t="s">
        <v>12</v>
      </c>
      <c r="P391">
        <v>199</v>
      </c>
      <c r="Q391">
        <v>16.899999999999999</v>
      </c>
      <c r="R391">
        <v>2</v>
      </c>
      <c r="S391">
        <v>5</v>
      </c>
      <c r="T391">
        <v>31</v>
      </c>
      <c r="U391">
        <v>29</v>
      </c>
      <c r="V391" t="s">
        <v>13</v>
      </c>
      <c r="W391">
        <v>0</v>
      </c>
    </row>
    <row r="392" spans="1:23" x14ac:dyDescent="0.25">
      <c r="A392">
        <v>675</v>
      </c>
      <c r="B392" s="1">
        <v>45160</v>
      </c>
      <c r="C392" t="s">
        <v>12</v>
      </c>
      <c r="D392">
        <v>199</v>
      </c>
      <c r="E392">
        <v>10.8</v>
      </c>
      <c r="F392">
        <v>6</v>
      </c>
      <c r="G392">
        <v>0</v>
      </c>
      <c r="H392">
        <v>22</v>
      </c>
      <c r="I392">
        <v>5</v>
      </c>
      <c r="J392" t="s">
        <v>11</v>
      </c>
      <c r="K392">
        <v>1</v>
      </c>
      <c r="M392">
        <v>906</v>
      </c>
      <c r="N392" s="1">
        <v>45634</v>
      </c>
      <c r="O392" t="s">
        <v>10</v>
      </c>
      <c r="P392">
        <v>699</v>
      </c>
      <c r="Q392">
        <v>17.7</v>
      </c>
      <c r="R392">
        <v>0</v>
      </c>
      <c r="S392">
        <v>5</v>
      </c>
      <c r="T392">
        <v>30</v>
      </c>
      <c r="U392">
        <v>4</v>
      </c>
      <c r="V392" t="s">
        <v>13</v>
      </c>
      <c r="W392">
        <v>0</v>
      </c>
    </row>
    <row r="393" spans="1:23" x14ac:dyDescent="0.25">
      <c r="A393">
        <v>676</v>
      </c>
      <c r="B393" s="1">
        <v>45382</v>
      </c>
      <c r="C393" t="s">
        <v>14</v>
      </c>
      <c r="D393">
        <v>399</v>
      </c>
      <c r="E393">
        <v>16.5</v>
      </c>
      <c r="F393">
        <v>4</v>
      </c>
      <c r="G393">
        <v>4</v>
      </c>
      <c r="H393">
        <v>21</v>
      </c>
      <c r="I393">
        <v>41</v>
      </c>
      <c r="J393" t="s">
        <v>11</v>
      </c>
      <c r="K393">
        <v>1</v>
      </c>
      <c r="M393">
        <v>911</v>
      </c>
      <c r="N393" s="1">
        <v>45521</v>
      </c>
      <c r="O393" t="s">
        <v>12</v>
      </c>
      <c r="P393">
        <v>199</v>
      </c>
      <c r="Q393">
        <v>6.3</v>
      </c>
      <c r="R393">
        <v>1</v>
      </c>
      <c r="S393">
        <v>5</v>
      </c>
      <c r="T393">
        <v>22</v>
      </c>
      <c r="U393">
        <v>30</v>
      </c>
      <c r="V393" t="s">
        <v>13</v>
      </c>
      <c r="W393">
        <v>0</v>
      </c>
    </row>
    <row r="394" spans="1:23" x14ac:dyDescent="0.25">
      <c r="A394">
        <v>681</v>
      </c>
      <c r="B394" s="1">
        <v>45101</v>
      </c>
      <c r="C394" t="s">
        <v>12</v>
      </c>
      <c r="D394">
        <v>199</v>
      </c>
      <c r="E394">
        <v>18.600000000000001</v>
      </c>
      <c r="F394">
        <v>7</v>
      </c>
      <c r="G394">
        <v>5</v>
      </c>
      <c r="H394">
        <v>16</v>
      </c>
      <c r="I394">
        <v>8</v>
      </c>
      <c r="J394" t="s">
        <v>11</v>
      </c>
      <c r="K394">
        <v>1</v>
      </c>
      <c r="M394">
        <v>912</v>
      </c>
      <c r="N394" s="1">
        <v>45442</v>
      </c>
      <c r="O394" t="s">
        <v>10</v>
      </c>
      <c r="P394">
        <v>699</v>
      </c>
      <c r="Q394">
        <v>19</v>
      </c>
      <c r="R394">
        <v>3</v>
      </c>
      <c r="S394">
        <v>2</v>
      </c>
      <c r="T394">
        <v>14</v>
      </c>
      <c r="U394">
        <v>22</v>
      </c>
      <c r="V394" t="s">
        <v>13</v>
      </c>
      <c r="W394">
        <v>0</v>
      </c>
    </row>
    <row r="395" spans="1:23" x14ac:dyDescent="0.25">
      <c r="A395">
        <v>684</v>
      </c>
      <c r="B395" s="1">
        <v>45479</v>
      </c>
      <c r="C395" t="s">
        <v>10</v>
      </c>
      <c r="D395">
        <v>699</v>
      </c>
      <c r="E395">
        <v>13.3</v>
      </c>
      <c r="F395">
        <v>8</v>
      </c>
      <c r="G395">
        <v>2</v>
      </c>
      <c r="H395">
        <v>28</v>
      </c>
      <c r="I395">
        <v>58</v>
      </c>
      <c r="J395" t="s">
        <v>11</v>
      </c>
      <c r="K395">
        <v>1</v>
      </c>
      <c r="M395">
        <v>915</v>
      </c>
      <c r="N395" s="1">
        <v>45016</v>
      </c>
      <c r="O395" t="s">
        <v>14</v>
      </c>
      <c r="P395">
        <v>399</v>
      </c>
      <c r="Q395">
        <v>20.100000000000001</v>
      </c>
      <c r="R395">
        <v>1</v>
      </c>
      <c r="S395">
        <v>1</v>
      </c>
      <c r="T395">
        <v>24</v>
      </c>
      <c r="U395">
        <v>57</v>
      </c>
      <c r="V395" t="s">
        <v>13</v>
      </c>
      <c r="W395">
        <v>0</v>
      </c>
    </row>
    <row r="396" spans="1:23" x14ac:dyDescent="0.25">
      <c r="A396">
        <v>685</v>
      </c>
      <c r="B396" s="1">
        <v>44937</v>
      </c>
      <c r="C396" t="s">
        <v>12</v>
      </c>
      <c r="D396">
        <v>199</v>
      </c>
      <c r="E396">
        <v>11.3</v>
      </c>
      <c r="F396">
        <v>5</v>
      </c>
      <c r="G396">
        <v>3</v>
      </c>
      <c r="H396">
        <v>6</v>
      </c>
      <c r="I396">
        <v>16</v>
      </c>
      <c r="J396" t="s">
        <v>11</v>
      </c>
      <c r="K396">
        <v>1</v>
      </c>
      <c r="M396">
        <v>917</v>
      </c>
      <c r="N396" s="1">
        <v>45227</v>
      </c>
      <c r="O396" t="s">
        <v>10</v>
      </c>
      <c r="P396">
        <v>699</v>
      </c>
      <c r="Q396">
        <v>12.7</v>
      </c>
      <c r="R396">
        <v>3</v>
      </c>
      <c r="S396">
        <v>4</v>
      </c>
      <c r="T396">
        <v>10</v>
      </c>
      <c r="U396">
        <v>60</v>
      </c>
      <c r="V396" t="s">
        <v>13</v>
      </c>
      <c r="W396">
        <v>0</v>
      </c>
    </row>
    <row r="397" spans="1:23" x14ac:dyDescent="0.25">
      <c r="A397">
        <v>688</v>
      </c>
      <c r="B397" s="1">
        <v>45501</v>
      </c>
      <c r="C397" t="s">
        <v>10</v>
      </c>
      <c r="D397">
        <v>699</v>
      </c>
      <c r="E397">
        <v>20</v>
      </c>
      <c r="F397">
        <v>8</v>
      </c>
      <c r="G397">
        <v>2</v>
      </c>
      <c r="H397">
        <v>15</v>
      </c>
      <c r="I397">
        <v>12</v>
      </c>
      <c r="J397" t="s">
        <v>11</v>
      </c>
      <c r="K397">
        <v>1</v>
      </c>
      <c r="M397">
        <v>919</v>
      </c>
      <c r="N397" s="1">
        <v>45587</v>
      </c>
      <c r="O397" t="s">
        <v>12</v>
      </c>
      <c r="P397">
        <v>199</v>
      </c>
      <c r="Q397">
        <v>5.0999999999999996</v>
      </c>
      <c r="R397">
        <v>0</v>
      </c>
      <c r="S397">
        <v>1</v>
      </c>
      <c r="T397">
        <v>19</v>
      </c>
      <c r="U397">
        <v>53</v>
      </c>
      <c r="V397" t="s">
        <v>13</v>
      </c>
      <c r="W397">
        <v>0</v>
      </c>
    </row>
    <row r="398" spans="1:23" x14ac:dyDescent="0.25">
      <c r="A398">
        <v>689</v>
      </c>
      <c r="B398" s="1">
        <v>45359</v>
      </c>
      <c r="C398" t="s">
        <v>14</v>
      </c>
      <c r="D398">
        <v>399</v>
      </c>
      <c r="E398">
        <v>6.6</v>
      </c>
      <c r="F398">
        <v>6</v>
      </c>
      <c r="G398">
        <v>3</v>
      </c>
      <c r="H398">
        <v>26</v>
      </c>
      <c r="I398">
        <v>14</v>
      </c>
      <c r="J398" t="s">
        <v>11</v>
      </c>
      <c r="K398">
        <v>1</v>
      </c>
      <c r="M398">
        <v>921</v>
      </c>
      <c r="N398" s="1">
        <v>45159</v>
      </c>
      <c r="O398" t="s">
        <v>10</v>
      </c>
      <c r="P398">
        <v>699</v>
      </c>
      <c r="Q398">
        <v>11.7</v>
      </c>
      <c r="R398">
        <v>2</v>
      </c>
      <c r="S398">
        <v>2</v>
      </c>
      <c r="T398">
        <v>29</v>
      </c>
      <c r="U398">
        <v>10</v>
      </c>
      <c r="V398" t="s">
        <v>13</v>
      </c>
      <c r="W398">
        <v>0</v>
      </c>
    </row>
    <row r="399" spans="1:23" x14ac:dyDescent="0.25">
      <c r="A399">
        <v>690</v>
      </c>
      <c r="B399" s="1">
        <v>45202</v>
      </c>
      <c r="C399" t="s">
        <v>10</v>
      </c>
      <c r="D399">
        <v>699</v>
      </c>
      <c r="E399">
        <v>13.2</v>
      </c>
      <c r="F399">
        <v>4</v>
      </c>
      <c r="G399">
        <v>2</v>
      </c>
      <c r="H399">
        <v>16</v>
      </c>
      <c r="I399">
        <v>41</v>
      </c>
      <c r="J399" t="s">
        <v>11</v>
      </c>
      <c r="K399">
        <v>1</v>
      </c>
      <c r="M399">
        <v>923</v>
      </c>
      <c r="N399" s="1">
        <v>45636</v>
      </c>
      <c r="O399" t="s">
        <v>10</v>
      </c>
      <c r="P399">
        <v>699</v>
      </c>
      <c r="Q399">
        <v>17.899999999999999</v>
      </c>
      <c r="R399">
        <v>4</v>
      </c>
      <c r="S399">
        <v>1</v>
      </c>
      <c r="T399">
        <v>11</v>
      </c>
      <c r="U399">
        <v>11</v>
      </c>
      <c r="V399" t="s">
        <v>13</v>
      </c>
      <c r="W399">
        <v>0</v>
      </c>
    </row>
    <row r="400" spans="1:23" x14ac:dyDescent="0.25">
      <c r="A400">
        <v>692</v>
      </c>
      <c r="B400" s="1">
        <v>44977</v>
      </c>
      <c r="C400" t="s">
        <v>10</v>
      </c>
      <c r="D400">
        <v>699</v>
      </c>
      <c r="E400">
        <v>7.2</v>
      </c>
      <c r="F400">
        <v>7</v>
      </c>
      <c r="G400">
        <v>1</v>
      </c>
      <c r="H400">
        <v>29</v>
      </c>
      <c r="I400">
        <v>20</v>
      </c>
      <c r="J400" t="s">
        <v>11</v>
      </c>
      <c r="K400">
        <v>1</v>
      </c>
      <c r="M400">
        <v>924</v>
      </c>
      <c r="N400" s="1">
        <v>45378</v>
      </c>
      <c r="O400" t="s">
        <v>10</v>
      </c>
      <c r="P400">
        <v>699</v>
      </c>
      <c r="Q400">
        <v>4.5</v>
      </c>
      <c r="R400">
        <v>1</v>
      </c>
      <c r="S400">
        <v>0</v>
      </c>
      <c r="T400">
        <v>10</v>
      </c>
      <c r="U400">
        <v>20</v>
      </c>
      <c r="V400" t="s">
        <v>13</v>
      </c>
      <c r="W400">
        <v>0</v>
      </c>
    </row>
    <row r="401" spans="1:23" x14ac:dyDescent="0.25">
      <c r="A401">
        <v>693</v>
      </c>
      <c r="B401" s="1">
        <v>45375</v>
      </c>
      <c r="C401" t="s">
        <v>10</v>
      </c>
      <c r="D401">
        <v>699</v>
      </c>
      <c r="E401">
        <v>5.0999999999999996</v>
      </c>
      <c r="F401">
        <v>1</v>
      </c>
      <c r="G401">
        <v>2</v>
      </c>
      <c r="H401">
        <v>2</v>
      </c>
      <c r="I401">
        <v>17</v>
      </c>
      <c r="J401" t="s">
        <v>11</v>
      </c>
      <c r="K401">
        <v>1</v>
      </c>
      <c r="M401">
        <v>925</v>
      </c>
      <c r="N401" s="1">
        <v>45279</v>
      </c>
      <c r="O401" t="s">
        <v>14</v>
      </c>
      <c r="P401">
        <v>399</v>
      </c>
      <c r="Q401">
        <v>5</v>
      </c>
      <c r="R401">
        <v>8</v>
      </c>
      <c r="S401">
        <v>5</v>
      </c>
      <c r="T401">
        <v>24</v>
      </c>
      <c r="U401">
        <v>2</v>
      </c>
      <c r="V401" t="s">
        <v>13</v>
      </c>
      <c r="W401">
        <v>0</v>
      </c>
    </row>
    <row r="402" spans="1:23" x14ac:dyDescent="0.25">
      <c r="A402">
        <v>694</v>
      </c>
      <c r="B402" s="1">
        <v>45357</v>
      </c>
      <c r="C402" t="s">
        <v>10</v>
      </c>
      <c r="D402">
        <v>699</v>
      </c>
      <c r="E402">
        <v>6.2</v>
      </c>
      <c r="F402">
        <v>2</v>
      </c>
      <c r="G402">
        <v>0</v>
      </c>
      <c r="H402">
        <v>1</v>
      </c>
      <c r="I402">
        <v>31</v>
      </c>
      <c r="J402" t="s">
        <v>11</v>
      </c>
      <c r="K402">
        <v>1</v>
      </c>
      <c r="M402">
        <v>930</v>
      </c>
      <c r="N402" s="1">
        <v>45152</v>
      </c>
      <c r="O402" t="s">
        <v>12</v>
      </c>
      <c r="P402">
        <v>199</v>
      </c>
      <c r="Q402">
        <v>17.100000000000001</v>
      </c>
      <c r="R402">
        <v>1</v>
      </c>
      <c r="S402">
        <v>2</v>
      </c>
      <c r="T402">
        <v>9</v>
      </c>
      <c r="U402">
        <v>1</v>
      </c>
      <c r="V402" t="s">
        <v>13</v>
      </c>
      <c r="W402">
        <v>0</v>
      </c>
    </row>
    <row r="403" spans="1:23" x14ac:dyDescent="0.25">
      <c r="A403">
        <v>695</v>
      </c>
      <c r="B403" s="1">
        <v>45009</v>
      </c>
      <c r="C403" t="s">
        <v>14</v>
      </c>
      <c r="D403">
        <v>399</v>
      </c>
      <c r="E403">
        <v>25</v>
      </c>
      <c r="F403">
        <v>7</v>
      </c>
      <c r="G403">
        <v>5</v>
      </c>
      <c r="H403">
        <v>32</v>
      </c>
      <c r="I403">
        <v>50</v>
      </c>
      <c r="J403" t="s">
        <v>11</v>
      </c>
      <c r="K403">
        <v>1</v>
      </c>
      <c r="M403">
        <v>936</v>
      </c>
      <c r="N403" s="1">
        <v>45361</v>
      </c>
      <c r="O403" t="s">
        <v>10</v>
      </c>
      <c r="P403">
        <v>699</v>
      </c>
      <c r="Q403">
        <v>20.2</v>
      </c>
      <c r="R403">
        <v>4</v>
      </c>
      <c r="S403">
        <v>1</v>
      </c>
      <c r="T403">
        <v>27</v>
      </c>
      <c r="U403">
        <v>51</v>
      </c>
      <c r="V403" t="s">
        <v>13</v>
      </c>
      <c r="W403">
        <v>0</v>
      </c>
    </row>
    <row r="404" spans="1:23" x14ac:dyDescent="0.25">
      <c r="A404">
        <v>696</v>
      </c>
      <c r="B404" s="1">
        <v>45123</v>
      </c>
      <c r="C404" t="s">
        <v>12</v>
      </c>
      <c r="D404">
        <v>199</v>
      </c>
      <c r="E404">
        <v>7</v>
      </c>
      <c r="F404">
        <v>6</v>
      </c>
      <c r="G404">
        <v>0</v>
      </c>
      <c r="H404">
        <v>4</v>
      </c>
      <c r="I404">
        <v>34</v>
      </c>
      <c r="J404" t="s">
        <v>11</v>
      </c>
      <c r="K404">
        <v>1</v>
      </c>
      <c r="M404">
        <v>938</v>
      </c>
      <c r="N404" s="1">
        <v>45206</v>
      </c>
      <c r="O404" t="s">
        <v>14</v>
      </c>
      <c r="P404">
        <v>399</v>
      </c>
      <c r="Q404">
        <v>23.4</v>
      </c>
      <c r="R404">
        <v>6</v>
      </c>
      <c r="S404">
        <v>0</v>
      </c>
      <c r="T404">
        <v>5</v>
      </c>
      <c r="U404">
        <v>0</v>
      </c>
      <c r="V404" t="s">
        <v>13</v>
      </c>
      <c r="W404">
        <v>0</v>
      </c>
    </row>
    <row r="405" spans="1:23" x14ac:dyDescent="0.25">
      <c r="A405">
        <v>699</v>
      </c>
      <c r="B405" s="1">
        <v>45489</v>
      </c>
      <c r="C405" t="s">
        <v>14</v>
      </c>
      <c r="D405">
        <v>399</v>
      </c>
      <c r="E405">
        <v>23.4</v>
      </c>
      <c r="F405">
        <v>2</v>
      </c>
      <c r="G405">
        <v>5</v>
      </c>
      <c r="H405">
        <v>20</v>
      </c>
      <c r="I405">
        <v>46</v>
      </c>
      <c r="J405" t="s">
        <v>11</v>
      </c>
      <c r="K405">
        <v>1</v>
      </c>
      <c r="M405">
        <v>939</v>
      </c>
      <c r="N405" s="1">
        <v>45223</v>
      </c>
      <c r="O405" t="s">
        <v>14</v>
      </c>
      <c r="P405">
        <v>399</v>
      </c>
      <c r="Q405">
        <v>14.1</v>
      </c>
      <c r="R405">
        <v>2</v>
      </c>
      <c r="S405">
        <v>1</v>
      </c>
      <c r="T405">
        <v>12</v>
      </c>
      <c r="U405">
        <v>11</v>
      </c>
      <c r="V405" t="s">
        <v>13</v>
      </c>
      <c r="W405">
        <v>0</v>
      </c>
    </row>
    <row r="406" spans="1:23" x14ac:dyDescent="0.25">
      <c r="A406">
        <v>701</v>
      </c>
      <c r="B406" s="1">
        <v>45209</v>
      </c>
      <c r="C406" t="s">
        <v>12</v>
      </c>
      <c r="D406">
        <v>199</v>
      </c>
      <c r="E406">
        <v>6.3</v>
      </c>
      <c r="F406">
        <v>6</v>
      </c>
      <c r="G406">
        <v>2</v>
      </c>
      <c r="H406">
        <v>8</v>
      </c>
      <c r="I406">
        <v>0</v>
      </c>
      <c r="J406" t="s">
        <v>11</v>
      </c>
      <c r="K406">
        <v>1</v>
      </c>
      <c r="M406">
        <v>941</v>
      </c>
      <c r="N406" s="1">
        <v>45578</v>
      </c>
      <c r="O406" t="s">
        <v>12</v>
      </c>
      <c r="P406">
        <v>199</v>
      </c>
      <c r="Q406">
        <v>19.899999999999999</v>
      </c>
      <c r="R406">
        <v>2</v>
      </c>
      <c r="S406">
        <v>2</v>
      </c>
      <c r="T406">
        <v>2</v>
      </c>
      <c r="U406">
        <v>19</v>
      </c>
      <c r="V406" t="s">
        <v>13</v>
      </c>
      <c r="W406">
        <v>0</v>
      </c>
    </row>
    <row r="407" spans="1:23" x14ac:dyDescent="0.25">
      <c r="A407">
        <v>705</v>
      </c>
      <c r="B407" s="1">
        <v>45282</v>
      </c>
      <c r="C407" t="s">
        <v>10</v>
      </c>
      <c r="D407">
        <v>699</v>
      </c>
      <c r="E407">
        <v>3.6</v>
      </c>
      <c r="F407">
        <v>3</v>
      </c>
      <c r="G407">
        <v>2</v>
      </c>
      <c r="H407">
        <v>7</v>
      </c>
      <c r="I407">
        <v>35</v>
      </c>
      <c r="J407" t="s">
        <v>11</v>
      </c>
      <c r="K407">
        <v>1</v>
      </c>
      <c r="M407">
        <v>945</v>
      </c>
      <c r="N407" s="1">
        <v>45076</v>
      </c>
      <c r="O407" t="s">
        <v>12</v>
      </c>
      <c r="P407">
        <v>199</v>
      </c>
      <c r="Q407">
        <v>13.1</v>
      </c>
      <c r="R407">
        <v>0</v>
      </c>
      <c r="S407">
        <v>2</v>
      </c>
      <c r="T407">
        <v>24</v>
      </c>
      <c r="U407">
        <v>10</v>
      </c>
      <c r="V407" t="s">
        <v>13</v>
      </c>
      <c r="W407">
        <v>0</v>
      </c>
    </row>
    <row r="408" spans="1:23" x14ac:dyDescent="0.25">
      <c r="A408">
        <v>706</v>
      </c>
      <c r="B408" s="1">
        <v>44967</v>
      </c>
      <c r="C408" t="s">
        <v>14</v>
      </c>
      <c r="D408">
        <v>399</v>
      </c>
      <c r="E408">
        <v>1</v>
      </c>
      <c r="F408">
        <v>6</v>
      </c>
      <c r="G408">
        <v>2</v>
      </c>
      <c r="H408">
        <v>13</v>
      </c>
      <c r="I408">
        <v>46</v>
      </c>
      <c r="J408" t="s">
        <v>11</v>
      </c>
      <c r="K408">
        <v>1</v>
      </c>
      <c r="M408">
        <v>948</v>
      </c>
      <c r="N408" s="1">
        <v>45628</v>
      </c>
      <c r="O408" t="s">
        <v>12</v>
      </c>
      <c r="P408">
        <v>199</v>
      </c>
      <c r="Q408">
        <v>19.2</v>
      </c>
      <c r="R408">
        <v>2</v>
      </c>
      <c r="S408">
        <v>4</v>
      </c>
      <c r="T408">
        <v>12</v>
      </c>
      <c r="U408">
        <v>20</v>
      </c>
      <c r="V408" t="s">
        <v>13</v>
      </c>
      <c r="W408">
        <v>0</v>
      </c>
    </row>
    <row r="409" spans="1:23" x14ac:dyDescent="0.25">
      <c r="A409">
        <v>707</v>
      </c>
      <c r="B409" s="1">
        <v>45118</v>
      </c>
      <c r="C409" t="s">
        <v>14</v>
      </c>
      <c r="D409">
        <v>399</v>
      </c>
      <c r="E409">
        <v>14.2</v>
      </c>
      <c r="F409">
        <v>8</v>
      </c>
      <c r="G409">
        <v>5</v>
      </c>
      <c r="H409">
        <v>29</v>
      </c>
      <c r="I409">
        <v>31</v>
      </c>
      <c r="J409" t="s">
        <v>11</v>
      </c>
      <c r="K409">
        <v>1</v>
      </c>
      <c r="M409">
        <v>949</v>
      </c>
      <c r="N409" s="1">
        <v>45074</v>
      </c>
      <c r="O409" t="s">
        <v>14</v>
      </c>
      <c r="P409">
        <v>399</v>
      </c>
      <c r="Q409">
        <v>17.3</v>
      </c>
      <c r="R409">
        <v>5</v>
      </c>
      <c r="S409">
        <v>0</v>
      </c>
      <c r="T409">
        <v>18</v>
      </c>
      <c r="U409">
        <v>34</v>
      </c>
      <c r="V409" t="s">
        <v>13</v>
      </c>
      <c r="W409">
        <v>0</v>
      </c>
    </row>
    <row r="410" spans="1:23" x14ac:dyDescent="0.25">
      <c r="A410">
        <v>709</v>
      </c>
      <c r="B410" s="1">
        <v>45302</v>
      </c>
      <c r="C410" t="s">
        <v>12</v>
      </c>
      <c r="D410">
        <v>199</v>
      </c>
      <c r="E410">
        <v>13.5</v>
      </c>
      <c r="F410">
        <v>7</v>
      </c>
      <c r="G410">
        <v>2</v>
      </c>
      <c r="H410">
        <v>5</v>
      </c>
      <c r="I410">
        <v>52</v>
      </c>
      <c r="J410" t="s">
        <v>11</v>
      </c>
      <c r="K410">
        <v>1</v>
      </c>
      <c r="M410">
        <v>951</v>
      </c>
      <c r="N410" s="1">
        <v>45555</v>
      </c>
      <c r="O410" t="s">
        <v>12</v>
      </c>
      <c r="P410">
        <v>199</v>
      </c>
      <c r="Q410">
        <v>4.3</v>
      </c>
      <c r="R410">
        <v>3</v>
      </c>
      <c r="S410">
        <v>1</v>
      </c>
      <c r="T410">
        <v>14</v>
      </c>
      <c r="U410">
        <v>50</v>
      </c>
      <c r="V410" t="s">
        <v>13</v>
      </c>
      <c r="W410">
        <v>0</v>
      </c>
    </row>
    <row r="411" spans="1:23" x14ac:dyDescent="0.25">
      <c r="A411">
        <v>710</v>
      </c>
      <c r="B411" s="1">
        <v>44946</v>
      </c>
      <c r="C411" t="s">
        <v>14</v>
      </c>
      <c r="D411">
        <v>399</v>
      </c>
      <c r="E411">
        <v>19.5</v>
      </c>
      <c r="F411">
        <v>8</v>
      </c>
      <c r="G411">
        <v>3</v>
      </c>
      <c r="H411">
        <v>1</v>
      </c>
      <c r="I411">
        <v>46</v>
      </c>
      <c r="J411" t="s">
        <v>11</v>
      </c>
      <c r="K411">
        <v>1</v>
      </c>
      <c r="M411">
        <v>952</v>
      </c>
      <c r="N411" s="1">
        <v>45354</v>
      </c>
      <c r="O411" t="s">
        <v>10</v>
      </c>
      <c r="P411">
        <v>699</v>
      </c>
      <c r="Q411">
        <v>21.2</v>
      </c>
      <c r="R411">
        <v>8</v>
      </c>
      <c r="S411">
        <v>5</v>
      </c>
      <c r="T411">
        <v>34</v>
      </c>
      <c r="U411">
        <v>48</v>
      </c>
      <c r="V411" t="s">
        <v>13</v>
      </c>
      <c r="W411">
        <v>0</v>
      </c>
    </row>
    <row r="412" spans="1:23" x14ac:dyDescent="0.25">
      <c r="A412">
        <v>711</v>
      </c>
      <c r="B412" s="1">
        <v>45478</v>
      </c>
      <c r="C412" t="s">
        <v>10</v>
      </c>
      <c r="D412">
        <v>699</v>
      </c>
      <c r="E412">
        <v>19.5</v>
      </c>
      <c r="F412">
        <v>3</v>
      </c>
      <c r="G412">
        <v>2</v>
      </c>
      <c r="H412">
        <v>24</v>
      </c>
      <c r="I412">
        <v>46</v>
      </c>
      <c r="J412" t="s">
        <v>11</v>
      </c>
      <c r="K412">
        <v>1</v>
      </c>
      <c r="M412">
        <v>954</v>
      </c>
      <c r="N412" s="1">
        <v>44956</v>
      </c>
      <c r="O412" t="s">
        <v>14</v>
      </c>
      <c r="P412">
        <v>399</v>
      </c>
      <c r="Q412">
        <v>20.5</v>
      </c>
      <c r="R412">
        <v>8</v>
      </c>
      <c r="S412">
        <v>2</v>
      </c>
      <c r="T412">
        <v>9</v>
      </c>
      <c r="U412">
        <v>11</v>
      </c>
      <c r="V412" t="s">
        <v>13</v>
      </c>
      <c r="W412">
        <v>0</v>
      </c>
    </row>
    <row r="413" spans="1:23" x14ac:dyDescent="0.25">
      <c r="A413">
        <v>713</v>
      </c>
      <c r="B413" s="1">
        <v>45059</v>
      </c>
      <c r="C413" t="s">
        <v>14</v>
      </c>
      <c r="D413">
        <v>399</v>
      </c>
      <c r="E413">
        <v>3.2</v>
      </c>
      <c r="F413">
        <v>8</v>
      </c>
      <c r="G413">
        <v>5</v>
      </c>
      <c r="H413">
        <v>21</v>
      </c>
      <c r="I413">
        <v>4</v>
      </c>
      <c r="J413" t="s">
        <v>11</v>
      </c>
      <c r="K413">
        <v>1</v>
      </c>
      <c r="M413">
        <v>956</v>
      </c>
      <c r="N413" s="1">
        <v>45368</v>
      </c>
      <c r="O413" t="s">
        <v>12</v>
      </c>
      <c r="P413">
        <v>199</v>
      </c>
      <c r="Q413">
        <v>10.9</v>
      </c>
      <c r="R413">
        <v>1</v>
      </c>
      <c r="S413">
        <v>0</v>
      </c>
      <c r="T413">
        <v>6</v>
      </c>
      <c r="U413">
        <v>1</v>
      </c>
      <c r="V413" t="s">
        <v>13</v>
      </c>
      <c r="W413">
        <v>0</v>
      </c>
    </row>
    <row r="414" spans="1:23" x14ac:dyDescent="0.25">
      <c r="A414">
        <v>714</v>
      </c>
      <c r="B414" s="1">
        <v>45584</v>
      </c>
      <c r="C414" t="s">
        <v>12</v>
      </c>
      <c r="D414">
        <v>199</v>
      </c>
      <c r="E414">
        <v>5.5</v>
      </c>
      <c r="F414">
        <v>7</v>
      </c>
      <c r="G414">
        <v>1</v>
      </c>
      <c r="H414">
        <v>3</v>
      </c>
      <c r="I414">
        <v>6</v>
      </c>
      <c r="J414" t="s">
        <v>11</v>
      </c>
      <c r="K414">
        <v>1</v>
      </c>
      <c r="M414">
        <v>961</v>
      </c>
      <c r="N414" s="1">
        <v>45215</v>
      </c>
      <c r="O414" t="s">
        <v>12</v>
      </c>
      <c r="P414">
        <v>199</v>
      </c>
      <c r="Q414">
        <v>20.6</v>
      </c>
      <c r="R414">
        <v>0</v>
      </c>
      <c r="S414">
        <v>4</v>
      </c>
      <c r="T414">
        <v>7</v>
      </c>
      <c r="U414">
        <v>13</v>
      </c>
      <c r="V414" t="s">
        <v>13</v>
      </c>
      <c r="W414">
        <v>0</v>
      </c>
    </row>
    <row r="415" spans="1:23" x14ac:dyDescent="0.25">
      <c r="A415">
        <v>715</v>
      </c>
      <c r="B415" s="1">
        <v>44999</v>
      </c>
      <c r="C415" t="s">
        <v>14</v>
      </c>
      <c r="D415">
        <v>399</v>
      </c>
      <c r="E415">
        <v>13.4</v>
      </c>
      <c r="F415">
        <v>4</v>
      </c>
      <c r="G415">
        <v>0</v>
      </c>
      <c r="H415">
        <v>32</v>
      </c>
      <c r="I415">
        <v>23</v>
      </c>
      <c r="J415" t="s">
        <v>11</v>
      </c>
      <c r="K415">
        <v>1</v>
      </c>
      <c r="M415">
        <v>963</v>
      </c>
      <c r="N415" s="1">
        <v>45112</v>
      </c>
      <c r="O415" t="s">
        <v>14</v>
      </c>
      <c r="P415">
        <v>399</v>
      </c>
      <c r="Q415">
        <v>17.600000000000001</v>
      </c>
      <c r="R415">
        <v>2</v>
      </c>
      <c r="S415">
        <v>3</v>
      </c>
      <c r="T415">
        <v>24</v>
      </c>
      <c r="U415">
        <v>43</v>
      </c>
      <c r="V415" t="s">
        <v>13</v>
      </c>
      <c r="W415">
        <v>0</v>
      </c>
    </row>
    <row r="416" spans="1:23" x14ac:dyDescent="0.25">
      <c r="A416">
        <v>720</v>
      </c>
      <c r="B416" s="1">
        <v>45396</v>
      </c>
      <c r="C416" t="s">
        <v>10</v>
      </c>
      <c r="D416">
        <v>699</v>
      </c>
      <c r="E416">
        <v>10.7</v>
      </c>
      <c r="F416">
        <v>1</v>
      </c>
      <c r="G416">
        <v>5</v>
      </c>
      <c r="H416">
        <v>36</v>
      </c>
      <c r="I416">
        <v>36</v>
      </c>
      <c r="J416" t="s">
        <v>11</v>
      </c>
      <c r="K416">
        <v>1</v>
      </c>
      <c r="M416">
        <v>970</v>
      </c>
      <c r="N416" s="1">
        <v>45099</v>
      </c>
      <c r="O416" t="s">
        <v>14</v>
      </c>
      <c r="P416">
        <v>399</v>
      </c>
      <c r="Q416">
        <v>17.5</v>
      </c>
      <c r="R416">
        <v>1</v>
      </c>
      <c r="S416">
        <v>5</v>
      </c>
      <c r="T416">
        <v>26</v>
      </c>
      <c r="U416">
        <v>59</v>
      </c>
      <c r="V416" t="s">
        <v>13</v>
      </c>
      <c r="W416">
        <v>0</v>
      </c>
    </row>
    <row r="417" spans="1:23" x14ac:dyDescent="0.25">
      <c r="A417">
        <v>722</v>
      </c>
      <c r="B417" s="1">
        <v>45259</v>
      </c>
      <c r="C417" t="s">
        <v>10</v>
      </c>
      <c r="D417">
        <v>699</v>
      </c>
      <c r="E417">
        <v>13.6</v>
      </c>
      <c r="F417">
        <v>7</v>
      </c>
      <c r="G417">
        <v>2</v>
      </c>
      <c r="H417">
        <v>11</v>
      </c>
      <c r="I417">
        <v>57</v>
      </c>
      <c r="J417" t="s">
        <v>11</v>
      </c>
      <c r="K417">
        <v>1</v>
      </c>
      <c r="M417">
        <v>971</v>
      </c>
      <c r="N417" s="1">
        <v>45340</v>
      </c>
      <c r="O417" t="s">
        <v>12</v>
      </c>
      <c r="P417">
        <v>199</v>
      </c>
      <c r="Q417">
        <v>24.4</v>
      </c>
      <c r="R417">
        <v>5</v>
      </c>
      <c r="S417">
        <v>1</v>
      </c>
      <c r="T417">
        <v>24</v>
      </c>
      <c r="U417">
        <v>38</v>
      </c>
      <c r="V417" t="s">
        <v>13</v>
      </c>
      <c r="W417">
        <v>0</v>
      </c>
    </row>
    <row r="418" spans="1:23" x14ac:dyDescent="0.25">
      <c r="A418">
        <v>724</v>
      </c>
      <c r="B418" s="1">
        <v>45390</v>
      </c>
      <c r="C418" t="s">
        <v>10</v>
      </c>
      <c r="D418">
        <v>699</v>
      </c>
      <c r="E418">
        <v>9.6999999999999993</v>
      </c>
      <c r="F418">
        <v>8</v>
      </c>
      <c r="G418">
        <v>5</v>
      </c>
      <c r="H418">
        <v>14</v>
      </c>
      <c r="I418">
        <v>16</v>
      </c>
      <c r="J418" t="s">
        <v>11</v>
      </c>
      <c r="K418">
        <v>1</v>
      </c>
      <c r="M418">
        <v>974</v>
      </c>
      <c r="N418" s="1">
        <v>45436</v>
      </c>
      <c r="O418" t="s">
        <v>14</v>
      </c>
      <c r="P418">
        <v>399</v>
      </c>
      <c r="Q418">
        <v>7.3</v>
      </c>
      <c r="R418">
        <v>7</v>
      </c>
      <c r="S418">
        <v>0</v>
      </c>
      <c r="T418">
        <v>33</v>
      </c>
      <c r="U418">
        <v>7</v>
      </c>
      <c r="V418" t="s">
        <v>13</v>
      </c>
      <c r="W418">
        <v>0</v>
      </c>
    </row>
    <row r="419" spans="1:23" x14ac:dyDescent="0.25">
      <c r="A419">
        <v>725</v>
      </c>
      <c r="B419" s="1">
        <v>45065</v>
      </c>
      <c r="C419" t="s">
        <v>14</v>
      </c>
      <c r="D419">
        <v>399</v>
      </c>
      <c r="E419">
        <v>0.5</v>
      </c>
      <c r="F419">
        <v>0</v>
      </c>
      <c r="G419">
        <v>2</v>
      </c>
      <c r="H419">
        <v>26</v>
      </c>
      <c r="I419">
        <v>38</v>
      </c>
      <c r="J419" t="s">
        <v>11</v>
      </c>
      <c r="K419">
        <v>1</v>
      </c>
      <c r="M419">
        <v>975</v>
      </c>
      <c r="N419" s="1">
        <v>45110</v>
      </c>
      <c r="O419" t="s">
        <v>12</v>
      </c>
      <c r="P419">
        <v>199</v>
      </c>
      <c r="Q419">
        <v>1.2</v>
      </c>
      <c r="R419">
        <v>0</v>
      </c>
      <c r="S419">
        <v>0</v>
      </c>
      <c r="T419">
        <v>9</v>
      </c>
      <c r="U419">
        <v>31</v>
      </c>
      <c r="V419" t="s">
        <v>13</v>
      </c>
      <c r="W419">
        <v>0</v>
      </c>
    </row>
    <row r="420" spans="1:23" x14ac:dyDescent="0.25">
      <c r="A420">
        <v>726</v>
      </c>
      <c r="B420" s="1">
        <v>45633</v>
      </c>
      <c r="C420" t="s">
        <v>14</v>
      </c>
      <c r="D420">
        <v>399</v>
      </c>
      <c r="E420">
        <v>7.9</v>
      </c>
      <c r="F420">
        <v>3</v>
      </c>
      <c r="G420">
        <v>1</v>
      </c>
      <c r="H420">
        <v>1</v>
      </c>
      <c r="I420">
        <v>54</v>
      </c>
      <c r="J420" t="s">
        <v>11</v>
      </c>
      <c r="K420">
        <v>1</v>
      </c>
      <c r="M420">
        <v>976</v>
      </c>
      <c r="N420" s="1">
        <v>45431</v>
      </c>
      <c r="O420" t="s">
        <v>14</v>
      </c>
      <c r="P420">
        <v>399</v>
      </c>
      <c r="Q420">
        <v>4.2</v>
      </c>
      <c r="R420">
        <v>1</v>
      </c>
      <c r="S420">
        <v>0</v>
      </c>
      <c r="T420">
        <v>21</v>
      </c>
      <c r="U420">
        <v>42</v>
      </c>
      <c r="V420" t="s">
        <v>13</v>
      </c>
      <c r="W420">
        <v>0</v>
      </c>
    </row>
    <row r="421" spans="1:23" x14ac:dyDescent="0.25">
      <c r="A421">
        <v>730</v>
      </c>
      <c r="B421" s="1">
        <v>45517</v>
      </c>
      <c r="C421" t="s">
        <v>12</v>
      </c>
      <c r="D421">
        <v>199</v>
      </c>
      <c r="E421">
        <v>20.7</v>
      </c>
      <c r="F421">
        <v>1</v>
      </c>
      <c r="G421">
        <v>4</v>
      </c>
      <c r="H421">
        <v>32</v>
      </c>
      <c r="I421">
        <v>41</v>
      </c>
      <c r="J421" t="s">
        <v>11</v>
      </c>
      <c r="K421">
        <v>1</v>
      </c>
      <c r="M421">
        <v>978</v>
      </c>
      <c r="N421" s="1">
        <v>45319</v>
      </c>
      <c r="O421" t="s">
        <v>10</v>
      </c>
      <c r="P421">
        <v>699</v>
      </c>
      <c r="Q421">
        <v>0.9</v>
      </c>
      <c r="R421">
        <v>0</v>
      </c>
      <c r="S421">
        <v>3</v>
      </c>
      <c r="T421">
        <v>35</v>
      </c>
      <c r="U421">
        <v>56</v>
      </c>
      <c r="V421" t="s">
        <v>13</v>
      </c>
      <c r="W421">
        <v>0</v>
      </c>
    </row>
    <row r="422" spans="1:23" x14ac:dyDescent="0.25">
      <c r="A422">
        <v>733</v>
      </c>
      <c r="B422" s="1">
        <v>45641</v>
      </c>
      <c r="C422" t="s">
        <v>14</v>
      </c>
      <c r="D422">
        <v>399</v>
      </c>
      <c r="E422">
        <v>1.5</v>
      </c>
      <c r="F422">
        <v>8</v>
      </c>
      <c r="G422">
        <v>4</v>
      </c>
      <c r="H422">
        <v>34</v>
      </c>
      <c r="I422">
        <v>9</v>
      </c>
      <c r="J422" t="s">
        <v>11</v>
      </c>
      <c r="K422">
        <v>1</v>
      </c>
      <c r="M422">
        <v>982</v>
      </c>
      <c r="N422" s="1">
        <v>45433</v>
      </c>
      <c r="O422" t="s">
        <v>14</v>
      </c>
      <c r="P422">
        <v>399</v>
      </c>
      <c r="Q422">
        <v>14.3</v>
      </c>
      <c r="R422">
        <v>2</v>
      </c>
      <c r="S422">
        <v>4</v>
      </c>
      <c r="T422">
        <v>31</v>
      </c>
      <c r="U422">
        <v>3</v>
      </c>
      <c r="V422" t="s">
        <v>13</v>
      </c>
      <c r="W422">
        <v>0</v>
      </c>
    </row>
    <row r="423" spans="1:23" x14ac:dyDescent="0.25">
      <c r="A423">
        <v>734</v>
      </c>
      <c r="B423" s="1">
        <v>45443</v>
      </c>
      <c r="C423" t="s">
        <v>12</v>
      </c>
      <c r="D423">
        <v>199</v>
      </c>
      <c r="E423">
        <v>1.7</v>
      </c>
      <c r="F423">
        <v>6</v>
      </c>
      <c r="G423">
        <v>3</v>
      </c>
      <c r="H423">
        <v>10</v>
      </c>
      <c r="I423">
        <v>48</v>
      </c>
      <c r="J423" t="s">
        <v>11</v>
      </c>
      <c r="K423">
        <v>1</v>
      </c>
      <c r="M423">
        <v>986</v>
      </c>
      <c r="N423" s="1">
        <v>44994</v>
      </c>
      <c r="O423" t="s">
        <v>12</v>
      </c>
      <c r="P423">
        <v>199</v>
      </c>
      <c r="Q423">
        <v>6.2</v>
      </c>
      <c r="R423">
        <v>4</v>
      </c>
      <c r="S423">
        <v>4</v>
      </c>
      <c r="T423">
        <v>16</v>
      </c>
      <c r="U423">
        <v>5</v>
      </c>
      <c r="V423" t="s">
        <v>13</v>
      </c>
      <c r="W423">
        <v>0</v>
      </c>
    </row>
    <row r="424" spans="1:23" x14ac:dyDescent="0.25">
      <c r="A424">
        <v>738</v>
      </c>
      <c r="B424" s="1">
        <v>45628</v>
      </c>
      <c r="C424" t="s">
        <v>10</v>
      </c>
      <c r="D424">
        <v>699</v>
      </c>
      <c r="E424">
        <v>6.5</v>
      </c>
      <c r="F424">
        <v>1</v>
      </c>
      <c r="G424">
        <v>2</v>
      </c>
      <c r="H424">
        <v>34</v>
      </c>
      <c r="I424">
        <v>49</v>
      </c>
      <c r="J424" t="s">
        <v>11</v>
      </c>
      <c r="K424">
        <v>1</v>
      </c>
      <c r="M424">
        <v>989</v>
      </c>
      <c r="N424" s="1">
        <v>45029</v>
      </c>
      <c r="O424" t="s">
        <v>14</v>
      </c>
      <c r="P424">
        <v>399</v>
      </c>
      <c r="Q424">
        <v>14.5</v>
      </c>
      <c r="R424">
        <v>5</v>
      </c>
      <c r="S424">
        <v>4</v>
      </c>
      <c r="T424">
        <v>25</v>
      </c>
      <c r="U424">
        <v>6</v>
      </c>
      <c r="V424" t="s">
        <v>13</v>
      </c>
      <c r="W424">
        <v>0</v>
      </c>
    </row>
    <row r="425" spans="1:23" x14ac:dyDescent="0.25">
      <c r="A425">
        <v>739</v>
      </c>
      <c r="B425" s="1">
        <v>45255</v>
      </c>
      <c r="C425" t="s">
        <v>10</v>
      </c>
      <c r="D425">
        <v>699</v>
      </c>
      <c r="E425">
        <v>3.3</v>
      </c>
      <c r="F425">
        <v>6</v>
      </c>
      <c r="G425">
        <v>3</v>
      </c>
      <c r="H425">
        <v>6</v>
      </c>
      <c r="I425">
        <v>23</v>
      </c>
      <c r="J425" t="s">
        <v>11</v>
      </c>
      <c r="K425">
        <v>1</v>
      </c>
      <c r="M425">
        <v>995</v>
      </c>
      <c r="N425" s="1">
        <v>45111</v>
      </c>
      <c r="O425" t="s">
        <v>14</v>
      </c>
      <c r="P425">
        <v>399</v>
      </c>
      <c r="Q425">
        <v>6.7</v>
      </c>
      <c r="R425">
        <v>8</v>
      </c>
      <c r="S425">
        <v>3</v>
      </c>
      <c r="T425">
        <v>26</v>
      </c>
      <c r="U425">
        <v>42</v>
      </c>
      <c r="V425" t="s">
        <v>13</v>
      </c>
      <c r="W425">
        <v>0</v>
      </c>
    </row>
    <row r="426" spans="1:23" x14ac:dyDescent="0.25">
      <c r="A426">
        <v>742</v>
      </c>
      <c r="B426" s="1">
        <v>45040</v>
      </c>
      <c r="C426" t="s">
        <v>12</v>
      </c>
      <c r="D426">
        <v>199</v>
      </c>
      <c r="E426">
        <v>6.5</v>
      </c>
      <c r="F426">
        <v>2</v>
      </c>
      <c r="G426">
        <v>2</v>
      </c>
      <c r="H426">
        <v>4</v>
      </c>
      <c r="I426">
        <v>0</v>
      </c>
      <c r="J426" t="s">
        <v>11</v>
      </c>
      <c r="K426">
        <v>1</v>
      </c>
      <c r="M426">
        <v>996</v>
      </c>
      <c r="N426" s="1">
        <v>45405</v>
      </c>
      <c r="O426" t="s">
        <v>12</v>
      </c>
      <c r="P426">
        <v>199</v>
      </c>
      <c r="Q426">
        <v>21.6</v>
      </c>
      <c r="R426">
        <v>7</v>
      </c>
      <c r="S426">
        <v>1</v>
      </c>
      <c r="T426">
        <v>34</v>
      </c>
      <c r="U426">
        <v>42</v>
      </c>
      <c r="V426" t="s">
        <v>13</v>
      </c>
      <c r="W426">
        <v>0</v>
      </c>
    </row>
    <row r="427" spans="1:23" x14ac:dyDescent="0.25">
      <c r="A427">
        <v>744</v>
      </c>
      <c r="B427" s="1">
        <v>45071</v>
      </c>
      <c r="C427" t="s">
        <v>10</v>
      </c>
      <c r="D427">
        <v>699</v>
      </c>
      <c r="E427">
        <v>18.899999999999999</v>
      </c>
      <c r="F427">
        <v>8</v>
      </c>
      <c r="G427">
        <v>3</v>
      </c>
      <c r="H427">
        <v>34</v>
      </c>
      <c r="I427">
        <v>39</v>
      </c>
      <c r="J427" t="s">
        <v>11</v>
      </c>
      <c r="K427">
        <v>1</v>
      </c>
      <c r="M427">
        <v>998</v>
      </c>
      <c r="N427" s="1">
        <v>45234</v>
      </c>
      <c r="O427" t="s">
        <v>12</v>
      </c>
      <c r="P427">
        <v>199</v>
      </c>
      <c r="Q427">
        <v>11.8</v>
      </c>
      <c r="R427">
        <v>3</v>
      </c>
      <c r="S427">
        <v>1</v>
      </c>
      <c r="T427">
        <v>24</v>
      </c>
      <c r="U427">
        <v>47</v>
      </c>
      <c r="V427" t="s">
        <v>13</v>
      </c>
      <c r="W427">
        <v>0</v>
      </c>
    </row>
    <row r="428" spans="1:23" x14ac:dyDescent="0.25">
      <c r="A428">
        <v>745</v>
      </c>
      <c r="B428" s="1">
        <v>45217</v>
      </c>
      <c r="C428" t="s">
        <v>10</v>
      </c>
      <c r="D428">
        <v>699</v>
      </c>
      <c r="E428">
        <v>9.6999999999999993</v>
      </c>
      <c r="F428">
        <v>8</v>
      </c>
      <c r="G428">
        <v>0</v>
      </c>
      <c r="H428">
        <v>2</v>
      </c>
      <c r="I428">
        <v>16</v>
      </c>
      <c r="J428" t="s">
        <v>11</v>
      </c>
      <c r="K428">
        <v>1</v>
      </c>
      <c r="M428">
        <v>999</v>
      </c>
      <c r="N428" s="1">
        <v>45200</v>
      </c>
      <c r="O428" t="s">
        <v>14</v>
      </c>
      <c r="P428">
        <v>399</v>
      </c>
      <c r="Q428">
        <v>8.3000000000000007</v>
      </c>
      <c r="R428">
        <v>1</v>
      </c>
      <c r="S428">
        <v>5</v>
      </c>
      <c r="T428">
        <v>27</v>
      </c>
      <c r="U428">
        <v>13</v>
      </c>
      <c r="V428" t="s">
        <v>13</v>
      </c>
      <c r="W428">
        <v>0</v>
      </c>
    </row>
    <row r="429" spans="1:23" x14ac:dyDescent="0.25">
      <c r="A429">
        <v>749</v>
      </c>
      <c r="B429" s="1">
        <v>44967</v>
      </c>
      <c r="C429" t="s">
        <v>12</v>
      </c>
      <c r="D429">
        <v>199</v>
      </c>
      <c r="E429">
        <v>5.4</v>
      </c>
      <c r="F429">
        <v>7</v>
      </c>
      <c r="G429">
        <v>4</v>
      </c>
      <c r="H429">
        <v>12</v>
      </c>
      <c r="I429">
        <v>59</v>
      </c>
      <c r="J429" t="s">
        <v>11</v>
      </c>
      <c r="K429">
        <v>1</v>
      </c>
      <c r="M429">
        <v>1002</v>
      </c>
      <c r="N429" s="1">
        <v>45211</v>
      </c>
      <c r="O429" t="s">
        <v>14</v>
      </c>
      <c r="P429">
        <v>399</v>
      </c>
      <c r="Q429">
        <v>5.4</v>
      </c>
      <c r="R429">
        <v>4</v>
      </c>
      <c r="S429">
        <v>1</v>
      </c>
      <c r="T429">
        <v>3</v>
      </c>
      <c r="U429">
        <v>1</v>
      </c>
      <c r="V429" t="s">
        <v>13</v>
      </c>
      <c r="W429">
        <v>0</v>
      </c>
    </row>
    <row r="430" spans="1:23" x14ac:dyDescent="0.25">
      <c r="A430">
        <v>750</v>
      </c>
      <c r="B430" s="1">
        <v>45282</v>
      </c>
      <c r="C430" t="s">
        <v>12</v>
      </c>
      <c r="D430">
        <v>199</v>
      </c>
      <c r="E430">
        <v>8</v>
      </c>
      <c r="F430">
        <v>7</v>
      </c>
      <c r="G430">
        <v>3</v>
      </c>
      <c r="H430">
        <v>34</v>
      </c>
      <c r="I430">
        <v>47</v>
      </c>
      <c r="J430" t="s">
        <v>11</v>
      </c>
      <c r="K430">
        <v>1</v>
      </c>
      <c r="M430">
        <v>1005</v>
      </c>
      <c r="N430" s="1">
        <v>45439</v>
      </c>
      <c r="O430" t="s">
        <v>12</v>
      </c>
      <c r="P430">
        <v>199</v>
      </c>
      <c r="Q430">
        <v>23.6</v>
      </c>
      <c r="R430">
        <v>2</v>
      </c>
      <c r="S430">
        <v>1</v>
      </c>
      <c r="T430">
        <v>26</v>
      </c>
      <c r="U430">
        <v>7</v>
      </c>
      <c r="V430" t="s">
        <v>13</v>
      </c>
      <c r="W430">
        <v>0</v>
      </c>
    </row>
    <row r="431" spans="1:23" x14ac:dyDescent="0.25">
      <c r="A431">
        <v>751</v>
      </c>
      <c r="B431" s="1">
        <v>44990</v>
      </c>
      <c r="C431" t="s">
        <v>10</v>
      </c>
      <c r="D431">
        <v>699</v>
      </c>
      <c r="E431">
        <v>9.1999999999999993</v>
      </c>
      <c r="F431">
        <v>4</v>
      </c>
      <c r="G431">
        <v>1</v>
      </c>
      <c r="H431">
        <v>23</v>
      </c>
      <c r="I431">
        <v>32</v>
      </c>
      <c r="J431" t="s">
        <v>11</v>
      </c>
      <c r="K431">
        <v>1</v>
      </c>
      <c r="M431">
        <v>1006</v>
      </c>
      <c r="N431" s="1">
        <v>45170</v>
      </c>
      <c r="O431" t="s">
        <v>12</v>
      </c>
      <c r="P431">
        <v>199</v>
      </c>
      <c r="Q431">
        <v>16.8</v>
      </c>
      <c r="R431">
        <v>8</v>
      </c>
      <c r="S431">
        <v>2</v>
      </c>
      <c r="T431">
        <v>34</v>
      </c>
      <c r="U431">
        <v>31</v>
      </c>
      <c r="V431" t="s">
        <v>13</v>
      </c>
      <c r="W431">
        <v>0</v>
      </c>
    </row>
    <row r="432" spans="1:23" x14ac:dyDescent="0.25">
      <c r="A432">
        <v>752</v>
      </c>
      <c r="B432" s="1">
        <v>45082</v>
      </c>
      <c r="C432" t="s">
        <v>10</v>
      </c>
      <c r="D432">
        <v>699</v>
      </c>
      <c r="E432">
        <v>22</v>
      </c>
      <c r="F432">
        <v>0</v>
      </c>
      <c r="G432">
        <v>4</v>
      </c>
      <c r="H432">
        <v>17</v>
      </c>
      <c r="I432">
        <v>60</v>
      </c>
      <c r="J432" t="s">
        <v>11</v>
      </c>
      <c r="K432">
        <v>1</v>
      </c>
      <c r="M432">
        <v>1008</v>
      </c>
      <c r="N432" s="1">
        <v>45208</v>
      </c>
      <c r="O432" t="s">
        <v>10</v>
      </c>
      <c r="P432">
        <v>699</v>
      </c>
      <c r="Q432">
        <v>23.4</v>
      </c>
      <c r="R432">
        <v>3</v>
      </c>
      <c r="S432">
        <v>1</v>
      </c>
      <c r="T432">
        <v>16</v>
      </c>
      <c r="U432">
        <v>6</v>
      </c>
      <c r="V432" t="s">
        <v>13</v>
      </c>
      <c r="W432">
        <v>0</v>
      </c>
    </row>
    <row r="433" spans="1:23" x14ac:dyDescent="0.25">
      <c r="A433">
        <v>753</v>
      </c>
      <c r="B433" s="1">
        <v>45621</v>
      </c>
      <c r="C433" t="s">
        <v>14</v>
      </c>
      <c r="D433">
        <v>399</v>
      </c>
      <c r="E433">
        <v>16.600000000000001</v>
      </c>
      <c r="F433">
        <v>1</v>
      </c>
      <c r="G433">
        <v>5</v>
      </c>
      <c r="H433">
        <v>26</v>
      </c>
      <c r="I433">
        <v>24</v>
      </c>
      <c r="J433" t="s">
        <v>11</v>
      </c>
      <c r="K433">
        <v>1</v>
      </c>
      <c r="M433">
        <v>1010</v>
      </c>
      <c r="N433" s="1">
        <v>45075</v>
      </c>
      <c r="O433" t="s">
        <v>14</v>
      </c>
      <c r="P433">
        <v>399</v>
      </c>
      <c r="Q433">
        <v>10.9</v>
      </c>
      <c r="R433">
        <v>3</v>
      </c>
      <c r="S433">
        <v>2</v>
      </c>
      <c r="T433">
        <v>35</v>
      </c>
      <c r="U433">
        <v>56</v>
      </c>
      <c r="V433" t="s">
        <v>13</v>
      </c>
      <c r="W433">
        <v>0</v>
      </c>
    </row>
    <row r="434" spans="1:23" x14ac:dyDescent="0.25">
      <c r="A434">
        <v>755</v>
      </c>
      <c r="B434" s="1">
        <v>45134</v>
      </c>
      <c r="C434" t="s">
        <v>14</v>
      </c>
      <c r="D434">
        <v>399</v>
      </c>
      <c r="E434">
        <v>3.7</v>
      </c>
      <c r="F434">
        <v>2</v>
      </c>
      <c r="G434">
        <v>4</v>
      </c>
      <c r="H434">
        <v>35</v>
      </c>
      <c r="I434">
        <v>34</v>
      </c>
      <c r="J434" t="s">
        <v>11</v>
      </c>
      <c r="K434">
        <v>1</v>
      </c>
      <c r="M434">
        <v>1011</v>
      </c>
      <c r="N434" s="1">
        <v>45547</v>
      </c>
      <c r="O434" t="s">
        <v>14</v>
      </c>
      <c r="P434">
        <v>399</v>
      </c>
      <c r="Q434">
        <v>18</v>
      </c>
      <c r="R434">
        <v>4</v>
      </c>
      <c r="S434">
        <v>0</v>
      </c>
      <c r="T434">
        <v>31</v>
      </c>
      <c r="U434">
        <v>41</v>
      </c>
      <c r="V434" t="s">
        <v>13</v>
      </c>
      <c r="W434">
        <v>0</v>
      </c>
    </row>
    <row r="435" spans="1:23" x14ac:dyDescent="0.25">
      <c r="A435">
        <v>757</v>
      </c>
      <c r="B435" s="1">
        <v>45115</v>
      </c>
      <c r="C435" t="s">
        <v>10</v>
      </c>
      <c r="D435">
        <v>699</v>
      </c>
      <c r="E435">
        <v>8.3000000000000007</v>
      </c>
      <c r="F435">
        <v>8</v>
      </c>
      <c r="G435">
        <v>4</v>
      </c>
      <c r="H435">
        <v>11</v>
      </c>
      <c r="I435">
        <v>60</v>
      </c>
      <c r="J435" t="s">
        <v>11</v>
      </c>
      <c r="K435">
        <v>1</v>
      </c>
      <c r="M435">
        <v>1016</v>
      </c>
      <c r="N435" s="1">
        <v>45267</v>
      </c>
      <c r="O435" t="s">
        <v>14</v>
      </c>
      <c r="P435">
        <v>399</v>
      </c>
      <c r="Q435">
        <v>7.2</v>
      </c>
      <c r="R435">
        <v>1</v>
      </c>
      <c r="S435">
        <v>3</v>
      </c>
      <c r="T435">
        <v>3</v>
      </c>
      <c r="U435">
        <v>30</v>
      </c>
      <c r="V435" t="s">
        <v>13</v>
      </c>
      <c r="W435">
        <v>0</v>
      </c>
    </row>
    <row r="436" spans="1:23" x14ac:dyDescent="0.25">
      <c r="A436">
        <v>758</v>
      </c>
      <c r="B436" s="1">
        <v>45579</v>
      </c>
      <c r="C436" t="s">
        <v>14</v>
      </c>
      <c r="D436">
        <v>399</v>
      </c>
      <c r="E436">
        <v>18.3</v>
      </c>
      <c r="F436">
        <v>5</v>
      </c>
      <c r="G436">
        <v>3</v>
      </c>
      <c r="H436">
        <v>10</v>
      </c>
      <c r="I436">
        <v>26</v>
      </c>
      <c r="J436" t="s">
        <v>11</v>
      </c>
      <c r="K436">
        <v>1</v>
      </c>
      <c r="M436">
        <v>1020</v>
      </c>
      <c r="N436" s="1">
        <v>45591</v>
      </c>
      <c r="O436" t="s">
        <v>14</v>
      </c>
      <c r="P436">
        <v>399</v>
      </c>
      <c r="Q436">
        <v>3.2</v>
      </c>
      <c r="R436">
        <v>3</v>
      </c>
      <c r="S436">
        <v>4</v>
      </c>
      <c r="T436">
        <v>6</v>
      </c>
      <c r="U436">
        <v>45</v>
      </c>
      <c r="V436" t="s">
        <v>13</v>
      </c>
      <c r="W436">
        <v>0</v>
      </c>
    </row>
    <row r="437" spans="1:23" x14ac:dyDescent="0.25">
      <c r="A437">
        <v>759</v>
      </c>
      <c r="B437" s="1">
        <v>45553</v>
      </c>
      <c r="C437" t="s">
        <v>10</v>
      </c>
      <c r="D437">
        <v>699</v>
      </c>
      <c r="E437">
        <v>4.2</v>
      </c>
      <c r="F437">
        <v>3</v>
      </c>
      <c r="G437">
        <v>0</v>
      </c>
      <c r="H437">
        <v>18</v>
      </c>
      <c r="I437">
        <v>8</v>
      </c>
      <c r="J437" t="s">
        <v>11</v>
      </c>
      <c r="K437">
        <v>1</v>
      </c>
      <c r="M437">
        <v>1021</v>
      </c>
      <c r="N437" s="1">
        <v>45063</v>
      </c>
      <c r="O437" t="s">
        <v>12</v>
      </c>
      <c r="P437">
        <v>199</v>
      </c>
      <c r="Q437">
        <v>19.899999999999999</v>
      </c>
      <c r="R437">
        <v>5</v>
      </c>
      <c r="S437">
        <v>3</v>
      </c>
      <c r="T437">
        <v>27</v>
      </c>
      <c r="U437">
        <v>30</v>
      </c>
      <c r="V437" t="s">
        <v>13</v>
      </c>
      <c r="W437">
        <v>0</v>
      </c>
    </row>
    <row r="438" spans="1:23" x14ac:dyDescent="0.25">
      <c r="A438">
        <v>760</v>
      </c>
      <c r="B438" s="1">
        <v>44953</v>
      </c>
      <c r="C438" t="s">
        <v>10</v>
      </c>
      <c r="D438">
        <v>699</v>
      </c>
      <c r="E438">
        <v>15.3</v>
      </c>
      <c r="F438">
        <v>3</v>
      </c>
      <c r="G438">
        <v>4</v>
      </c>
      <c r="H438">
        <v>18</v>
      </c>
      <c r="I438">
        <v>14</v>
      </c>
      <c r="J438" t="s">
        <v>11</v>
      </c>
      <c r="K438">
        <v>1</v>
      </c>
      <c r="M438">
        <v>1024</v>
      </c>
      <c r="N438" s="1">
        <v>45099</v>
      </c>
      <c r="O438" t="s">
        <v>10</v>
      </c>
      <c r="P438">
        <v>699</v>
      </c>
      <c r="Q438">
        <v>22.7</v>
      </c>
      <c r="R438">
        <v>7</v>
      </c>
      <c r="S438">
        <v>1</v>
      </c>
      <c r="T438">
        <v>15</v>
      </c>
      <c r="U438">
        <v>16</v>
      </c>
      <c r="V438" t="s">
        <v>13</v>
      </c>
      <c r="W438">
        <v>0</v>
      </c>
    </row>
    <row r="439" spans="1:23" x14ac:dyDescent="0.25">
      <c r="A439">
        <v>762</v>
      </c>
      <c r="B439" s="1">
        <v>45124</v>
      </c>
      <c r="C439" t="s">
        <v>10</v>
      </c>
      <c r="D439">
        <v>699</v>
      </c>
      <c r="E439">
        <v>5</v>
      </c>
      <c r="F439">
        <v>6</v>
      </c>
      <c r="G439">
        <v>3</v>
      </c>
      <c r="H439">
        <v>24</v>
      </c>
      <c r="I439">
        <v>30</v>
      </c>
      <c r="J439" t="s">
        <v>11</v>
      </c>
      <c r="K439">
        <v>1</v>
      </c>
      <c r="M439">
        <v>1025</v>
      </c>
      <c r="N439" s="1">
        <v>45101</v>
      </c>
      <c r="O439" t="s">
        <v>12</v>
      </c>
      <c r="P439">
        <v>199</v>
      </c>
      <c r="Q439">
        <v>15.6</v>
      </c>
      <c r="R439">
        <v>4</v>
      </c>
      <c r="S439">
        <v>1</v>
      </c>
      <c r="T439">
        <v>26</v>
      </c>
      <c r="U439">
        <v>5</v>
      </c>
      <c r="V439" t="s">
        <v>13</v>
      </c>
      <c r="W439">
        <v>0</v>
      </c>
    </row>
    <row r="440" spans="1:23" x14ac:dyDescent="0.25">
      <c r="A440">
        <v>763</v>
      </c>
      <c r="B440" s="1">
        <v>45614</v>
      </c>
      <c r="C440" t="s">
        <v>12</v>
      </c>
      <c r="D440">
        <v>199</v>
      </c>
      <c r="E440">
        <v>10.5</v>
      </c>
      <c r="F440">
        <v>0</v>
      </c>
      <c r="G440">
        <v>2</v>
      </c>
      <c r="H440">
        <v>3</v>
      </c>
      <c r="I440">
        <v>60</v>
      </c>
      <c r="J440" t="s">
        <v>11</v>
      </c>
      <c r="K440">
        <v>1</v>
      </c>
      <c r="M440">
        <v>1027</v>
      </c>
      <c r="N440" s="1">
        <v>45199</v>
      </c>
      <c r="O440" t="s">
        <v>10</v>
      </c>
      <c r="P440">
        <v>699</v>
      </c>
      <c r="Q440">
        <v>3.4</v>
      </c>
      <c r="R440">
        <v>3</v>
      </c>
      <c r="S440">
        <v>1</v>
      </c>
      <c r="T440">
        <v>32</v>
      </c>
      <c r="U440">
        <v>60</v>
      </c>
      <c r="V440" t="s">
        <v>13</v>
      </c>
      <c r="W440">
        <v>0</v>
      </c>
    </row>
    <row r="441" spans="1:23" x14ac:dyDescent="0.25">
      <c r="A441">
        <v>764</v>
      </c>
      <c r="B441" s="1">
        <v>45395</v>
      </c>
      <c r="C441" t="s">
        <v>12</v>
      </c>
      <c r="D441">
        <v>199</v>
      </c>
      <c r="E441">
        <v>2.1</v>
      </c>
      <c r="F441">
        <v>7</v>
      </c>
      <c r="G441">
        <v>4</v>
      </c>
      <c r="H441">
        <v>14</v>
      </c>
      <c r="I441">
        <v>31</v>
      </c>
      <c r="J441" t="s">
        <v>11</v>
      </c>
      <c r="K441">
        <v>1</v>
      </c>
      <c r="M441">
        <v>1029</v>
      </c>
      <c r="N441" s="1">
        <v>45195</v>
      </c>
      <c r="O441" t="s">
        <v>10</v>
      </c>
      <c r="P441">
        <v>699</v>
      </c>
      <c r="Q441">
        <v>10.7</v>
      </c>
      <c r="R441">
        <v>6</v>
      </c>
      <c r="S441">
        <v>1</v>
      </c>
      <c r="T441">
        <v>13</v>
      </c>
      <c r="U441">
        <v>1</v>
      </c>
      <c r="V441" t="s">
        <v>13</v>
      </c>
      <c r="W441">
        <v>0</v>
      </c>
    </row>
    <row r="442" spans="1:23" x14ac:dyDescent="0.25">
      <c r="A442">
        <v>767</v>
      </c>
      <c r="B442" s="1">
        <v>45572</v>
      </c>
      <c r="C442" t="s">
        <v>12</v>
      </c>
      <c r="D442">
        <v>199</v>
      </c>
      <c r="E442">
        <v>13.7</v>
      </c>
      <c r="F442">
        <v>0</v>
      </c>
      <c r="G442">
        <v>4</v>
      </c>
      <c r="H442">
        <v>34</v>
      </c>
      <c r="I442">
        <v>24</v>
      </c>
      <c r="J442" t="s">
        <v>11</v>
      </c>
      <c r="K442">
        <v>1</v>
      </c>
      <c r="M442">
        <v>1032</v>
      </c>
      <c r="N442" s="1">
        <v>44980</v>
      </c>
      <c r="O442" t="s">
        <v>14</v>
      </c>
      <c r="P442">
        <v>399</v>
      </c>
      <c r="Q442">
        <v>18.5</v>
      </c>
      <c r="R442">
        <v>4</v>
      </c>
      <c r="S442">
        <v>0</v>
      </c>
      <c r="T442">
        <v>28</v>
      </c>
      <c r="U442">
        <v>6</v>
      </c>
      <c r="V442" t="s">
        <v>13</v>
      </c>
      <c r="W442">
        <v>0</v>
      </c>
    </row>
    <row r="443" spans="1:23" x14ac:dyDescent="0.25">
      <c r="A443">
        <v>771</v>
      </c>
      <c r="B443" s="1">
        <v>45531</v>
      </c>
      <c r="C443" t="s">
        <v>10</v>
      </c>
      <c r="D443">
        <v>699</v>
      </c>
      <c r="E443">
        <v>10.1</v>
      </c>
      <c r="F443">
        <v>5</v>
      </c>
      <c r="G443">
        <v>3</v>
      </c>
      <c r="H443">
        <v>9</v>
      </c>
      <c r="I443">
        <v>1</v>
      </c>
      <c r="J443" t="s">
        <v>11</v>
      </c>
      <c r="K443">
        <v>1</v>
      </c>
      <c r="M443">
        <v>1036</v>
      </c>
      <c r="N443" s="1">
        <v>45470</v>
      </c>
      <c r="O443" t="s">
        <v>10</v>
      </c>
      <c r="P443">
        <v>699</v>
      </c>
      <c r="Q443">
        <v>23.3</v>
      </c>
      <c r="R443">
        <v>7</v>
      </c>
      <c r="S443">
        <v>1</v>
      </c>
      <c r="T443">
        <v>32</v>
      </c>
      <c r="U443">
        <v>5</v>
      </c>
      <c r="V443" t="s">
        <v>13</v>
      </c>
      <c r="W443">
        <v>0</v>
      </c>
    </row>
    <row r="444" spans="1:23" x14ac:dyDescent="0.25">
      <c r="A444">
        <v>773</v>
      </c>
      <c r="B444" s="1">
        <v>45651</v>
      </c>
      <c r="C444" t="s">
        <v>12</v>
      </c>
      <c r="D444">
        <v>199</v>
      </c>
      <c r="E444">
        <v>2.7</v>
      </c>
      <c r="F444">
        <v>7</v>
      </c>
      <c r="G444">
        <v>5</v>
      </c>
      <c r="H444">
        <v>8</v>
      </c>
      <c r="I444">
        <v>23</v>
      </c>
      <c r="J444" t="s">
        <v>11</v>
      </c>
      <c r="K444">
        <v>1</v>
      </c>
      <c r="M444">
        <v>1037</v>
      </c>
      <c r="N444" s="1">
        <v>45214</v>
      </c>
      <c r="O444" t="s">
        <v>14</v>
      </c>
      <c r="P444">
        <v>399</v>
      </c>
      <c r="Q444">
        <v>6.9</v>
      </c>
      <c r="R444">
        <v>5</v>
      </c>
      <c r="S444">
        <v>0</v>
      </c>
      <c r="T444">
        <v>10</v>
      </c>
      <c r="U444">
        <v>8</v>
      </c>
      <c r="V444" t="s">
        <v>13</v>
      </c>
      <c r="W444">
        <v>0</v>
      </c>
    </row>
    <row r="445" spans="1:23" x14ac:dyDescent="0.25">
      <c r="A445">
        <v>774</v>
      </c>
      <c r="B445" s="1">
        <v>45101</v>
      </c>
      <c r="C445" t="s">
        <v>14</v>
      </c>
      <c r="D445">
        <v>399</v>
      </c>
      <c r="E445">
        <v>15.5</v>
      </c>
      <c r="F445">
        <v>2</v>
      </c>
      <c r="G445">
        <v>3</v>
      </c>
      <c r="H445">
        <v>33</v>
      </c>
      <c r="I445">
        <v>35</v>
      </c>
      <c r="J445" t="s">
        <v>11</v>
      </c>
      <c r="K445">
        <v>1</v>
      </c>
      <c r="M445">
        <v>1038</v>
      </c>
      <c r="N445" s="1">
        <v>45197</v>
      </c>
      <c r="O445" t="s">
        <v>10</v>
      </c>
      <c r="P445">
        <v>699</v>
      </c>
      <c r="Q445">
        <v>23.2</v>
      </c>
      <c r="R445">
        <v>4</v>
      </c>
      <c r="S445">
        <v>2</v>
      </c>
      <c r="T445">
        <v>24</v>
      </c>
      <c r="U445">
        <v>39</v>
      </c>
      <c r="V445" t="s">
        <v>13</v>
      </c>
      <c r="W445">
        <v>0</v>
      </c>
    </row>
    <row r="446" spans="1:23" x14ac:dyDescent="0.25">
      <c r="A446">
        <v>776</v>
      </c>
      <c r="B446" s="1">
        <v>45061</v>
      </c>
      <c r="C446" t="s">
        <v>14</v>
      </c>
      <c r="D446">
        <v>399</v>
      </c>
      <c r="E446">
        <v>18.399999999999999</v>
      </c>
      <c r="F446">
        <v>7</v>
      </c>
      <c r="G446">
        <v>2</v>
      </c>
      <c r="H446">
        <v>20</v>
      </c>
      <c r="I446">
        <v>40</v>
      </c>
      <c r="J446" t="s">
        <v>11</v>
      </c>
      <c r="K446">
        <v>1</v>
      </c>
      <c r="M446">
        <v>1039</v>
      </c>
      <c r="N446" s="1">
        <v>45081</v>
      </c>
      <c r="O446" t="s">
        <v>10</v>
      </c>
      <c r="P446">
        <v>699</v>
      </c>
      <c r="Q446">
        <v>11.2</v>
      </c>
      <c r="R446">
        <v>2</v>
      </c>
      <c r="S446">
        <v>2</v>
      </c>
      <c r="T446">
        <v>21</v>
      </c>
      <c r="U446">
        <v>47</v>
      </c>
      <c r="V446" t="s">
        <v>13</v>
      </c>
      <c r="W446">
        <v>0</v>
      </c>
    </row>
    <row r="447" spans="1:23" x14ac:dyDescent="0.25">
      <c r="A447">
        <v>777</v>
      </c>
      <c r="B447" s="1">
        <v>45437</v>
      </c>
      <c r="C447" t="s">
        <v>12</v>
      </c>
      <c r="D447">
        <v>199</v>
      </c>
      <c r="E447">
        <v>15.8</v>
      </c>
      <c r="F447">
        <v>4</v>
      </c>
      <c r="G447">
        <v>0</v>
      </c>
      <c r="H447">
        <v>1</v>
      </c>
      <c r="I447">
        <v>29</v>
      </c>
      <c r="J447" t="s">
        <v>11</v>
      </c>
      <c r="K447">
        <v>1</v>
      </c>
      <c r="M447">
        <v>1041</v>
      </c>
      <c r="N447" s="1">
        <v>44968</v>
      </c>
      <c r="O447" t="s">
        <v>14</v>
      </c>
      <c r="P447">
        <v>399</v>
      </c>
      <c r="Q447">
        <v>17.8</v>
      </c>
      <c r="R447">
        <v>6</v>
      </c>
      <c r="S447">
        <v>0</v>
      </c>
      <c r="T447">
        <v>11</v>
      </c>
      <c r="U447">
        <v>57</v>
      </c>
      <c r="V447" t="s">
        <v>13</v>
      </c>
      <c r="W447">
        <v>0</v>
      </c>
    </row>
    <row r="448" spans="1:23" x14ac:dyDescent="0.25">
      <c r="A448">
        <v>781</v>
      </c>
      <c r="B448" s="1">
        <v>45232</v>
      </c>
      <c r="C448" t="s">
        <v>14</v>
      </c>
      <c r="D448">
        <v>399</v>
      </c>
      <c r="E448">
        <v>4.0999999999999996</v>
      </c>
      <c r="F448">
        <v>0</v>
      </c>
      <c r="G448">
        <v>5</v>
      </c>
      <c r="H448">
        <v>3</v>
      </c>
      <c r="I448">
        <v>36</v>
      </c>
      <c r="J448" t="s">
        <v>11</v>
      </c>
      <c r="K448">
        <v>1</v>
      </c>
      <c r="M448">
        <v>1049</v>
      </c>
      <c r="N448" s="1">
        <v>45021</v>
      </c>
      <c r="O448" t="s">
        <v>14</v>
      </c>
      <c r="P448">
        <v>399</v>
      </c>
      <c r="Q448">
        <v>20.100000000000001</v>
      </c>
      <c r="R448">
        <v>1</v>
      </c>
      <c r="S448">
        <v>4</v>
      </c>
      <c r="T448">
        <v>21</v>
      </c>
      <c r="U448">
        <v>60</v>
      </c>
      <c r="V448" t="s">
        <v>13</v>
      </c>
      <c r="W448">
        <v>0</v>
      </c>
    </row>
    <row r="449" spans="1:23" x14ac:dyDescent="0.25">
      <c r="A449">
        <v>783</v>
      </c>
      <c r="B449" s="1">
        <v>44963</v>
      </c>
      <c r="C449" t="s">
        <v>10</v>
      </c>
      <c r="D449">
        <v>699</v>
      </c>
      <c r="E449">
        <v>4.8</v>
      </c>
      <c r="F449">
        <v>7</v>
      </c>
      <c r="G449">
        <v>5</v>
      </c>
      <c r="H449">
        <v>36</v>
      </c>
      <c r="I449">
        <v>37</v>
      </c>
      <c r="J449" t="s">
        <v>11</v>
      </c>
      <c r="K449">
        <v>1</v>
      </c>
      <c r="M449">
        <v>1050</v>
      </c>
      <c r="N449" s="1">
        <v>45093</v>
      </c>
      <c r="O449" t="s">
        <v>14</v>
      </c>
      <c r="P449">
        <v>399</v>
      </c>
      <c r="Q449">
        <v>4.9000000000000004</v>
      </c>
      <c r="R449">
        <v>6</v>
      </c>
      <c r="S449">
        <v>0</v>
      </c>
      <c r="T449">
        <v>17</v>
      </c>
      <c r="U449">
        <v>1</v>
      </c>
      <c r="V449" t="s">
        <v>13</v>
      </c>
      <c r="W449">
        <v>0</v>
      </c>
    </row>
    <row r="450" spans="1:23" x14ac:dyDescent="0.25">
      <c r="A450">
        <v>784</v>
      </c>
      <c r="B450" s="1">
        <v>45490</v>
      </c>
      <c r="C450" t="s">
        <v>12</v>
      </c>
      <c r="D450">
        <v>199</v>
      </c>
      <c r="E450">
        <v>8.4</v>
      </c>
      <c r="F450">
        <v>6</v>
      </c>
      <c r="G450">
        <v>0</v>
      </c>
      <c r="H450">
        <v>20</v>
      </c>
      <c r="I450">
        <v>48</v>
      </c>
      <c r="J450" t="s">
        <v>11</v>
      </c>
      <c r="K450">
        <v>1</v>
      </c>
      <c r="M450">
        <v>1051</v>
      </c>
      <c r="N450" s="1">
        <v>45369</v>
      </c>
      <c r="O450" t="s">
        <v>14</v>
      </c>
      <c r="P450">
        <v>399</v>
      </c>
      <c r="Q450">
        <v>7.5</v>
      </c>
      <c r="R450">
        <v>2</v>
      </c>
      <c r="S450">
        <v>0</v>
      </c>
      <c r="T450">
        <v>26</v>
      </c>
      <c r="U450">
        <v>19</v>
      </c>
      <c r="V450" t="s">
        <v>13</v>
      </c>
      <c r="W450">
        <v>0</v>
      </c>
    </row>
    <row r="451" spans="1:23" x14ac:dyDescent="0.25">
      <c r="A451">
        <v>785</v>
      </c>
      <c r="B451" s="1">
        <v>45466</v>
      </c>
      <c r="C451" t="s">
        <v>12</v>
      </c>
      <c r="D451">
        <v>199</v>
      </c>
      <c r="E451">
        <v>12</v>
      </c>
      <c r="F451">
        <v>1</v>
      </c>
      <c r="G451">
        <v>5</v>
      </c>
      <c r="H451">
        <v>19</v>
      </c>
      <c r="I451">
        <v>55</v>
      </c>
      <c r="J451" t="s">
        <v>11</v>
      </c>
      <c r="K451">
        <v>1</v>
      </c>
      <c r="M451">
        <v>1053</v>
      </c>
      <c r="N451" s="1">
        <v>45360</v>
      </c>
      <c r="O451" t="s">
        <v>10</v>
      </c>
      <c r="P451">
        <v>699</v>
      </c>
      <c r="Q451">
        <v>12.5</v>
      </c>
      <c r="R451">
        <v>6</v>
      </c>
      <c r="S451">
        <v>3</v>
      </c>
      <c r="T451">
        <v>13</v>
      </c>
      <c r="U451">
        <v>17</v>
      </c>
      <c r="V451" t="s">
        <v>13</v>
      </c>
      <c r="W451">
        <v>0</v>
      </c>
    </row>
    <row r="452" spans="1:23" x14ac:dyDescent="0.25">
      <c r="A452">
        <v>786</v>
      </c>
      <c r="B452" s="1">
        <v>45571</v>
      </c>
      <c r="C452" t="s">
        <v>14</v>
      </c>
      <c r="D452">
        <v>399</v>
      </c>
      <c r="E452">
        <v>5.6</v>
      </c>
      <c r="F452">
        <v>3</v>
      </c>
      <c r="G452">
        <v>4</v>
      </c>
      <c r="H452">
        <v>34</v>
      </c>
      <c r="I452">
        <v>3</v>
      </c>
      <c r="J452" t="s">
        <v>11</v>
      </c>
      <c r="K452">
        <v>1</v>
      </c>
      <c r="M452">
        <v>1055</v>
      </c>
      <c r="N452" s="1">
        <v>45434</v>
      </c>
      <c r="O452" t="s">
        <v>10</v>
      </c>
      <c r="P452">
        <v>699</v>
      </c>
      <c r="Q452">
        <v>24.3</v>
      </c>
      <c r="R452">
        <v>3</v>
      </c>
      <c r="S452">
        <v>5</v>
      </c>
      <c r="T452">
        <v>22</v>
      </c>
      <c r="U452">
        <v>43</v>
      </c>
      <c r="V452" t="s">
        <v>13</v>
      </c>
      <c r="W452">
        <v>0</v>
      </c>
    </row>
    <row r="453" spans="1:23" x14ac:dyDescent="0.25">
      <c r="A453">
        <v>788</v>
      </c>
      <c r="B453" s="1">
        <v>45431</v>
      </c>
      <c r="C453" t="s">
        <v>10</v>
      </c>
      <c r="D453">
        <v>699</v>
      </c>
      <c r="E453">
        <v>23.2</v>
      </c>
      <c r="F453">
        <v>7</v>
      </c>
      <c r="G453">
        <v>4</v>
      </c>
      <c r="H453">
        <v>23</v>
      </c>
      <c r="I453">
        <v>46</v>
      </c>
      <c r="J453" t="s">
        <v>11</v>
      </c>
      <c r="K453">
        <v>1</v>
      </c>
      <c r="M453">
        <v>1056</v>
      </c>
      <c r="N453" s="1">
        <v>45416</v>
      </c>
      <c r="O453" t="s">
        <v>10</v>
      </c>
      <c r="P453">
        <v>699</v>
      </c>
      <c r="Q453">
        <v>2.6</v>
      </c>
      <c r="R453">
        <v>7</v>
      </c>
      <c r="S453">
        <v>3</v>
      </c>
      <c r="T453">
        <v>34</v>
      </c>
      <c r="U453">
        <v>5</v>
      </c>
      <c r="V453" t="s">
        <v>13</v>
      </c>
      <c r="W453">
        <v>0</v>
      </c>
    </row>
    <row r="454" spans="1:23" x14ac:dyDescent="0.25">
      <c r="A454">
        <v>789</v>
      </c>
      <c r="B454" s="1">
        <v>45567</v>
      </c>
      <c r="C454" t="s">
        <v>12</v>
      </c>
      <c r="D454">
        <v>199</v>
      </c>
      <c r="E454">
        <v>17.899999999999999</v>
      </c>
      <c r="F454">
        <v>3</v>
      </c>
      <c r="G454">
        <v>0</v>
      </c>
      <c r="H454">
        <v>15</v>
      </c>
      <c r="I454">
        <v>7</v>
      </c>
      <c r="J454" t="s">
        <v>11</v>
      </c>
      <c r="K454">
        <v>1</v>
      </c>
      <c r="M454">
        <v>1059</v>
      </c>
      <c r="N454" s="1">
        <v>45442</v>
      </c>
      <c r="O454" t="s">
        <v>12</v>
      </c>
      <c r="P454">
        <v>199</v>
      </c>
      <c r="Q454">
        <v>16.7</v>
      </c>
      <c r="R454">
        <v>4</v>
      </c>
      <c r="S454">
        <v>2</v>
      </c>
      <c r="T454">
        <v>30</v>
      </c>
      <c r="U454">
        <v>16</v>
      </c>
      <c r="V454" t="s">
        <v>13</v>
      </c>
      <c r="W454">
        <v>0</v>
      </c>
    </row>
    <row r="455" spans="1:23" x14ac:dyDescent="0.25">
      <c r="A455">
        <v>790</v>
      </c>
      <c r="B455" s="1">
        <v>45500</v>
      </c>
      <c r="C455" t="s">
        <v>12</v>
      </c>
      <c r="D455">
        <v>199</v>
      </c>
      <c r="E455">
        <v>20.100000000000001</v>
      </c>
      <c r="F455">
        <v>6</v>
      </c>
      <c r="G455">
        <v>3</v>
      </c>
      <c r="H455">
        <v>14</v>
      </c>
      <c r="I455">
        <v>2</v>
      </c>
      <c r="J455" t="s">
        <v>11</v>
      </c>
      <c r="K455">
        <v>1</v>
      </c>
      <c r="M455">
        <v>1066</v>
      </c>
      <c r="N455" s="1">
        <v>45075</v>
      </c>
      <c r="O455" t="s">
        <v>12</v>
      </c>
      <c r="P455">
        <v>199</v>
      </c>
      <c r="Q455">
        <v>20.5</v>
      </c>
      <c r="R455">
        <v>3</v>
      </c>
      <c r="S455">
        <v>0</v>
      </c>
      <c r="T455">
        <v>8</v>
      </c>
      <c r="U455">
        <v>13</v>
      </c>
      <c r="V455" t="s">
        <v>13</v>
      </c>
      <c r="W455">
        <v>0</v>
      </c>
    </row>
    <row r="456" spans="1:23" x14ac:dyDescent="0.25">
      <c r="A456">
        <v>791</v>
      </c>
      <c r="B456" s="1">
        <v>44996</v>
      </c>
      <c r="C456" t="s">
        <v>10</v>
      </c>
      <c r="D456">
        <v>699</v>
      </c>
      <c r="E456">
        <v>0.8</v>
      </c>
      <c r="F456">
        <v>3</v>
      </c>
      <c r="G456">
        <v>5</v>
      </c>
      <c r="H456">
        <v>14</v>
      </c>
      <c r="I456">
        <v>18</v>
      </c>
      <c r="J456" t="s">
        <v>11</v>
      </c>
      <c r="K456">
        <v>1</v>
      </c>
      <c r="M456">
        <v>1067</v>
      </c>
      <c r="N456" s="1">
        <v>45401</v>
      </c>
      <c r="O456" t="s">
        <v>10</v>
      </c>
      <c r="P456">
        <v>699</v>
      </c>
      <c r="Q456">
        <v>11.2</v>
      </c>
      <c r="R456">
        <v>8</v>
      </c>
      <c r="S456">
        <v>1</v>
      </c>
      <c r="T456">
        <v>16</v>
      </c>
      <c r="U456">
        <v>5</v>
      </c>
      <c r="V456" t="s">
        <v>13</v>
      </c>
      <c r="W456">
        <v>0</v>
      </c>
    </row>
    <row r="457" spans="1:23" x14ac:dyDescent="0.25">
      <c r="A457">
        <v>793</v>
      </c>
      <c r="B457" s="1">
        <v>45615</v>
      </c>
      <c r="C457" t="s">
        <v>14</v>
      </c>
      <c r="D457">
        <v>399</v>
      </c>
      <c r="E457">
        <v>20.9</v>
      </c>
      <c r="F457">
        <v>3</v>
      </c>
      <c r="G457">
        <v>2</v>
      </c>
      <c r="H457">
        <v>2</v>
      </c>
      <c r="I457">
        <v>53</v>
      </c>
      <c r="J457" t="s">
        <v>11</v>
      </c>
      <c r="K457">
        <v>1</v>
      </c>
      <c r="M457">
        <v>1070</v>
      </c>
      <c r="N457" s="1">
        <v>45352</v>
      </c>
      <c r="O457" t="s">
        <v>14</v>
      </c>
      <c r="P457">
        <v>399</v>
      </c>
      <c r="Q457">
        <v>8.6999999999999993</v>
      </c>
      <c r="R457">
        <v>1</v>
      </c>
      <c r="S457">
        <v>5</v>
      </c>
      <c r="T457">
        <v>4</v>
      </c>
      <c r="U457">
        <v>54</v>
      </c>
      <c r="V457" t="s">
        <v>13</v>
      </c>
      <c r="W457">
        <v>0</v>
      </c>
    </row>
    <row r="458" spans="1:23" x14ac:dyDescent="0.25">
      <c r="A458">
        <v>799</v>
      </c>
      <c r="B458" s="1">
        <v>45236</v>
      </c>
      <c r="C458" t="s">
        <v>12</v>
      </c>
      <c r="D458">
        <v>199</v>
      </c>
      <c r="E458">
        <v>10.6</v>
      </c>
      <c r="F458">
        <v>7</v>
      </c>
      <c r="G458">
        <v>1</v>
      </c>
      <c r="H458">
        <v>18</v>
      </c>
      <c r="I458">
        <v>23</v>
      </c>
      <c r="J458" t="s">
        <v>11</v>
      </c>
      <c r="K458">
        <v>1</v>
      </c>
      <c r="M458">
        <v>1072</v>
      </c>
      <c r="N458" s="1">
        <v>45250</v>
      </c>
      <c r="O458" t="s">
        <v>10</v>
      </c>
      <c r="P458">
        <v>699</v>
      </c>
      <c r="Q458">
        <v>6.2</v>
      </c>
      <c r="R458">
        <v>0</v>
      </c>
      <c r="S458">
        <v>4</v>
      </c>
      <c r="T458">
        <v>32</v>
      </c>
      <c r="U458">
        <v>1</v>
      </c>
      <c r="V458" t="s">
        <v>13</v>
      </c>
      <c r="W458">
        <v>0</v>
      </c>
    </row>
    <row r="459" spans="1:23" x14ac:dyDescent="0.25">
      <c r="A459">
        <v>800</v>
      </c>
      <c r="B459" s="1">
        <v>45133</v>
      </c>
      <c r="C459" t="s">
        <v>12</v>
      </c>
      <c r="D459">
        <v>199</v>
      </c>
      <c r="E459">
        <v>7.9</v>
      </c>
      <c r="F459">
        <v>1</v>
      </c>
      <c r="G459">
        <v>2</v>
      </c>
      <c r="H459">
        <v>34</v>
      </c>
      <c r="I459">
        <v>50</v>
      </c>
      <c r="J459" t="s">
        <v>11</v>
      </c>
      <c r="K459">
        <v>1</v>
      </c>
      <c r="M459">
        <v>1074</v>
      </c>
      <c r="N459" s="1">
        <v>45407</v>
      </c>
      <c r="O459" t="s">
        <v>14</v>
      </c>
      <c r="P459">
        <v>399</v>
      </c>
      <c r="Q459">
        <v>17.600000000000001</v>
      </c>
      <c r="R459">
        <v>0</v>
      </c>
      <c r="S459">
        <v>1</v>
      </c>
      <c r="T459">
        <v>29</v>
      </c>
      <c r="U459">
        <v>18</v>
      </c>
      <c r="V459" t="s">
        <v>13</v>
      </c>
      <c r="W459">
        <v>0</v>
      </c>
    </row>
    <row r="460" spans="1:23" x14ac:dyDescent="0.25">
      <c r="A460">
        <v>801</v>
      </c>
      <c r="B460" s="1">
        <v>45422</v>
      </c>
      <c r="C460" t="s">
        <v>12</v>
      </c>
      <c r="D460">
        <v>199</v>
      </c>
      <c r="E460">
        <v>12.9</v>
      </c>
      <c r="F460">
        <v>7</v>
      </c>
      <c r="G460">
        <v>4</v>
      </c>
      <c r="H460">
        <v>29</v>
      </c>
      <c r="I460">
        <v>9</v>
      </c>
      <c r="J460" t="s">
        <v>11</v>
      </c>
      <c r="K460">
        <v>1</v>
      </c>
      <c r="M460">
        <v>1075</v>
      </c>
      <c r="N460" s="1">
        <v>45543</v>
      </c>
      <c r="O460" t="s">
        <v>14</v>
      </c>
      <c r="P460">
        <v>399</v>
      </c>
      <c r="Q460">
        <v>6.2</v>
      </c>
      <c r="R460">
        <v>3</v>
      </c>
      <c r="S460">
        <v>4</v>
      </c>
      <c r="T460">
        <v>29</v>
      </c>
      <c r="U460">
        <v>58</v>
      </c>
      <c r="V460" t="s">
        <v>13</v>
      </c>
      <c r="W460">
        <v>0</v>
      </c>
    </row>
    <row r="461" spans="1:23" x14ac:dyDescent="0.25">
      <c r="A461">
        <v>804</v>
      </c>
      <c r="B461" s="1">
        <v>45016</v>
      </c>
      <c r="C461" t="s">
        <v>12</v>
      </c>
      <c r="D461">
        <v>199</v>
      </c>
      <c r="E461">
        <v>8.1</v>
      </c>
      <c r="F461">
        <v>0</v>
      </c>
      <c r="G461">
        <v>5</v>
      </c>
      <c r="H461">
        <v>1</v>
      </c>
      <c r="I461">
        <v>54</v>
      </c>
      <c r="J461" t="s">
        <v>11</v>
      </c>
      <c r="K461">
        <v>1</v>
      </c>
      <c r="M461">
        <v>1079</v>
      </c>
      <c r="N461" s="1">
        <v>45194</v>
      </c>
      <c r="O461" t="s">
        <v>14</v>
      </c>
      <c r="P461">
        <v>399</v>
      </c>
      <c r="Q461">
        <v>6.3</v>
      </c>
      <c r="R461">
        <v>8</v>
      </c>
      <c r="S461">
        <v>0</v>
      </c>
      <c r="T461">
        <v>20</v>
      </c>
      <c r="U461">
        <v>1</v>
      </c>
      <c r="V461" t="s">
        <v>13</v>
      </c>
      <c r="W461">
        <v>0</v>
      </c>
    </row>
    <row r="462" spans="1:23" x14ac:dyDescent="0.25">
      <c r="A462">
        <v>806</v>
      </c>
      <c r="B462" s="1">
        <v>45210</v>
      </c>
      <c r="C462" t="s">
        <v>12</v>
      </c>
      <c r="D462">
        <v>199</v>
      </c>
      <c r="E462">
        <v>16.2</v>
      </c>
      <c r="F462">
        <v>3</v>
      </c>
      <c r="G462">
        <v>2</v>
      </c>
      <c r="H462">
        <v>20</v>
      </c>
      <c r="I462">
        <v>12</v>
      </c>
      <c r="J462" t="s">
        <v>11</v>
      </c>
      <c r="K462">
        <v>1</v>
      </c>
      <c r="M462">
        <v>1081</v>
      </c>
      <c r="N462" s="1">
        <v>45290</v>
      </c>
      <c r="O462" t="s">
        <v>12</v>
      </c>
      <c r="P462">
        <v>199</v>
      </c>
      <c r="Q462">
        <v>3.5</v>
      </c>
      <c r="R462">
        <v>3</v>
      </c>
      <c r="S462">
        <v>3</v>
      </c>
      <c r="T462">
        <v>15</v>
      </c>
      <c r="U462">
        <v>16</v>
      </c>
      <c r="V462" t="s">
        <v>13</v>
      </c>
      <c r="W462">
        <v>0</v>
      </c>
    </row>
    <row r="463" spans="1:23" x14ac:dyDescent="0.25">
      <c r="A463">
        <v>807</v>
      </c>
      <c r="B463" s="1">
        <v>45044</v>
      </c>
      <c r="C463" t="s">
        <v>10</v>
      </c>
      <c r="D463">
        <v>699</v>
      </c>
      <c r="E463">
        <v>19.399999999999999</v>
      </c>
      <c r="F463">
        <v>1</v>
      </c>
      <c r="G463">
        <v>2</v>
      </c>
      <c r="H463">
        <v>21</v>
      </c>
      <c r="I463">
        <v>9</v>
      </c>
      <c r="J463" t="s">
        <v>11</v>
      </c>
      <c r="K463">
        <v>1</v>
      </c>
      <c r="M463">
        <v>1083</v>
      </c>
      <c r="N463" s="1">
        <v>45035</v>
      </c>
      <c r="O463" t="s">
        <v>12</v>
      </c>
      <c r="P463">
        <v>199</v>
      </c>
      <c r="Q463">
        <v>23.2</v>
      </c>
      <c r="R463">
        <v>7</v>
      </c>
      <c r="S463">
        <v>3</v>
      </c>
      <c r="T463">
        <v>4</v>
      </c>
      <c r="U463">
        <v>53</v>
      </c>
      <c r="V463" t="s">
        <v>13</v>
      </c>
      <c r="W463">
        <v>0</v>
      </c>
    </row>
    <row r="464" spans="1:23" x14ac:dyDescent="0.25">
      <c r="A464">
        <v>808</v>
      </c>
      <c r="B464" s="1">
        <v>45204</v>
      </c>
      <c r="C464" t="s">
        <v>12</v>
      </c>
      <c r="D464">
        <v>199</v>
      </c>
      <c r="E464">
        <v>13.1</v>
      </c>
      <c r="F464">
        <v>3</v>
      </c>
      <c r="G464">
        <v>4</v>
      </c>
      <c r="H464">
        <v>36</v>
      </c>
      <c r="I464">
        <v>22</v>
      </c>
      <c r="J464" t="s">
        <v>11</v>
      </c>
      <c r="K464">
        <v>1</v>
      </c>
      <c r="M464">
        <v>1087</v>
      </c>
      <c r="N464" s="1">
        <v>45276</v>
      </c>
      <c r="O464" t="s">
        <v>14</v>
      </c>
      <c r="P464">
        <v>399</v>
      </c>
      <c r="Q464">
        <v>19.3</v>
      </c>
      <c r="R464">
        <v>0</v>
      </c>
      <c r="S464">
        <v>1</v>
      </c>
      <c r="T464">
        <v>27</v>
      </c>
      <c r="U464">
        <v>53</v>
      </c>
      <c r="V464" t="s">
        <v>13</v>
      </c>
      <c r="W464">
        <v>0</v>
      </c>
    </row>
    <row r="465" spans="1:23" x14ac:dyDescent="0.25">
      <c r="A465">
        <v>810</v>
      </c>
      <c r="B465" s="1">
        <v>45035</v>
      </c>
      <c r="C465" t="s">
        <v>10</v>
      </c>
      <c r="D465">
        <v>699</v>
      </c>
      <c r="E465">
        <v>1.7</v>
      </c>
      <c r="F465">
        <v>0</v>
      </c>
      <c r="G465">
        <v>3</v>
      </c>
      <c r="H465">
        <v>29</v>
      </c>
      <c r="I465">
        <v>57</v>
      </c>
      <c r="J465" t="s">
        <v>11</v>
      </c>
      <c r="K465">
        <v>1</v>
      </c>
      <c r="M465">
        <v>1090</v>
      </c>
      <c r="N465" s="1">
        <v>45380</v>
      </c>
      <c r="O465" t="s">
        <v>14</v>
      </c>
      <c r="P465">
        <v>399</v>
      </c>
      <c r="Q465">
        <v>22.5</v>
      </c>
      <c r="R465">
        <v>8</v>
      </c>
      <c r="S465">
        <v>5</v>
      </c>
      <c r="T465">
        <v>27</v>
      </c>
      <c r="U465">
        <v>23</v>
      </c>
      <c r="V465" t="s">
        <v>13</v>
      </c>
      <c r="W465">
        <v>0</v>
      </c>
    </row>
    <row r="466" spans="1:23" x14ac:dyDescent="0.25">
      <c r="A466">
        <v>811</v>
      </c>
      <c r="B466" s="1">
        <v>45533</v>
      </c>
      <c r="C466" t="s">
        <v>14</v>
      </c>
      <c r="D466">
        <v>399</v>
      </c>
      <c r="E466">
        <v>2.6</v>
      </c>
      <c r="F466">
        <v>6</v>
      </c>
      <c r="G466">
        <v>1</v>
      </c>
      <c r="H466">
        <v>4</v>
      </c>
      <c r="I466">
        <v>45</v>
      </c>
      <c r="J466" t="s">
        <v>11</v>
      </c>
      <c r="K466">
        <v>1</v>
      </c>
      <c r="M466">
        <v>1091</v>
      </c>
      <c r="N466" s="1">
        <v>45338</v>
      </c>
      <c r="O466" t="s">
        <v>12</v>
      </c>
      <c r="P466">
        <v>199</v>
      </c>
      <c r="Q466">
        <v>18.100000000000001</v>
      </c>
      <c r="R466">
        <v>8</v>
      </c>
      <c r="S466">
        <v>0</v>
      </c>
      <c r="T466">
        <v>1</v>
      </c>
      <c r="U466">
        <v>5</v>
      </c>
      <c r="V466" t="s">
        <v>13</v>
      </c>
      <c r="W466">
        <v>0</v>
      </c>
    </row>
    <row r="467" spans="1:23" x14ac:dyDescent="0.25">
      <c r="A467">
        <v>812</v>
      </c>
      <c r="B467" s="1">
        <v>45613</v>
      </c>
      <c r="C467" t="s">
        <v>10</v>
      </c>
      <c r="D467">
        <v>699</v>
      </c>
      <c r="E467">
        <v>15.6</v>
      </c>
      <c r="F467">
        <v>4</v>
      </c>
      <c r="G467">
        <v>2</v>
      </c>
      <c r="H467">
        <v>29</v>
      </c>
      <c r="I467">
        <v>52</v>
      </c>
      <c r="J467" t="s">
        <v>11</v>
      </c>
      <c r="K467">
        <v>1</v>
      </c>
      <c r="M467">
        <v>1095</v>
      </c>
      <c r="N467" s="1">
        <v>45594</v>
      </c>
      <c r="O467" t="s">
        <v>10</v>
      </c>
      <c r="P467">
        <v>699</v>
      </c>
      <c r="Q467">
        <v>11.4</v>
      </c>
      <c r="R467">
        <v>3</v>
      </c>
      <c r="S467">
        <v>4</v>
      </c>
      <c r="T467">
        <v>26</v>
      </c>
      <c r="U467">
        <v>39</v>
      </c>
      <c r="V467" t="s">
        <v>13</v>
      </c>
      <c r="W467">
        <v>0</v>
      </c>
    </row>
    <row r="468" spans="1:23" x14ac:dyDescent="0.25">
      <c r="A468">
        <v>813</v>
      </c>
      <c r="B468" s="1">
        <v>45642</v>
      </c>
      <c r="C468" t="s">
        <v>10</v>
      </c>
      <c r="D468">
        <v>699</v>
      </c>
      <c r="E468">
        <v>24.4</v>
      </c>
      <c r="F468">
        <v>7</v>
      </c>
      <c r="G468">
        <v>4</v>
      </c>
      <c r="H468">
        <v>6</v>
      </c>
      <c r="I468">
        <v>8</v>
      </c>
      <c r="J468" t="s">
        <v>11</v>
      </c>
      <c r="K468">
        <v>1</v>
      </c>
      <c r="M468">
        <v>1099</v>
      </c>
      <c r="N468" s="1">
        <v>45040</v>
      </c>
      <c r="O468" t="s">
        <v>10</v>
      </c>
      <c r="P468">
        <v>699</v>
      </c>
      <c r="Q468">
        <v>6.4</v>
      </c>
      <c r="R468">
        <v>4</v>
      </c>
      <c r="S468">
        <v>5</v>
      </c>
      <c r="T468">
        <v>17</v>
      </c>
      <c r="U468">
        <v>27</v>
      </c>
      <c r="V468" t="s">
        <v>13</v>
      </c>
      <c r="W468">
        <v>0</v>
      </c>
    </row>
    <row r="469" spans="1:23" x14ac:dyDescent="0.25">
      <c r="A469">
        <v>818</v>
      </c>
      <c r="B469" s="1">
        <v>45350</v>
      </c>
      <c r="C469" t="s">
        <v>14</v>
      </c>
      <c r="D469">
        <v>399</v>
      </c>
      <c r="E469">
        <v>16.399999999999999</v>
      </c>
      <c r="F469">
        <v>4</v>
      </c>
      <c r="G469">
        <v>4</v>
      </c>
      <c r="H469">
        <v>36</v>
      </c>
      <c r="I469">
        <v>29</v>
      </c>
      <c r="J469" t="s">
        <v>11</v>
      </c>
      <c r="K469">
        <v>1</v>
      </c>
      <c r="M469">
        <v>1101</v>
      </c>
      <c r="N469" s="1">
        <v>45522</v>
      </c>
      <c r="O469" t="s">
        <v>10</v>
      </c>
      <c r="P469">
        <v>699</v>
      </c>
      <c r="Q469">
        <v>11.5</v>
      </c>
      <c r="R469">
        <v>0</v>
      </c>
      <c r="S469">
        <v>3</v>
      </c>
      <c r="T469">
        <v>8</v>
      </c>
      <c r="U469">
        <v>21</v>
      </c>
      <c r="V469" t="s">
        <v>13</v>
      </c>
      <c r="W469">
        <v>0</v>
      </c>
    </row>
    <row r="470" spans="1:23" x14ac:dyDescent="0.25">
      <c r="A470">
        <v>819</v>
      </c>
      <c r="B470" s="1">
        <v>45637</v>
      </c>
      <c r="C470" t="s">
        <v>12</v>
      </c>
      <c r="D470">
        <v>199</v>
      </c>
      <c r="E470">
        <v>13.9</v>
      </c>
      <c r="F470">
        <v>7</v>
      </c>
      <c r="G470">
        <v>3</v>
      </c>
      <c r="H470">
        <v>16</v>
      </c>
      <c r="I470">
        <v>4</v>
      </c>
      <c r="J470" t="s">
        <v>11</v>
      </c>
      <c r="K470">
        <v>1</v>
      </c>
      <c r="M470">
        <v>1107</v>
      </c>
      <c r="N470" s="1">
        <v>45353</v>
      </c>
      <c r="O470" t="s">
        <v>10</v>
      </c>
      <c r="P470">
        <v>699</v>
      </c>
      <c r="Q470">
        <v>16.100000000000001</v>
      </c>
      <c r="R470">
        <v>7</v>
      </c>
      <c r="S470">
        <v>5</v>
      </c>
      <c r="T470">
        <v>32</v>
      </c>
      <c r="U470">
        <v>59</v>
      </c>
      <c r="V470" t="s">
        <v>13</v>
      </c>
      <c r="W470">
        <v>0</v>
      </c>
    </row>
    <row r="471" spans="1:23" x14ac:dyDescent="0.25">
      <c r="A471">
        <v>820</v>
      </c>
      <c r="B471" s="1">
        <v>45637</v>
      </c>
      <c r="C471" t="s">
        <v>10</v>
      </c>
      <c r="D471">
        <v>699</v>
      </c>
      <c r="E471">
        <v>19.7</v>
      </c>
      <c r="F471">
        <v>6</v>
      </c>
      <c r="G471">
        <v>4</v>
      </c>
      <c r="H471">
        <v>28</v>
      </c>
      <c r="I471">
        <v>50</v>
      </c>
      <c r="J471" t="s">
        <v>11</v>
      </c>
      <c r="K471">
        <v>1</v>
      </c>
      <c r="M471">
        <v>1112</v>
      </c>
      <c r="N471" s="1">
        <v>44976</v>
      </c>
      <c r="O471" t="s">
        <v>14</v>
      </c>
      <c r="P471">
        <v>399</v>
      </c>
      <c r="Q471">
        <v>12.4</v>
      </c>
      <c r="R471">
        <v>2</v>
      </c>
      <c r="S471">
        <v>1</v>
      </c>
      <c r="T471">
        <v>19</v>
      </c>
      <c r="U471">
        <v>50</v>
      </c>
      <c r="V471" t="s">
        <v>13</v>
      </c>
      <c r="W471">
        <v>0</v>
      </c>
    </row>
    <row r="472" spans="1:23" x14ac:dyDescent="0.25">
      <c r="A472">
        <v>822</v>
      </c>
      <c r="B472" s="1">
        <v>45342</v>
      </c>
      <c r="C472" t="s">
        <v>12</v>
      </c>
      <c r="D472">
        <v>199</v>
      </c>
      <c r="E472">
        <v>8.5</v>
      </c>
      <c r="F472">
        <v>1</v>
      </c>
      <c r="G472">
        <v>3</v>
      </c>
      <c r="H472">
        <v>30</v>
      </c>
      <c r="I472">
        <v>11</v>
      </c>
      <c r="J472" t="s">
        <v>11</v>
      </c>
      <c r="K472">
        <v>1</v>
      </c>
      <c r="M472">
        <v>1113</v>
      </c>
      <c r="N472" s="1">
        <v>44996</v>
      </c>
      <c r="O472" t="s">
        <v>14</v>
      </c>
      <c r="P472">
        <v>399</v>
      </c>
      <c r="Q472">
        <v>5.8</v>
      </c>
      <c r="R472">
        <v>7</v>
      </c>
      <c r="S472">
        <v>0</v>
      </c>
      <c r="T472">
        <v>19</v>
      </c>
      <c r="U472">
        <v>7</v>
      </c>
      <c r="V472" t="s">
        <v>13</v>
      </c>
      <c r="W472">
        <v>0</v>
      </c>
    </row>
    <row r="473" spans="1:23" x14ac:dyDescent="0.25">
      <c r="A473">
        <v>823</v>
      </c>
      <c r="B473" s="1">
        <v>44989</v>
      </c>
      <c r="C473" t="s">
        <v>12</v>
      </c>
      <c r="D473">
        <v>199</v>
      </c>
      <c r="E473">
        <v>17.3</v>
      </c>
      <c r="F473">
        <v>6</v>
      </c>
      <c r="G473">
        <v>2</v>
      </c>
      <c r="H473">
        <v>7</v>
      </c>
      <c r="I473">
        <v>31</v>
      </c>
      <c r="J473" t="s">
        <v>11</v>
      </c>
      <c r="K473">
        <v>1</v>
      </c>
      <c r="M473">
        <v>1114</v>
      </c>
      <c r="N473" s="1">
        <v>45313</v>
      </c>
      <c r="O473" t="s">
        <v>12</v>
      </c>
      <c r="P473">
        <v>199</v>
      </c>
      <c r="Q473">
        <v>12.3</v>
      </c>
      <c r="R473">
        <v>4</v>
      </c>
      <c r="S473">
        <v>4</v>
      </c>
      <c r="T473">
        <v>27</v>
      </c>
      <c r="U473">
        <v>28</v>
      </c>
      <c r="V473" t="s">
        <v>13</v>
      </c>
      <c r="W473">
        <v>0</v>
      </c>
    </row>
    <row r="474" spans="1:23" x14ac:dyDescent="0.25">
      <c r="A474">
        <v>824</v>
      </c>
      <c r="B474" s="1">
        <v>45471</v>
      </c>
      <c r="C474" t="s">
        <v>12</v>
      </c>
      <c r="D474">
        <v>199</v>
      </c>
      <c r="E474">
        <v>20.5</v>
      </c>
      <c r="F474">
        <v>0</v>
      </c>
      <c r="G474">
        <v>1</v>
      </c>
      <c r="H474">
        <v>14</v>
      </c>
      <c r="I474">
        <v>42</v>
      </c>
      <c r="J474" t="s">
        <v>11</v>
      </c>
      <c r="K474">
        <v>1</v>
      </c>
      <c r="M474">
        <v>1115</v>
      </c>
      <c r="N474" s="1">
        <v>45610</v>
      </c>
      <c r="O474" t="s">
        <v>14</v>
      </c>
      <c r="P474">
        <v>399</v>
      </c>
      <c r="Q474">
        <v>19.2</v>
      </c>
      <c r="R474">
        <v>8</v>
      </c>
      <c r="S474">
        <v>5</v>
      </c>
      <c r="T474">
        <v>9</v>
      </c>
      <c r="U474">
        <v>29</v>
      </c>
      <c r="V474" t="s">
        <v>13</v>
      </c>
      <c r="W474">
        <v>0</v>
      </c>
    </row>
    <row r="475" spans="1:23" x14ac:dyDescent="0.25">
      <c r="A475">
        <v>826</v>
      </c>
      <c r="B475" s="1">
        <v>45018</v>
      </c>
      <c r="C475" t="s">
        <v>14</v>
      </c>
      <c r="D475">
        <v>399</v>
      </c>
      <c r="E475">
        <v>23</v>
      </c>
      <c r="F475">
        <v>6</v>
      </c>
      <c r="G475">
        <v>5</v>
      </c>
      <c r="H475">
        <v>20</v>
      </c>
      <c r="I475">
        <v>58</v>
      </c>
      <c r="J475" t="s">
        <v>11</v>
      </c>
      <c r="K475">
        <v>1</v>
      </c>
      <c r="M475">
        <v>1116</v>
      </c>
      <c r="N475" s="1">
        <v>45565</v>
      </c>
      <c r="O475" t="s">
        <v>14</v>
      </c>
      <c r="P475">
        <v>399</v>
      </c>
      <c r="Q475">
        <v>21.7</v>
      </c>
      <c r="R475">
        <v>5</v>
      </c>
      <c r="S475">
        <v>0</v>
      </c>
      <c r="T475">
        <v>10</v>
      </c>
      <c r="U475">
        <v>51</v>
      </c>
      <c r="V475" t="s">
        <v>13</v>
      </c>
      <c r="W475">
        <v>0</v>
      </c>
    </row>
    <row r="476" spans="1:23" x14ac:dyDescent="0.25">
      <c r="A476">
        <v>827</v>
      </c>
      <c r="B476" s="1">
        <v>45228</v>
      </c>
      <c r="C476" t="s">
        <v>10</v>
      </c>
      <c r="D476">
        <v>699</v>
      </c>
      <c r="E476">
        <v>15.5</v>
      </c>
      <c r="F476">
        <v>8</v>
      </c>
      <c r="G476">
        <v>3</v>
      </c>
      <c r="H476">
        <v>1</v>
      </c>
      <c r="I476">
        <v>54</v>
      </c>
      <c r="J476" t="s">
        <v>11</v>
      </c>
      <c r="K476">
        <v>1</v>
      </c>
      <c r="M476">
        <v>1118</v>
      </c>
      <c r="N476" s="1">
        <v>45651</v>
      </c>
      <c r="O476" t="s">
        <v>14</v>
      </c>
      <c r="P476">
        <v>399</v>
      </c>
      <c r="Q476">
        <v>16.3</v>
      </c>
      <c r="R476">
        <v>2</v>
      </c>
      <c r="S476">
        <v>5</v>
      </c>
      <c r="T476">
        <v>18</v>
      </c>
      <c r="U476">
        <v>1</v>
      </c>
      <c r="V476" t="s">
        <v>13</v>
      </c>
      <c r="W476">
        <v>0</v>
      </c>
    </row>
    <row r="477" spans="1:23" x14ac:dyDescent="0.25">
      <c r="A477">
        <v>829</v>
      </c>
      <c r="B477" s="1">
        <v>45567</v>
      </c>
      <c r="C477" t="s">
        <v>12</v>
      </c>
      <c r="D477">
        <v>199</v>
      </c>
      <c r="E477">
        <v>21.7</v>
      </c>
      <c r="F477">
        <v>3</v>
      </c>
      <c r="G477">
        <v>3</v>
      </c>
      <c r="H477">
        <v>19</v>
      </c>
      <c r="I477">
        <v>44</v>
      </c>
      <c r="J477" t="s">
        <v>11</v>
      </c>
      <c r="K477">
        <v>1</v>
      </c>
      <c r="M477">
        <v>1119</v>
      </c>
      <c r="N477" s="1">
        <v>45481</v>
      </c>
      <c r="O477" t="s">
        <v>14</v>
      </c>
      <c r="P477">
        <v>399</v>
      </c>
      <c r="Q477">
        <v>16.3</v>
      </c>
      <c r="R477">
        <v>8</v>
      </c>
      <c r="S477">
        <v>0</v>
      </c>
      <c r="T477">
        <v>36</v>
      </c>
      <c r="U477">
        <v>12</v>
      </c>
      <c r="V477" t="s">
        <v>13</v>
      </c>
      <c r="W477">
        <v>0</v>
      </c>
    </row>
    <row r="478" spans="1:23" x14ac:dyDescent="0.25">
      <c r="A478">
        <v>831</v>
      </c>
      <c r="B478" s="1">
        <v>45613</v>
      </c>
      <c r="C478" t="s">
        <v>12</v>
      </c>
      <c r="D478">
        <v>199</v>
      </c>
      <c r="E478">
        <v>14.1</v>
      </c>
      <c r="F478">
        <v>5</v>
      </c>
      <c r="G478">
        <v>3</v>
      </c>
      <c r="H478">
        <v>13</v>
      </c>
      <c r="I478">
        <v>9</v>
      </c>
      <c r="J478" t="s">
        <v>11</v>
      </c>
      <c r="K478">
        <v>1</v>
      </c>
      <c r="M478">
        <v>1123</v>
      </c>
      <c r="N478" s="1">
        <v>45251</v>
      </c>
      <c r="O478" t="s">
        <v>14</v>
      </c>
      <c r="P478">
        <v>399</v>
      </c>
      <c r="Q478">
        <v>8.8000000000000007</v>
      </c>
      <c r="R478">
        <v>2</v>
      </c>
      <c r="S478">
        <v>3</v>
      </c>
      <c r="T478">
        <v>2</v>
      </c>
      <c r="U478">
        <v>1</v>
      </c>
      <c r="V478" t="s">
        <v>13</v>
      </c>
      <c r="W478">
        <v>0</v>
      </c>
    </row>
    <row r="479" spans="1:23" x14ac:dyDescent="0.25">
      <c r="A479">
        <v>833</v>
      </c>
      <c r="B479" s="1">
        <v>45545</v>
      </c>
      <c r="C479" t="s">
        <v>14</v>
      </c>
      <c r="D479">
        <v>399</v>
      </c>
      <c r="E479">
        <v>2.6</v>
      </c>
      <c r="F479">
        <v>6</v>
      </c>
      <c r="G479">
        <v>3</v>
      </c>
      <c r="H479">
        <v>9</v>
      </c>
      <c r="I479">
        <v>57</v>
      </c>
      <c r="J479" t="s">
        <v>11</v>
      </c>
      <c r="K479">
        <v>1</v>
      </c>
      <c r="M479">
        <v>1127</v>
      </c>
      <c r="N479" s="1">
        <v>45538</v>
      </c>
      <c r="O479" t="s">
        <v>14</v>
      </c>
      <c r="P479">
        <v>399</v>
      </c>
      <c r="Q479">
        <v>9.6999999999999993</v>
      </c>
      <c r="R479">
        <v>1</v>
      </c>
      <c r="S479">
        <v>0</v>
      </c>
      <c r="T479">
        <v>17</v>
      </c>
      <c r="U479">
        <v>12</v>
      </c>
      <c r="V479" t="s">
        <v>13</v>
      </c>
      <c r="W479">
        <v>0</v>
      </c>
    </row>
    <row r="480" spans="1:23" x14ac:dyDescent="0.25">
      <c r="A480">
        <v>834</v>
      </c>
      <c r="B480" s="1">
        <v>45290</v>
      </c>
      <c r="C480" t="s">
        <v>14</v>
      </c>
      <c r="D480">
        <v>399</v>
      </c>
      <c r="E480">
        <v>11.6</v>
      </c>
      <c r="F480">
        <v>6</v>
      </c>
      <c r="G480">
        <v>4</v>
      </c>
      <c r="H480">
        <v>12</v>
      </c>
      <c r="I480">
        <v>52</v>
      </c>
      <c r="J480" t="s">
        <v>11</v>
      </c>
      <c r="K480">
        <v>1</v>
      </c>
      <c r="M480">
        <v>1129</v>
      </c>
      <c r="N480" s="1">
        <v>45166</v>
      </c>
      <c r="O480" t="s">
        <v>14</v>
      </c>
      <c r="P480">
        <v>399</v>
      </c>
      <c r="Q480">
        <v>14.1</v>
      </c>
      <c r="R480">
        <v>1</v>
      </c>
      <c r="S480">
        <v>3</v>
      </c>
      <c r="T480">
        <v>30</v>
      </c>
      <c r="U480">
        <v>1</v>
      </c>
      <c r="V480" t="s">
        <v>13</v>
      </c>
      <c r="W480">
        <v>0</v>
      </c>
    </row>
    <row r="481" spans="1:23" x14ac:dyDescent="0.25">
      <c r="A481">
        <v>836</v>
      </c>
      <c r="B481" s="1">
        <v>44965</v>
      </c>
      <c r="C481" t="s">
        <v>10</v>
      </c>
      <c r="D481">
        <v>699</v>
      </c>
      <c r="E481">
        <v>7.1</v>
      </c>
      <c r="F481">
        <v>8</v>
      </c>
      <c r="G481">
        <v>4</v>
      </c>
      <c r="H481">
        <v>33</v>
      </c>
      <c r="I481">
        <v>23</v>
      </c>
      <c r="J481" t="s">
        <v>11</v>
      </c>
      <c r="K481">
        <v>1</v>
      </c>
      <c r="M481">
        <v>1130</v>
      </c>
      <c r="N481" s="1">
        <v>45055</v>
      </c>
      <c r="O481" t="s">
        <v>12</v>
      </c>
      <c r="P481">
        <v>199</v>
      </c>
      <c r="Q481">
        <v>14.1</v>
      </c>
      <c r="R481">
        <v>1</v>
      </c>
      <c r="S481">
        <v>1</v>
      </c>
      <c r="T481">
        <v>18</v>
      </c>
      <c r="U481">
        <v>48</v>
      </c>
      <c r="V481" t="s">
        <v>13</v>
      </c>
      <c r="W481">
        <v>0</v>
      </c>
    </row>
    <row r="482" spans="1:23" x14ac:dyDescent="0.25">
      <c r="A482">
        <v>838</v>
      </c>
      <c r="B482" s="1">
        <v>45551</v>
      </c>
      <c r="C482" t="s">
        <v>12</v>
      </c>
      <c r="D482">
        <v>199</v>
      </c>
      <c r="E482">
        <v>24.6</v>
      </c>
      <c r="F482">
        <v>4</v>
      </c>
      <c r="G482">
        <v>3</v>
      </c>
      <c r="H482">
        <v>34</v>
      </c>
      <c r="I482">
        <v>33</v>
      </c>
      <c r="J482" t="s">
        <v>11</v>
      </c>
      <c r="K482">
        <v>1</v>
      </c>
      <c r="M482">
        <v>1131</v>
      </c>
      <c r="N482" s="1">
        <v>45309</v>
      </c>
      <c r="O482" t="s">
        <v>14</v>
      </c>
      <c r="P482">
        <v>399</v>
      </c>
      <c r="Q482">
        <v>11.4</v>
      </c>
      <c r="R482">
        <v>8</v>
      </c>
      <c r="S482">
        <v>1</v>
      </c>
      <c r="T482">
        <v>27</v>
      </c>
      <c r="U482">
        <v>50</v>
      </c>
      <c r="V482" t="s">
        <v>13</v>
      </c>
      <c r="W482">
        <v>0</v>
      </c>
    </row>
    <row r="483" spans="1:23" x14ac:dyDescent="0.25">
      <c r="A483">
        <v>839</v>
      </c>
      <c r="B483" s="1">
        <v>45520</v>
      </c>
      <c r="C483" t="s">
        <v>12</v>
      </c>
      <c r="D483">
        <v>199</v>
      </c>
      <c r="E483">
        <v>12.1</v>
      </c>
      <c r="F483">
        <v>1</v>
      </c>
      <c r="G483">
        <v>5</v>
      </c>
      <c r="H483">
        <v>16</v>
      </c>
      <c r="I483">
        <v>40</v>
      </c>
      <c r="J483" t="s">
        <v>11</v>
      </c>
      <c r="K483">
        <v>1</v>
      </c>
      <c r="M483">
        <v>1137</v>
      </c>
      <c r="N483" s="1">
        <v>45651</v>
      </c>
      <c r="O483" t="s">
        <v>10</v>
      </c>
      <c r="P483">
        <v>699</v>
      </c>
      <c r="Q483">
        <v>22.2</v>
      </c>
      <c r="R483">
        <v>5</v>
      </c>
      <c r="S483">
        <v>5</v>
      </c>
      <c r="T483">
        <v>21</v>
      </c>
      <c r="U483">
        <v>16</v>
      </c>
      <c r="V483" t="s">
        <v>13</v>
      </c>
      <c r="W483">
        <v>0</v>
      </c>
    </row>
    <row r="484" spans="1:23" x14ac:dyDescent="0.25">
      <c r="A484">
        <v>840</v>
      </c>
      <c r="B484" s="1">
        <v>45407</v>
      </c>
      <c r="C484" t="s">
        <v>14</v>
      </c>
      <c r="D484">
        <v>399</v>
      </c>
      <c r="E484">
        <v>22.6</v>
      </c>
      <c r="F484">
        <v>8</v>
      </c>
      <c r="G484">
        <v>0</v>
      </c>
      <c r="H484">
        <v>4</v>
      </c>
      <c r="I484">
        <v>30</v>
      </c>
      <c r="J484" t="s">
        <v>11</v>
      </c>
      <c r="K484">
        <v>1</v>
      </c>
      <c r="M484">
        <v>1141</v>
      </c>
      <c r="N484" s="1">
        <v>45614</v>
      </c>
      <c r="O484" t="s">
        <v>14</v>
      </c>
      <c r="P484">
        <v>399</v>
      </c>
      <c r="Q484">
        <v>2.5</v>
      </c>
      <c r="R484">
        <v>1</v>
      </c>
      <c r="S484">
        <v>4</v>
      </c>
      <c r="T484">
        <v>35</v>
      </c>
      <c r="U484">
        <v>1</v>
      </c>
      <c r="V484" t="s">
        <v>13</v>
      </c>
      <c r="W484">
        <v>0</v>
      </c>
    </row>
    <row r="485" spans="1:23" x14ac:dyDescent="0.25">
      <c r="A485">
        <v>841</v>
      </c>
      <c r="B485" s="1">
        <v>45538</v>
      </c>
      <c r="C485" t="s">
        <v>10</v>
      </c>
      <c r="D485">
        <v>699</v>
      </c>
      <c r="E485">
        <v>10.8</v>
      </c>
      <c r="F485">
        <v>4</v>
      </c>
      <c r="G485">
        <v>2</v>
      </c>
      <c r="H485">
        <v>22</v>
      </c>
      <c r="I485">
        <v>10</v>
      </c>
      <c r="J485" t="s">
        <v>11</v>
      </c>
      <c r="K485">
        <v>1</v>
      </c>
      <c r="M485">
        <v>1145</v>
      </c>
      <c r="N485" s="1">
        <v>45580</v>
      </c>
      <c r="O485" t="s">
        <v>14</v>
      </c>
      <c r="P485">
        <v>399</v>
      </c>
      <c r="Q485">
        <v>7.4</v>
      </c>
      <c r="R485">
        <v>3</v>
      </c>
      <c r="S485">
        <v>0</v>
      </c>
      <c r="T485">
        <v>3</v>
      </c>
      <c r="U485">
        <v>12</v>
      </c>
      <c r="V485" t="s">
        <v>13</v>
      </c>
      <c r="W485">
        <v>0</v>
      </c>
    </row>
    <row r="486" spans="1:23" x14ac:dyDescent="0.25">
      <c r="A486">
        <v>842</v>
      </c>
      <c r="B486" s="1">
        <v>45100</v>
      </c>
      <c r="C486" t="s">
        <v>10</v>
      </c>
      <c r="D486">
        <v>699</v>
      </c>
      <c r="E486">
        <v>18.3</v>
      </c>
      <c r="F486">
        <v>4</v>
      </c>
      <c r="G486">
        <v>0</v>
      </c>
      <c r="H486">
        <v>20</v>
      </c>
      <c r="I486">
        <v>40</v>
      </c>
      <c r="J486" t="s">
        <v>11</v>
      </c>
      <c r="K486">
        <v>1</v>
      </c>
      <c r="M486">
        <v>1146</v>
      </c>
      <c r="N486" s="1">
        <v>45602</v>
      </c>
      <c r="O486" t="s">
        <v>14</v>
      </c>
      <c r="P486">
        <v>399</v>
      </c>
      <c r="Q486">
        <v>21.8</v>
      </c>
      <c r="R486">
        <v>8</v>
      </c>
      <c r="S486">
        <v>3</v>
      </c>
      <c r="T486">
        <v>8</v>
      </c>
      <c r="U486">
        <v>10</v>
      </c>
      <c r="V486" t="s">
        <v>13</v>
      </c>
      <c r="W486">
        <v>0</v>
      </c>
    </row>
    <row r="487" spans="1:23" x14ac:dyDescent="0.25">
      <c r="A487">
        <v>843</v>
      </c>
      <c r="B487" s="1">
        <v>45423</v>
      </c>
      <c r="C487" t="s">
        <v>10</v>
      </c>
      <c r="D487">
        <v>699</v>
      </c>
      <c r="E487">
        <v>16.600000000000001</v>
      </c>
      <c r="F487">
        <v>4</v>
      </c>
      <c r="G487">
        <v>5</v>
      </c>
      <c r="H487">
        <v>4</v>
      </c>
      <c r="I487">
        <v>39</v>
      </c>
      <c r="J487" t="s">
        <v>11</v>
      </c>
      <c r="K487">
        <v>1</v>
      </c>
      <c r="M487">
        <v>1148</v>
      </c>
      <c r="N487" s="1">
        <v>45636</v>
      </c>
      <c r="O487" t="s">
        <v>12</v>
      </c>
      <c r="P487">
        <v>199</v>
      </c>
      <c r="Q487">
        <v>18.399999999999999</v>
      </c>
      <c r="R487">
        <v>4</v>
      </c>
      <c r="S487">
        <v>1</v>
      </c>
      <c r="T487">
        <v>34</v>
      </c>
      <c r="U487">
        <v>54</v>
      </c>
      <c r="V487" t="s">
        <v>13</v>
      </c>
      <c r="W487">
        <v>0</v>
      </c>
    </row>
    <row r="488" spans="1:23" x14ac:dyDescent="0.25">
      <c r="A488">
        <v>845</v>
      </c>
      <c r="B488" s="1">
        <v>45384</v>
      </c>
      <c r="C488" t="s">
        <v>14</v>
      </c>
      <c r="D488">
        <v>399</v>
      </c>
      <c r="E488">
        <v>18.7</v>
      </c>
      <c r="F488">
        <v>2</v>
      </c>
      <c r="G488">
        <v>4</v>
      </c>
      <c r="H488">
        <v>1</v>
      </c>
      <c r="I488">
        <v>47</v>
      </c>
      <c r="J488" t="s">
        <v>11</v>
      </c>
      <c r="K488">
        <v>1</v>
      </c>
      <c r="M488">
        <v>1149</v>
      </c>
      <c r="N488" s="1">
        <v>45583</v>
      </c>
      <c r="O488" t="s">
        <v>10</v>
      </c>
      <c r="P488">
        <v>699</v>
      </c>
      <c r="Q488">
        <v>15.6</v>
      </c>
      <c r="R488">
        <v>8</v>
      </c>
      <c r="S488">
        <v>3</v>
      </c>
      <c r="T488">
        <v>35</v>
      </c>
      <c r="U488">
        <v>0</v>
      </c>
      <c r="V488" t="s">
        <v>13</v>
      </c>
      <c r="W488">
        <v>0</v>
      </c>
    </row>
    <row r="489" spans="1:23" x14ac:dyDescent="0.25">
      <c r="A489">
        <v>856</v>
      </c>
      <c r="B489" s="1">
        <v>45561</v>
      </c>
      <c r="C489" t="s">
        <v>12</v>
      </c>
      <c r="D489">
        <v>199</v>
      </c>
      <c r="E489">
        <v>9.1</v>
      </c>
      <c r="F489">
        <v>4</v>
      </c>
      <c r="G489">
        <v>2</v>
      </c>
      <c r="H489">
        <v>29</v>
      </c>
      <c r="I489">
        <v>12</v>
      </c>
      <c r="J489" t="s">
        <v>11</v>
      </c>
      <c r="K489">
        <v>1</v>
      </c>
      <c r="M489">
        <v>1150</v>
      </c>
      <c r="N489" s="1">
        <v>45207</v>
      </c>
      <c r="O489" t="s">
        <v>10</v>
      </c>
      <c r="P489">
        <v>699</v>
      </c>
      <c r="Q489">
        <v>21.4</v>
      </c>
      <c r="R489">
        <v>5</v>
      </c>
      <c r="S489">
        <v>3</v>
      </c>
      <c r="T489">
        <v>4</v>
      </c>
      <c r="U489">
        <v>54</v>
      </c>
      <c r="V489" t="s">
        <v>13</v>
      </c>
      <c r="W489">
        <v>0</v>
      </c>
    </row>
    <row r="490" spans="1:23" x14ac:dyDescent="0.25">
      <c r="A490">
        <v>857</v>
      </c>
      <c r="B490" s="1">
        <v>45049</v>
      </c>
      <c r="C490" t="s">
        <v>12</v>
      </c>
      <c r="D490">
        <v>199</v>
      </c>
      <c r="E490">
        <v>23.5</v>
      </c>
      <c r="F490">
        <v>3</v>
      </c>
      <c r="G490">
        <v>4</v>
      </c>
      <c r="H490">
        <v>4</v>
      </c>
      <c r="I490">
        <v>40</v>
      </c>
      <c r="J490" t="s">
        <v>11</v>
      </c>
      <c r="K490">
        <v>1</v>
      </c>
      <c r="M490">
        <v>1153</v>
      </c>
      <c r="N490" s="1">
        <v>45360</v>
      </c>
      <c r="O490" t="s">
        <v>14</v>
      </c>
      <c r="P490">
        <v>399</v>
      </c>
      <c r="Q490">
        <v>22.1</v>
      </c>
      <c r="R490">
        <v>0</v>
      </c>
      <c r="S490">
        <v>5</v>
      </c>
      <c r="T490">
        <v>6</v>
      </c>
      <c r="U490">
        <v>14</v>
      </c>
      <c r="V490" t="s">
        <v>13</v>
      </c>
      <c r="W490">
        <v>0</v>
      </c>
    </row>
    <row r="491" spans="1:23" x14ac:dyDescent="0.25">
      <c r="A491">
        <v>858</v>
      </c>
      <c r="B491" s="1">
        <v>45228</v>
      </c>
      <c r="C491" t="s">
        <v>12</v>
      </c>
      <c r="D491">
        <v>199</v>
      </c>
      <c r="E491">
        <v>9.6999999999999993</v>
      </c>
      <c r="F491">
        <v>2</v>
      </c>
      <c r="G491">
        <v>0</v>
      </c>
      <c r="H491">
        <v>9</v>
      </c>
      <c r="I491">
        <v>44</v>
      </c>
      <c r="J491" t="s">
        <v>11</v>
      </c>
      <c r="K491">
        <v>1</v>
      </c>
      <c r="M491">
        <v>1154</v>
      </c>
      <c r="N491" s="1">
        <v>45026</v>
      </c>
      <c r="O491" t="s">
        <v>12</v>
      </c>
      <c r="P491">
        <v>199</v>
      </c>
      <c r="Q491">
        <v>5.3</v>
      </c>
      <c r="R491">
        <v>5</v>
      </c>
      <c r="S491">
        <v>2</v>
      </c>
      <c r="T491">
        <v>16</v>
      </c>
      <c r="U491">
        <v>4</v>
      </c>
      <c r="V491" t="s">
        <v>13</v>
      </c>
      <c r="W491">
        <v>0</v>
      </c>
    </row>
    <row r="492" spans="1:23" x14ac:dyDescent="0.25">
      <c r="A492">
        <v>860</v>
      </c>
      <c r="B492" s="1">
        <v>44988</v>
      </c>
      <c r="C492" t="s">
        <v>14</v>
      </c>
      <c r="D492">
        <v>399</v>
      </c>
      <c r="E492">
        <v>19.600000000000001</v>
      </c>
      <c r="F492">
        <v>4</v>
      </c>
      <c r="G492">
        <v>0</v>
      </c>
      <c r="H492">
        <v>11</v>
      </c>
      <c r="I492">
        <v>24</v>
      </c>
      <c r="J492" t="s">
        <v>11</v>
      </c>
      <c r="K492">
        <v>1</v>
      </c>
      <c r="M492">
        <v>1155</v>
      </c>
      <c r="N492" s="1">
        <v>45269</v>
      </c>
      <c r="O492" t="s">
        <v>12</v>
      </c>
      <c r="P492">
        <v>199</v>
      </c>
      <c r="Q492">
        <v>11.1</v>
      </c>
      <c r="R492">
        <v>0</v>
      </c>
      <c r="S492">
        <v>4</v>
      </c>
      <c r="T492">
        <v>31</v>
      </c>
      <c r="U492">
        <v>51</v>
      </c>
      <c r="V492" t="s">
        <v>13</v>
      </c>
      <c r="W492">
        <v>0</v>
      </c>
    </row>
    <row r="493" spans="1:23" x14ac:dyDescent="0.25">
      <c r="A493">
        <v>861</v>
      </c>
      <c r="B493" s="1">
        <v>45329</v>
      </c>
      <c r="C493" t="s">
        <v>14</v>
      </c>
      <c r="D493">
        <v>399</v>
      </c>
      <c r="E493">
        <v>4.9000000000000004</v>
      </c>
      <c r="F493">
        <v>1</v>
      </c>
      <c r="G493">
        <v>3</v>
      </c>
      <c r="H493">
        <v>17</v>
      </c>
      <c r="I493">
        <v>59</v>
      </c>
      <c r="J493" t="s">
        <v>11</v>
      </c>
      <c r="K493">
        <v>1</v>
      </c>
      <c r="M493">
        <v>1158</v>
      </c>
      <c r="N493" s="1">
        <v>44993</v>
      </c>
      <c r="O493" t="s">
        <v>12</v>
      </c>
      <c r="P493">
        <v>199</v>
      </c>
      <c r="Q493">
        <v>23</v>
      </c>
      <c r="R493">
        <v>6</v>
      </c>
      <c r="S493">
        <v>2</v>
      </c>
      <c r="T493">
        <v>4</v>
      </c>
      <c r="U493">
        <v>56</v>
      </c>
      <c r="V493" t="s">
        <v>13</v>
      </c>
      <c r="W493">
        <v>0</v>
      </c>
    </row>
    <row r="494" spans="1:23" x14ac:dyDescent="0.25">
      <c r="A494">
        <v>862</v>
      </c>
      <c r="B494" s="1">
        <v>45035</v>
      </c>
      <c r="C494" t="s">
        <v>12</v>
      </c>
      <c r="D494">
        <v>199</v>
      </c>
      <c r="E494">
        <v>3.2</v>
      </c>
      <c r="F494">
        <v>8</v>
      </c>
      <c r="G494">
        <v>3</v>
      </c>
      <c r="H494">
        <v>32</v>
      </c>
      <c r="I494">
        <v>13</v>
      </c>
      <c r="J494" t="s">
        <v>11</v>
      </c>
      <c r="K494">
        <v>1</v>
      </c>
      <c r="M494">
        <v>1159</v>
      </c>
      <c r="N494" s="1">
        <v>45369</v>
      </c>
      <c r="O494" t="s">
        <v>12</v>
      </c>
      <c r="P494">
        <v>199</v>
      </c>
      <c r="Q494">
        <v>23</v>
      </c>
      <c r="R494">
        <v>7</v>
      </c>
      <c r="S494">
        <v>0</v>
      </c>
      <c r="T494">
        <v>4</v>
      </c>
      <c r="U494">
        <v>19</v>
      </c>
      <c r="V494" t="s">
        <v>13</v>
      </c>
      <c r="W494">
        <v>0</v>
      </c>
    </row>
    <row r="495" spans="1:23" x14ac:dyDescent="0.25">
      <c r="A495">
        <v>864</v>
      </c>
      <c r="B495" s="1">
        <v>45082</v>
      </c>
      <c r="C495" t="s">
        <v>12</v>
      </c>
      <c r="D495">
        <v>199</v>
      </c>
      <c r="E495">
        <v>4.0999999999999996</v>
      </c>
      <c r="F495">
        <v>0</v>
      </c>
      <c r="G495">
        <v>0</v>
      </c>
      <c r="H495">
        <v>32</v>
      </c>
      <c r="I495">
        <v>42</v>
      </c>
      <c r="J495" t="s">
        <v>11</v>
      </c>
      <c r="K495">
        <v>1</v>
      </c>
      <c r="M495">
        <v>1160</v>
      </c>
      <c r="N495" s="1">
        <v>45338</v>
      </c>
      <c r="O495" t="s">
        <v>12</v>
      </c>
      <c r="P495">
        <v>199</v>
      </c>
      <c r="Q495">
        <v>17.100000000000001</v>
      </c>
      <c r="R495">
        <v>8</v>
      </c>
      <c r="S495">
        <v>0</v>
      </c>
      <c r="T495">
        <v>7</v>
      </c>
      <c r="U495">
        <v>18</v>
      </c>
      <c r="V495" t="s">
        <v>13</v>
      </c>
      <c r="W495">
        <v>0</v>
      </c>
    </row>
    <row r="496" spans="1:23" x14ac:dyDescent="0.25">
      <c r="A496">
        <v>866</v>
      </c>
      <c r="B496" s="1">
        <v>45632</v>
      </c>
      <c r="C496" t="s">
        <v>14</v>
      </c>
      <c r="D496">
        <v>399</v>
      </c>
      <c r="E496">
        <v>10.4</v>
      </c>
      <c r="F496">
        <v>1</v>
      </c>
      <c r="G496">
        <v>4</v>
      </c>
      <c r="H496">
        <v>28</v>
      </c>
      <c r="I496">
        <v>14</v>
      </c>
      <c r="J496" t="s">
        <v>11</v>
      </c>
      <c r="K496">
        <v>1</v>
      </c>
      <c r="M496">
        <v>1165</v>
      </c>
      <c r="N496" s="1">
        <v>45452</v>
      </c>
      <c r="O496" t="s">
        <v>12</v>
      </c>
      <c r="P496">
        <v>199</v>
      </c>
      <c r="Q496">
        <v>20</v>
      </c>
      <c r="R496">
        <v>0</v>
      </c>
      <c r="S496">
        <v>1</v>
      </c>
      <c r="T496">
        <v>9</v>
      </c>
      <c r="U496">
        <v>19</v>
      </c>
      <c r="V496" t="s">
        <v>13</v>
      </c>
      <c r="W496">
        <v>0</v>
      </c>
    </row>
    <row r="497" spans="1:23" x14ac:dyDescent="0.25">
      <c r="A497">
        <v>867</v>
      </c>
      <c r="B497" s="1">
        <v>44983</v>
      </c>
      <c r="C497" t="s">
        <v>14</v>
      </c>
      <c r="D497">
        <v>399</v>
      </c>
      <c r="E497">
        <v>14.4</v>
      </c>
      <c r="F497">
        <v>5</v>
      </c>
      <c r="G497">
        <v>2</v>
      </c>
      <c r="H497">
        <v>8</v>
      </c>
      <c r="I497">
        <v>43</v>
      </c>
      <c r="J497" t="s">
        <v>11</v>
      </c>
      <c r="K497">
        <v>1</v>
      </c>
      <c r="M497">
        <v>1166</v>
      </c>
      <c r="N497" s="1">
        <v>45544</v>
      </c>
      <c r="O497" t="s">
        <v>10</v>
      </c>
      <c r="P497">
        <v>699</v>
      </c>
      <c r="Q497">
        <v>8.1</v>
      </c>
      <c r="R497">
        <v>8</v>
      </c>
      <c r="S497">
        <v>1</v>
      </c>
      <c r="T497">
        <v>23</v>
      </c>
      <c r="U497">
        <v>9</v>
      </c>
      <c r="V497" t="s">
        <v>13</v>
      </c>
      <c r="W497">
        <v>0</v>
      </c>
    </row>
    <row r="498" spans="1:23" x14ac:dyDescent="0.25">
      <c r="A498">
        <v>868</v>
      </c>
      <c r="B498" s="1">
        <v>45223</v>
      </c>
      <c r="C498" t="s">
        <v>10</v>
      </c>
      <c r="D498">
        <v>699</v>
      </c>
      <c r="E498">
        <v>9.5</v>
      </c>
      <c r="F498">
        <v>5</v>
      </c>
      <c r="G498">
        <v>0</v>
      </c>
      <c r="H498">
        <v>6</v>
      </c>
      <c r="I498">
        <v>53</v>
      </c>
      <c r="J498" t="s">
        <v>11</v>
      </c>
      <c r="K498">
        <v>1</v>
      </c>
      <c r="M498">
        <v>1167</v>
      </c>
      <c r="N498" s="1">
        <v>45075</v>
      </c>
      <c r="O498" t="s">
        <v>14</v>
      </c>
      <c r="P498">
        <v>399</v>
      </c>
      <c r="Q498">
        <v>9.5</v>
      </c>
      <c r="R498">
        <v>0</v>
      </c>
      <c r="S498">
        <v>4</v>
      </c>
      <c r="T498">
        <v>19</v>
      </c>
      <c r="U498">
        <v>37</v>
      </c>
      <c r="V498" t="s">
        <v>13</v>
      </c>
      <c r="W498">
        <v>0</v>
      </c>
    </row>
    <row r="499" spans="1:23" x14ac:dyDescent="0.25">
      <c r="A499">
        <v>869</v>
      </c>
      <c r="B499" s="1">
        <v>45639</v>
      </c>
      <c r="C499" t="s">
        <v>10</v>
      </c>
      <c r="D499">
        <v>699</v>
      </c>
      <c r="E499">
        <v>4.8</v>
      </c>
      <c r="F499">
        <v>0</v>
      </c>
      <c r="G499">
        <v>3</v>
      </c>
      <c r="H499">
        <v>13</v>
      </c>
      <c r="I499">
        <v>42</v>
      </c>
      <c r="J499" t="s">
        <v>11</v>
      </c>
      <c r="K499">
        <v>1</v>
      </c>
      <c r="M499">
        <v>1171</v>
      </c>
      <c r="N499" s="1">
        <v>45581</v>
      </c>
      <c r="O499" t="s">
        <v>12</v>
      </c>
      <c r="P499">
        <v>199</v>
      </c>
      <c r="Q499">
        <v>22</v>
      </c>
      <c r="R499">
        <v>0</v>
      </c>
      <c r="S499">
        <v>3</v>
      </c>
      <c r="T499">
        <v>30</v>
      </c>
      <c r="U499">
        <v>14</v>
      </c>
      <c r="V499" t="s">
        <v>13</v>
      </c>
      <c r="W499">
        <v>0</v>
      </c>
    </row>
    <row r="500" spans="1:23" x14ac:dyDescent="0.25">
      <c r="A500">
        <v>872</v>
      </c>
      <c r="B500" s="1">
        <v>45387</v>
      </c>
      <c r="C500" t="s">
        <v>14</v>
      </c>
      <c r="D500">
        <v>399</v>
      </c>
      <c r="E500">
        <v>2</v>
      </c>
      <c r="F500">
        <v>8</v>
      </c>
      <c r="G500">
        <v>5</v>
      </c>
      <c r="H500">
        <v>25</v>
      </c>
      <c r="I500">
        <v>19</v>
      </c>
      <c r="J500" t="s">
        <v>11</v>
      </c>
      <c r="K500">
        <v>1</v>
      </c>
      <c r="M500">
        <v>1172</v>
      </c>
      <c r="N500" s="1">
        <v>45266</v>
      </c>
      <c r="O500" t="s">
        <v>12</v>
      </c>
      <c r="P500">
        <v>199</v>
      </c>
      <c r="Q500">
        <v>11.9</v>
      </c>
      <c r="R500">
        <v>3</v>
      </c>
      <c r="S500">
        <v>1</v>
      </c>
      <c r="T500">
        <v>15</v>
      </c>
      <c r="U500">
        <v>30</v>
      </c>
      <c r="V500" t="s">
        <v>13</v>
      </c>
      <c r="W500">
        <v>0</v>
      </c>
    </row>
    <row r="501" spans="1:23" x14ac:dyDescent="0.25">
      <c r="A501">
        <v>873</v>
      </c>
      <c r="B501" s="1">
        <v>45143</v>
      </c>
      <c r="C501" t="s">
        <v>12</v>
      </c>
      <c r="D501">
        <v>199</v>
      </c>
      <c r="E501">
        <v>8.8000000000000007</v>
      </c>
      <c r="F501">
        <v>5</v>
      </c>
      <c r="G501">
        <v>5</v>
      </c>
      <c r="H501">
        <v>3</v>
      </c>
      <c r="I501">
        <v>2</v>
      </c>
      <c r="J501" t="s">
        <v>11</v>
      </c>
      <c r="K501">
        <v>1</v>
      </c>
      <c r="M501">
        <v>1175</v>
      </c>
      <c r="N501" s="1">
        <v>45105</v>
      </c>
      <c r="O501" t="s">
        <v>12</v>
      </c>
      <c r="P501">
        <v>199</v>
      </c>
      <c r="Q501">
        <v>5.4</v>
      </c>
      <c r="R501">
        <v>4</v>
      </c>
      <c r="S501">
        <v>1</v>
      </c>
      <c r="T501">
        <v>2</v>
      </c>
      <c r="U501">
        <v>14</v>
      </c>
      <c r="V501" t="s">
        <v>13</v>
      </c>
      <c r="W501">
        <v>0</v>
      </c>
    </row>
    <row r="502" spans="1:23" x14ac:dyDescent="0.25">
      <c r="A502">
        <v>876</v>
      </c>
      <c r="B502" s="1">
        <v>45394</v>
      </c>
      <c r="C502" t="s">
        <v>12</v>
      </c>
      <c r="D502">
        <v>199</v>
      </c>
      <c r="E502">
        <v>0.9</v>
      </c>
      <c r="F502">
        <v>0</v>
      </c>
      <c r="G502">
        <v>2</v>
      </c>
      <c r="H502">
        <v>9</v>
      </c>
      <c r="I502">
        <v>52</v>
      </c>
      <c r="J502" t="s">
        <v>11</v>
      </c>
      <c r="K502">
        <v>1</v>
      </c>
      <c r="M502">
        <v>1176</v>
      </c>
      <c r="N502" s="1">
        <v>45030</v>
      </c>
      <c r="O502" t="s">
        <v>14</v>
      </c>
      <c r="P502">
        <v>399</v>
      </c>
      <c r="Q502">
        <v>6.5</v>
      </c>
      <c r="R502">
        <v>3</v>
      </c>
      <c r="S502">
        <v>0</v>
      </c>
      <c r="T502">
        <v>36</v>
      </c>
      <c r="U502">
        <v>11</v>
      </c>
      <c r="V502" t="s">
        <v>13</v>
      </c>
      <c r="W502">
        <v>0</v>
      </c>
    </row>
    <row r="503" spans="1:23" x14ac:dyDescent="0.25">
      <c r="A503">
        <v>882</v>
      </c>
      <c r="B503" s="1">
        <v>45110</v>
      </c>
      <c r="C503" t="s">
        <v>12</v>
      </c>
      <c r="D503">
        <v>199</v>
      </c>
      <c r="E503">
        <v>19.600000000000001</v>
      </c>
      <c r="F503">
        <v>0</v>
      </c>
      <c r="G503">
        <v>3</v>
      </c>
      <c r="H503">
        <v>25</v>
      </c>
      <c r="I503">
        <v>5</v>
      </c>
      <c r="J503" t="s">
        <v>11</v>
      </c>
      <c r="K503">
        <v>1</v>
      </c>
      <c r="M503">
        <v>1178</v>
      </c>
      <c r="N503" s="1">
        <v>45371</v>
      </c>
      <c r="O503" t="s">
        <v>12</v>
      </c>
      <c r="P503">
        <v>199</v>
      </c>
      <c r="Q503">
        <v>20.3</v>
      </c>
      <c r="R503">
        <v>2</v>
      </c>
      <c r="S503">
        <v>4</v>
      </c>
      <c r="T503">
        <v>24</v>
      </c>
      <c r="U503">
        <v>51</v>
      </c>
      <c r="V503" t="s">
        <v>13</v>
      </c>
      <c r="W503">
        <v>0</v>
      </c>
    </row>
    <row r="504" spans="1:23" x14ac:dyDescent="0.25">
      <c r="A504">
        <v>883</v>
      </c>
      <c r="B504" s="1">
        <v>45582</v>
      </c>
      <c r="C504" t="s">
        <v>12</v>
      </c>
      <c r="D504">
        <v>199</v>
      </c>
      <c r="E504">
        <v>10.7</v>
      </c>
      <c r="F504">
        <v>7</v>
      </c>
      <c r="G504">
        <v>5</v>
      </c>
      <c r="H504">
        <v>19</v>
      </c>
      <c r="I504">
        <v>8</v>
      </c>
      <c r="J504" t="s">
        <v>11</v>
      </c>
      <c r="K504">
        <v>1</v>
      </c>
      <c r="M504">
        <v>1179</v>
      </c>
      <c r="N504" s="1">
        <v>45638</v>
      </c>
      <c r="O504" t="s">
        <v>10</v>
      </c>
      <c r="P504">
        <v>699</v>
      </c>
      <c r="Q504">
        <v>3.4</v>
      </c>
      <c r="R504">
        <v>2</v>
      </c>
      <c r="S504">
        <v>1</v>
      </c>
      <c r="T504">
        <v>5</v>
      </c>
      <c r="U504">
        <v>12</v>
      </c>
      <c r="V504" t="s">
        <v>13</v>
      </c>
      <c r="W504">
        <v>0</v>
      </c>
    </row>
    <row r="505" spans="1:23" x14ac:dyDescent="0.25">
      <c r="A505">
        <v>887</v>
      </c>
      <c r="B505" s="1">
        <v>44981</v>
      </c>
      <c r="C505" t="s">
        <v>14</v>
      </c>
      <c r="D505">
        <v>399</v>
      </c>
      <c r="E505">
        <v>12.9</v>
      </c>
      <c r="F505">
        <v>7</v>
      </c>
      <c r="G505">
        <v>5</v>
      </c>
      <c r="H505">
        <v>35</v>
      </c>
      <c r="I505">
        <v>42</v>
      </c>
      <c r="J505" t="s">
        <v>11</v>
      </c>
      <c r="K505">
        <v>1</v>
      </c>
      <c r="M505">
        <v>1180</v>
      </c>
      <c r="N505" s="1">
        <v>45120</v>
      </c>
      <c r="O505" t="s">
        <v>14</v>
      </c>
      <c r="P505">
        <v>399</v>
      </c>
      <c r="Q505">
        <v>15.2</v>
      </c>
      <c r="R505">
        <v>3</v>
      </c>
      <c r="S505">
        <v>0</v>
      </c>
      <c r="T505">
        <v>21</v>
      </c>
      <c r="U505">
        <v>48</v>
      </c>
      <c r="V505" t="s">
        <v>13</v>
      </c>
      <c r="W505">
        <v>0</v>
      </c>
    </row>
    <row r="506" spans="1:23" x14ac:dyDescent="0.25">
      <c r="A506">
        <v>888</v>
      </c>
      <c r="B506" s="1">
        <v>44971</v>
      </c>
      <c r="C506" t="s">
        <v>12</v>
      </c>
      <c r="D506">
        <v>199</v>
      </c>
      <c r="E506">
        <v>20</v>
      </c>
      <c r="F506">
        <v>7</v>
      </c>
      <c r="G506">
        <v>3</v>
      </c>
      <c r="H506">
        <v>8</v>
      </c>
      <c r="I506">
        <v>11</v>
      </c>
      <c r="J506" t="s">
        <v>11</v>
      </c>
      <c r="K506">
        <v>1</v>
      </c>
      <c r="M506">
        <v>1181</v>
      </c>
      <c r="N506" s="1">
        <v>45213</v>
      </c>
      <c r="O506" t="s">
        <v>10</v>
      </c>
      <c r="P506">
        <v>699</v>
      </c>
      <c r="Q506">
        <v>19.8</v>
      </c>
      <c r="R506">
        <v>5</v>
      </c>
      <c r="S506">
        <v>1</v>
      </c>
      <c r="T506">
        <v>19</v>
      </c>
      <c r="U506">
        <v>3</v>
      </c>
      <c r="V506" t="s">
        <v>13</v>
      </c>
      <c r="W506">
        <v>0</v>
      </c>
    </row>
    <row r="507" spans="1:23" x14ac:dyDescent="0.25">
      <c r="A507">
        <v>889</v>
      </c>
      <c r="B507" s="1">
        <v>45391</v>
      </c>
      <c r="C507" t="s">
        <v>12</v>
      </c>
      <c r="D507">
        <v>199</v>
      </c>
      <c r="E507">
        <v>7.5</v>
      </c>
      <c r="F507">
        <v>6</v>
      </c>
      <c r="G507">
        <v>2</v>
      </c>
      <c r="H507">
        <v>24</v>
      </c>
      <c r="I507">
        <v>21</v>
      </c>
      <c r="J507" t="s">
        <v>11</v>
      </c>
      <c r="K507">
        <v>1</v>
      </c>
      <c r="M507">
        <v>1185</v>
      </c>
      <c r="N507" s="1">
        <v>45389</v>
      </c>
      <c r="O507" t="s">
        <v>14</v>
      </c>
      <c r="P507">
        <v>399</v>
      </c>
      <c r="Q507">
        <v>14.7</v>
      </c>
      <c r="R507">
        <v>0</v>
      </c>
      <c r="S507">
        <v>1</v>
      </c>
      <c r="T507">
        <v>18</v>
      </c>
      <c r="U507">
        <v>14</v>
      </c>
      <c r="V507" t="s">
        <v>13</v>
      </c>
      <c r="W507">
        <v>0</v>
      </c>
    </row>
    <row r="508" spans="1:23" x14ac:dyDescent="0.25">
      <c r="A508">
        <v>891</v>
      </c>
      <c r="B508" s="1">
        <v>45260</v>
      </c>
      <c r="C508" t="s">
        <v>10</v>
      </c>
      <c r="D508">
        <v>699</v>
      </c>
      <c r="E508">
        <v>2.2000000000000002</v>
      </c>
      <c r="F508">
        <v>3</v>
      </c>
      <c r="G508">
        <v>5</v>
      </c>
      <c r="H508">
        <v>8</v>
      </c>
      <c r="I508">
        <v>28</v>
      </c>
      <c r="J508" t="s">
        <v>11</v>
      </c>
      <c r="K508">
        <v>1</v>
      </c>
      <c r="M508">
        <v>1189</v>
      </c>
      <c r="N508" s="1">
        <v>45198</v>
      </c>
      <c r="O508" t="s">
        <v>14</v>
      </c>
      <c r="P508">
        <v>399</v>
      </c>
      <c r="Q508">
        <v>8.3000000000000007</v>
      </c>
      <c r="R508">
        <v>6</v>
      </c>
      <c r="S508">
        <v>0</v>
      </c>
      <c r="T508">
        <v>32</v>
      </c>
      <c r="U508">
        <v>11</v>
      </c>
      <c r="V508" t="s">
        <v>13</v>
      </c>
      <c r="W508">
        <v>0</v>
      </c>
    </row>
    <row r="509" spans="1:23" x14ac:dyDescent="0.25">
      <c r="A509">
        <v>892</v>
      </c>
      <c r="B509" s="1">
        <v>45160</v>
      </c>
      <c r="C509" t="s">
        <v>14</v>
      </c>
      <c r="D509">
        <v>399</v>
      </c>
      <c r="E509">
        <v>18.8</v>
      </c>
      <c r="F509">
        <v>5</v>
      </c>
      <c r="G509">
        <v>1</v>
      </c>
      <c r="H509">
        <v>13</v>
      </c>
      <c r="I509">
        <v>49</v>
      </c>
      <c r="J509" t="s">
        <v>11</v>
      </c>
      <c r="K509">
        <v>1</v>
      </c>
      <c r="M509">
        <v>1192</v>
      </c>
      <c r="N509" s="1">
        <v>45626</v>
      </c>
      <c r="O509" t="s">
        <v>10</v>
      </c>
      <c r="P509">
        <v>699</v>
      </c>
      <c r="Q509">
        <v>8.6999999999999993</v>
      </c>
      <c r="R509">
        <v>5</v>
      </c>
      <c r="S509">
        <v>2</v>
      </c>
      <c r="T509">
        <v>13</v>
      </c>
      <c r="U509">
        <v>19</v>
      </c>
      <c r="V509" t="s">
        <v>13</v>
      </c>
      <c r="W509">
        <v>0</v>
      </c>
    </row>
    <row r="510" spans="1:23" x14ac:dyDescent="0.25">
      <c r="A510">
        <v>893</v>
      </c>
      <c r="B510" s="1">
        <v>45409</v>
      </c>
      <c r="C510" t="s">
        <v>12</v>
      </c>
      <c r="D510">
        <v>199</v>
      </c>
      <c r="E510">
        <v>18.600000000000001</v>
      </c>
      <c r="F510">
        <v>3</v>
      </c>
      <c r="G510">
        <v>3</v>
      </c>
      <c r="H510">
        <v>16</v>
      </c>
      <c r="I510">
        <v>57</v>
      </c>
      <c r="J510" t="s">
        <v>11</v>
      </c>
      <c r="K510">
        <v>1</v>
      </c>
      <c r="M510">
        <v>1201</v>
      </c>
      <c r="N510" s="1">
        <v>44992</v>
      </c>
      <c r="O510" t="s">
        <v>12</v>
      </c>
      <c r="P510">
        <v>199</v>
      </c>
      <c r="Q510">
        <v>14.4</v>
      </c>
      <c r="R510">
        <v>6</v>
      </c>
      <c r="S510">
        <v>3</v>
      </c>
      <c r="T510">
        <v>22</v>
      </c>
      <c r="U510">
        <v>13</v>
      </c>
      <c r="V510" t="s">
        <v>13</v>
      </c>
      <c r="W510">
        <v>0</v>
      </c>
    </row>
    <row r="511" spans="1:23" x14ac:dyDescent="0.25">
      <c r="A511">
        <v>896</v>
      </c>
      <c r="B511" s="1">
        <v>45403</v>
      </c>
      <c r="C511" t="s">
        <v>12</v>
      </c>
      <c r="D511">
        <v>199</v>
      </c>
      <c r="E511">
        <v>3.6</v>
      </c>
      <c r="F511">
        <v>0</v>
      </c>
      <c r="G511">
        <v>2</v>
      </c>
      <c r="H511">
        <v>22</v>
      </c>
      <c r="I511">
        <v>8</v>
      </c>
      <c r="J511" t="s">
        <v>11</v>
      </c>
      <c r="K511">
        <v>1</v>
      </c>
      <c r="M511">
        <v>1202</v>
      </c>
      <c r="N511" s="1">
        <v>45581</v>
      </c>
      <c r="O511" t="s">
        <v>10</v>
      </c>
      <c r="P511">
        <v>699</v>
      </c>
      <c r="Q511">
        <v>5.0999999999999996</v>
      </c>
      <c r="R511">
        <v>1</v>
      </c>
      <c r="S511">
        <v>2</v>
      </c>
      <c r="T511">
        <v>25</v>
      </c>
      <c r="U511">
        <v>36</v>
      </c>
      <c r="V511" t="s">
        <v>13</v>
      </c>
      <c r="W511">
        <v>0</v>
      </c>
    </row>
    <row r="512" spans="1:23" x14ac:dyDescent="0.25">
      <c r="A512">
        <v>897</v>
      </c>
      <c r="B512" s="1">
        <v>45087</v>
      </c>
      <c r="C512" t="s">
        <v>14</v>
      </c>
      <c r="D512">
        <v>399</v>
      </c>
      <c r="E512">
        <v>4.7</v>
      </c>
      <c r="F512">
        <v>5</v>
      </c>
      <c r="G512">
        <v>1</v>
      </c>
      <c r="H512">
        <v>27</v>
      </c>
      <c r="I512">
        <v>56</v>
      </c>
      <c r="J512" t="s">
        <v>11</v>
      </c>
      <c r="K512">
        <v>1</v>
      </c>
      <c r="M512">
        <v>1203</v>
      </c>
      <c r="N512" s="1">
        <v>45544</v>
      </c>
      <c r="O512" t="s">
        <v>14</v>
      </c>
      <c r="P512">
        <v>399</v>
      </c>
      <c r="Q512">
        <v>4.7</v>
      </c>
      <c r="R512">
        <v>8</v>
      </c>
      <c r="S512">
        <v>1</v>
      </c>
      <c r="T512">
        <v>6</v>
      </c>
      <c r="U512">
        <v>2</v>
      </c>
      <c r="V512" t="s">
        <v>13</v>
      </c>
      <c r="W512">
        <v>0</v>
      </c>
    </row>
    <row r="513" spans="1:23" x14ac:dyDescent="0.25">
      <c r="A513">
        <v>900</v>
      </c>
      <c r="B513" s="1">
        <v>45514</v>
      </c>
      <c r="C513" t="s">
        <v>12</v>
      </c>
      <c r="D513">
        <v>199</v>
      </c>
      <c r="E513">
        <v>11.1</v>
      </c>
      <c r="F513">
        <v>3</v>
      </c>
      <c r="G513">
        <v>4</v>
      </c>
      <c r="H513">
        <v>21</v>
      </c>
      <c r="I513">
        <v>60</v>
      </c>
      <c r="J513" t="s">
        <v>11</v>
      </c>
      <c r="K513">
        <v>1</v>
      </c>
      <c r="M513">
        <v>1208</v>
      </c>
      <c r="N513" s="1">
        <v>45628</v>
      </c>
      <c r="O513" t="s">
        <v>14</v>
      </c>
      <c r="P513">
        <v>399</v>
      </c>
      <c r="Q513">
        <v>15.3</v>
      </c>
      <c r="R513">
        <v>4</v>
      </c>
      <c r="S513">
        <v>4</v>
      </c>
      <c r="T513">
        <v>11</v>
      </c>
      <c r="U513">
        <v>12</v>
      </c>
      <c r="V513" t="s">
        <v>13</v>
      </c>
      <c r="W513">
        <v>0</v>
      </c>
    </row>
    <row r="514" spans="1:23" x14ac:dyDescent="0.25">
      <c r="A514">
        <v>902</v>
      </c>
      <c r="B514" s="1">
        <v>45498</v>
      </c>
      <c r="C514" t="s">
        <v>14</v>
      </c>
      <c r="D514">
        <v>399</v>
      </c>
      <c r="E514">
        <v>10.199999999999999</v>
      </c>
      <c r="F514">
        <v>1</v>
      </c>
      <c r="G514">
        <v>3</v>
      </c>
      <c r="H514">
        <v>34</v>
      </c>
      <c r="I514">
        <v>31</v>
      </c>
      <c r="J514" t="s">
        <v>11</v>
      </c>
      <c r="K514">
        <v>1</v>
      </c>
      <c r="M514">
        <v>1209</v>
      </c>
      <c r="N514" s="1">
        <v>45546</v>
      </c>
      <c r="O514" t="s">
        <v>14</v>
      </c>
      <c r="P514">
        <v>399</v>
      </c>
      <c r="Q514">
        <v>5.4</v>
      </c>
      <c r="R514">
        <v>2</v>
      </c>
      <c r="S514">
        <v>3</v>
      </c>
      <c r="T514">
        <v>18</v>
      </c>
      <c r="U514">
        <v>4</v>
      </c>
      <c r="V514" t="s">
        <v>13</v>
      </c>
      <c r="W514">
        <v>0</v>
      </c>
    </row>
    <row r="515" spans="1:23" x14ac:dyDescent="0.25">
      <c r="A515">
        <v>903</v>
      </c>
      <c r="B515" s="1">
        <v>45019</v>
      </c>
      <c r="C515" t="s">
        <v>12</v>
      </c>
      <c r="D515">
        <v>199</v>
      </c>
      <c r="E515">
        <v>23.8</v>
      </c>
      <c r="F515">
        <v>2</v>
      </c>
      <c r="G515">
        <v>2</v>
      </c>
      <c r="H515">
        <v>27</v>
      </c>
      <c r="I515">
        <v>18</v>
      </c>
      <c r="J515" t="s">
        <v>11</v>
      </c>
      <c r="K515">
        <v>1</v>
      </c>
      <c r="M515">
        <v>1211</v>
      </c>
      <c r="N515" s="1">
        <v>45106</v>
      </c>
      <c r="O515" t="s">
        <v>14</v>
      </c>
      <c r="P515">
        <v>399</v>
      </c>
      <c r="Q515">
        <v>9</v>
      </c>
      <c r="R515">
        <v>4</v>
      </c>
      <c r="S515">
        <v>3</v>
      </c>
      <c r="T515">
        <v>30</v>
      </c>
      <c r="U515">
        <v>39</v>
      </c>
      <c r="V515" t="s">
        <v>13</v>
      </c>
      <c r="W515">
        <v>0</v>
      </c>
    </row>
    <row r="516" spans="1:23" x14ac:dyDescent="0.25">
      <c r="A516">
        <v>905</v>
      </c>
      <c r="B516" s="1">
        <v>45306</v>
      </c>
      <c r="C516" t="s">
        <v>12</v>
      </c>
      <c r="D516">
        <v>199</v>
      </c>
      <c r="E516">
        <v>11.9</v>
      </c>
      <c r="F516">
        <v>2</v>
      </c>
      <c r="G516">
        <v>5</v>
      </c>
      <c r="H516">
        <v>30</v>
      </c>
      <c r="I516">
        <v>25</v>
      </c>
      <c r="J516" t="s">
        <v>11</v>
      </c>
      <c r="K516">
        <v>1</v>
      </c>
      <c r="M516">
        <v>1213</v>
      </c>
      <c r="N516" s="1">
        <v>45207</v>
      </c>
      <c r="O516" t="s">
        <v>10</v>
      </c>
      <c r="P516">
        <v>699</v>
      </c>
      <c r="Q516">
        <v>10.1</v>
      </c>
      <c r="R516">
        <v>0</v>
      </c>
      <c r="S516">
        <v>1</v>
      </c>
      <c r="T516">
        <v>7</v>
      </c>
      <c r="U516">
        <v>56</v>
      </c>
      <c r="V516" t="s">
        <v>13</v>
      </c>
      <c r="W516">
        <v>0</v>
      </c>
    </row>
    <row r="517" spans="1:23" x14ac:dyDescent="0.25">
      <c r="A517">
        <v>907</v>
      </c>
      <c r="B517" s="1">
        <v>45482</v>
      </c>
      <c r="C517" t="s">
        <v>14</v>
      </c>
      <c r="D517">
        <v>399</v>
      </c>
      <c r="E517">
        <v>1.3</v>
      </c>
      <c r="F517">
        <v>6</v>
      </c>
      <c r="G517">
        <v>2</v>
      </c>
      <c r="H517">
        <v>34</v>
      </c>
      <c r="I517">
        <v>44</v>
      </c>
      <c r="J517" t="s">
        <v>11</v>
      </c>
      <c r="K517">
        <v>1</v>
      </c>
      <c r="M517">
        <v>1214</v>
      </c>
      <c r="N517" s="1">
        <v>45149</v>
      </c>
      <c r="O517" t="s">
        <v>10</v>
      </c>
      <c r="P517">
        <v>699</v>
      </c>
      <c r="Q517">
        <v>7.7</v>
      </c>
      <c r="R517">
        <v>1</v>
      </c>
      <c r="S517">
        <v>5</v>
      </c>
      <c r="T517">
        <v>35</v>
      </c>
      <c r="U517">
        <v>46</v>
      </c>
      <c r="V517" t="s">
        <v>13</v>
      </c>
      <c r="W517">
        <v>0</v>
      </c>
    </row>
    <row r="518" spans="1:23" x14ac:dyDescent="0.25">
      <c r="A518">
        <v>908</v>
      </c>
      <c r="B518" s="1">
        <v>44983</v>
      </c>
      <c r="C518" t="s">
        <v>10</v>
      </c>
      <c r="D518">
        <v>699</v>
      </c>
      <c r="E518">
        <v>19.8</v>
      </c>
      <c r="F518">
        <v>1</v>
      </c>
      <c r="G518">
        <v>4</v>
      </c>
      <c r="H518">
        <v>14</v>
      </c>
      <c r="I518">
        <v>56</v>
      </c>
      <c r="J518" t="s">
        <v>11</v>
      </c>
      <c r="K518">
        <v>1</v>
      </c>
      <c r="M518">
        <v>1216</v>
      </c>
      <c r="N518" s="1">
        <v>45400</v>
      </c>
      <c r="O518" t="s">
        <v>10</v>
      </c>
      <c r="P518">
        <v>699</v>
      </c>
      <c r="Q518">
        <v>10.5</v>
      </c>
      <c r="R518">
        <v>2</v>
      </c>
      <c r="S518">
        <v>2</v>
      </c>
      <c r="T518">
        <v>21</v>
      </c>
      <c r="U518">
        <v>13</v>
      </c>
      <c r="V518" t="s">
        <v>13</v>
      </c>
      <c r="W518">
        <v>0</v>
      </c>
    </row>
    <row r="519" spans="1:23" x14ac:dyDescent="0.25">
      <c r="A519">
        <v>909</v>
      </c>
      <c r="B519" s="1">
        <v>44968</v>
      </c>
      <c r="C519" t="s">
        <v>10</v>
      </c>
      <c r="D519">
        <v>699</v>
      </c>
      <c r="E519">
        <v>22.3</v>
      </c>
      <c r="F519">
        <v>1</v>
      </c>
      <c r="G519">
        <v>3</v>
      </c>
      <c r="H519">
        <v>24</v>
      </c>
      <c r="I519">
        <v>23</v>
      </c>
      <c r="J519" t="s">
        <v>11</v>
      </c>
      <c r="K519">
        <v>1</v>
      </c>
      <c r="M519">
        <v>1219</v>
      </c>
      <c r="N519" s="1">
        <v>45657</v>
      </c>
      <c r="O519" t="s">
        <v>10</v>
      </c>
      <c r="P519">
        <v>699</v>
      </c>
      <c r="Q519">
        <v>12.4</v>
      </c>
      <c r="R519">
        <v>1</v>
      </c>
      <c r="S519">
        <v>0</v>
      </c>
      <c r="T519">
        <v>30</v>
      </c>
      <c r="U519">
        <v>35</v>
      </c>
      <c r="V519" t="s">
        <v>13</v>
      </c>
      <c r="W519">
        <v>0</v>
      </c>
    </row>
    <row r="520" spans="1:23" x14ac:dyDescent="0.25">
      <c r="A520">
        <v>910</v>
      </c>
      <c r="B520" s="1">
        <v>45136</v>
      </c>
      <c r="C520" t="s">
        <v>14</v>
      </c>
      <c r="D520">
        <v>399</v>
      </c>
      <c r="E520">
        <v>4.8</v>
      </c>
      <c r="F520">
        <v>8</v>
      </c>
      <c r="G520">
        <v>5</v>
      </c>
      <c r="H520">
        <v>24</v>
      </c>
      <c r="I520">
        <v>4</v>
      </c>
      <c r="J520" t="s">
        <v>11</v>
      </c>
      <c r="K520">
        <v>1</v>
      </c>
      <c r="M520">
        <v>1220</v>
      </c>
      <c r="N520" s="1">
        <v>45548</v>
      </c>
      <c r="O520" t="s">
        <v>14</v>
      </c>
      <c r="P520">
        <v>399</v>
      </c>
      <c r="Q520">
        <v>12</v>
      </c>
      <c r="R520">
        <v>4</v>
      </c>
      <c r="S520">
        <v>1</v>
      </c>
      <c r="T520">
        <v>9</v>
      </c>
      <c r="U520">
        <v>10</v>
      </c>
      <c r="V520" t="s">
        <v>13</v>
      </c>
      <c r="W520">
        <v>0</v>
      </c>
    </row>
    <row r="521" spans="1:23" x14ac:dyDescent="0.25">
      <c r="A521">
        <v>913</v>
      </c>
      <c r="B521" s="1">
        <v>45440</v>
      </c>
      <c r="C521" t="s">
        <v>10</v>
      </c>
      <c r="D521">
        <v>699</v>
      </c>
      <c r="E521">
        <v>7.3</v>
      </c>
      <c r="F521">
        <v>1</v>
      </c>
      <c r="G521">
        <v>2</v>
      </c>
      <c r="H521">
        <v>28</v>
      </c>
      <c r="I521">
        <v>22</v>
      </c>
      <c r="J521" t="s">
        <v>11</v>
      </c>
      <c r="K521">
        <v>1</v>
      </c>
      <c r="M521">
        <v>1222</v>
      </c>
      <c r="N521" s="1">
        <v>45618</v>
      </c>
      <c r="O521" t="s">
        <v>12</v>
      </c>
      <c r="P521">
        <v>199</v>
      </c>
      <c r="Q521">
        <v>4.3</v>
      </c>
      <c r="R521">
        <v>5</v>
      </c>
      <c r="S521">
        <v>1</v>
      </c>
      <c r="T521">
        <v>18</v>
      </c>
      <c r="U521">
        <v>13</v>
      </c>
      <c r="V521" t="s">
        <v>13</v>
      </c>
      <c r="W521">
        <v>0</v>
      </c>
    </row>
    <row r="522" spans="1:23" x14ac:dyDescent="0.25">
      <c r="A522">
        <v>914</v>
      </c>
      <c r="B522" s="1">
        <v>45226</v>
      </c>
      <c r="C522" t="s">
        <v>10</v>
      </c>
      <c r="D522">
        <v>699</v>
      </c>
      <c r="E522">
        <v>12</v>
      </c>
      <c r="F522">
        <v>8</v>
      </c>
      <c r="G522">
        <v>5</v>
      </c>
      <c r="H522">
        <v>8</v>
      </c>
      <c r="I522">
        <v>52</v>
      </c>
      <c r="J522" t="s">
        <v>11</v>
      </c>
      <c r="K522">
        <v>1</v>
      </c>
      <c r="M522">
        <v>1224</v>
      </c>
      <c r="N522" s="1">
        <v>44976</v>
      </c>
      <c r="O522" t="s">
        <v>10</v>
      </c>
      <c r="P522">
        <v>699</v>
      </c>
      <c r="Q522">
        <v>10.1</v>
      </c>
      <c r="R522">
        <v>4</v>
      </c>
      <c r="S522">
        <v>3</v>
      </c>
      <c r="T522">
        <v>7</v>
      </c>
      <c r="U522">
        <v>3</v>
      </c>
      <c r="V522" t="s">
        <v>13</v>
      </c>
      <c r="W522">
        <v>0</v>
      </c>
    </row>
    <row r="523" spans="1:23" x14ac:dyDescent="0.25">
      <c r="A523">
        <v>916</v>
      </c>
      <c r="B523" s="1">
        <v>45041</v>
      </c>
      <c r="C523" t="s">
        <v>12</v>
      </c>
      <c r="D523">
        <v>199</v>
      </c>
      <c r="E523">
        <v>22.5</v>
      </c>
      <c r="F523">
        <v>4</v>
      </c>
      <c r="G523">
        <v>0</v>
      </c>
      <c r="H523">
        <v>26</v>
      </c>
      <c r="I523">
        <v>6</v>
      </c>
      <c r="J523" t="s">
        <v>11</v>
      </c>
      <c r="K523">
        <v>1</v>
      </c>
      <c r="M523">
        <v>1228</v>
      </c>
      <c r="N523" s="1">
        <v>45050</v>
      </c>
      <c r="O523" t="s">
        <v>14</v>
      </c>
      <c r="P523">
        <v>399</v>
      </c>
      <c r="Q523">
        <v>15.9</v>
      </c>
      <c r="R523">
        <v>3</v>
      </c>
      <c r="S523">
        <v>4</v>
      </c>
      <c r="T523">
        <v>36</v>
      </c>
      <c r="U523">
        <v>25</v>
      </c>
      <c r="V523" t="s">
        <v>13</v>
      </c>
      <c r="W523">
        <v>0</v>
      </c>
    </row>
    <row r="524" spans="1:23" x14ac:dyDescent="0.25">
      <c r="A524">
        <v>918</v>
      </c>
      <c r="B524" s="1">
        <v>45587</v>
      </c>
      <c r="C524" t="s">
        <v>14</v>
      </c>
      <c r="D524">
        <v>399</v>
      </c>
      <c r="E524">
        <v>23.3</v>
      </c>
      <c r="F524">
        <v>7</v>
      </c>
      <c r="G524">
        <v>2</v>
      </c>
      <c r="H524">
        <v>35</v>
      </c>
      <c r="I524">
        <v>26</v>
      </c>
      <c r="J524" t="s">
        <v>11</v>
      </c>
      <c r="K524">
        <v>1</v>
      </c>
      <c r="M524">
        <v>1230</v>
      </c>
      <c r="N524" s="1">
        <v>45592</v>
      </c>
      <c r="O524" t="s">
        <v>12</v>
      </c>
      <c r="P524">
        <v>199</v>
      </c>
      <c r="Q524">
        <v>5.7</v>
      </c>
      <c r="R524">
        <v>3</v>
      </c>
      <c r="S524">
        <v>0</v>
      </c>
      <c r="T524">
        <v>25</v>
      </c>
      <c r="U524">
        <v>42</v>
      </c>
      <c r="V524" t="s">
        <v>13</v>
      </c>
      <c r="W524">
        <v>0</v>
      </c>
    </row>
    <row r="525" spans="1:23" x14ac:dyDescent="0.25">
      <c r="A525">
        <v>920</v>
      </c>
      <c r="B525" s="1">
        <v>45469</v>
      </c>
      <c r="C525" t="s">
        <v>14</v>
      </c>
      <c r="D525">
        <v>399</v>
      </c>
      <c r="E525">
        <v>14.7</v>
      </c>
      <c r="F525">
        <v>5</v>
      </c>
      <c r="G525">
        <v>3</v>
      </c>
      <c r="H525">
        <v>27</v>
      </c>
      <c r="I525">
        <v>37</v>
      </c>
      <c r="J525" t="s">
        <v>11</v>
      </c>
      <c r="K525">
        <v>1</v>
      </c>
      <c r="M525">
        <v>1231</v>
      </c>
      <c r="N525" s="1">
        <v>45438</v>
      </c>
      <c r="O525" t="s">
        <v>10</v>
      </c>
      <c r="P525">
        <v>699</v>
      </c>
      <c r="Q525">
        <v>1.6</v>
      </c>
      <c r="R525">
        <v>3</v>
      </c>
      <c r="S525">
        <v>3</v>
      </c>
      <c r="T525">
        <v>24</v>
      </c>
      <c r="U525">
        <v>19</v>
      </c>
      <c r="V525" t="s">
        <v>13</v>
      </c>
      <c r="W525">
        <v>0</v>
      </c>
    </row>
    <row r="526" spans="1:23" x14ac:dyDescent="0.25">
      <c r="A526">
        <v>922</v>
      </c>
      <c r="B526" s="1">
        <v>45097</v>
      </c>
      <c r="C526" t="s">
        <v>14</v>
      </c>
      <c r="D526">
        <v>399</v>
      </c>
      <c r="E526">
        <v>24.3</v>
      </c>
      <c r="F526">
        <v>0</v>
      </c>
      <c r="G526">
        <v>1</v>
      </c>
      <c r="H526">
        <v>24</v>
      </c>
      <c r="I526">
        <v>22</v>
      </c>
      <c r="J526" t="s">
        <v>11</v>
      </c>
      <c r="K526">
        <v>1</v>
      </c>
      <c r="M526">
        <v>1232</v>
      </c>
      <c r="N526" s="1">
        <v>45573</v>
      </c>
      <c r="O526" t="s">
        <v>12</v>
      </c>
      <c r="P526">
        <v>199</v>
      </c>
      <c r="Q526">
        <v>19.899999999999999</v>
      </c>
      <c r="R526">
        <v>2</v>
      </c>
      <c r="S526">
        <v>2</v>
      </c>
      <c r="T526">
        <v>35</v>
      </c>
      <c r="U526">
        <v>6</v>
      </c>
      <c r="V526" t="s">
        <v>13</v>
      </c>
      <c r="W526">
        <v>0</v>
      </c>
    </row>
    <row r="527" spans="1:23" x14ac:dyDescent="0.25">
      <c r="A527">
        <v>926</v>
      </c>
      <c r="B527" s="1">
        <v>44952</v>
      </c>
      <c r="C527" t="s">
        <v>12</v>
      </c>
      <c r="D527">
        <v>199</v>
      </c>
      <c r="E527">
        <v>11.5</v>
      </c>
      <c r="F527">
        <v>2</v>
      </c>
      <c r="G527">
        <v>4</v>
      </c>
      <c r="H527">
        <v>24</v>
      </c>
      <c r="I527">
        <v>19</v>
      </c>
      <c r="J527" t="s">
        <v>11</v>
      </c>
      <c r="K527">
        <v>1</v>
      </c>
      <c r="M527">
        <v>1233</v>
      </c>
      <c r="N527" s="1">
        <v>45631</v>
      </c>
      <c r="O527" t="s">
        <v>10</v>
      </c>
      <c r="P527">
        <v>699</v>
      </c>
      <c r="Q527">
        <v>17.100000000000001</v>
      </c>
      <c r="R527">
        <v>2</v>
      </c>
      <c r="S527">
        <v>2</v>
      </c>
      <c r="T527">
        <v>25</v>
      </c>
      <c r="U527">
        <v>11</v>
      </c>
      <c r="V527" t="s">
        <v>13</v>
      </c>
      <c r="W527">
        <v>0</v>
      </c>
    </row>
    <row r="528" spans="1:23" x14ac:dyDescent="0.25">
      <c r="A528">
        <v>927</v>
      </c>
      <c r="B528" s="1">
        <v>45486</v>
      </c>
      <c r="C528" t="s">
        <v>14</v>
      </c>
      <c r="D528">
        <v>399</v>
      </c>
      <c r="E528">
        <v>19.3</v>
      </c>
      <c r="F528">
        <v>7</v>
      </c>
      <c r="G528">
        <v>2</v>
      </c>
      <c r="H528">
        <v>32</v>
      </c>
      <c r="I528">
        <v>9</v>
      </c>
      <c r="J528" t="s">
        <v>11</v>
      </c>
      <c r="K528">
        <v>1</v>
      </c>
      <c r="M528">
        <v>1235</v>
      </c>
      <c r="N528" s="1">
        <v>45054</v>
      </c>
      <c r="O528" t="s">
        <v>10</v>
      </c>
      <c r="P528">
        <v>699</v>
      </c>
      <c r="Q528">
        <v>12.8</v>
      </c>
      <c r="R528">
        <v>0</v>
      </c>
      <c r="S528">
        <v>1</v>
      </c>
      <c r="T528">
        <v>15</v>
      </c>
      <c r="U528">
        <v>1</v>
      </c>
      <c r="V528" t="s">
        <v>13</v>
      </c>
      <c r="W528">
        <v>0</v>
      </c>
    </row>
    <row r="529" spans="1:23" x14ac:dyDescent="0.25">
      <c r="A529">
        <v>928</v>
      </c>
      <c r="B529" s="1">
        <v>45514</v>
      </c>
      <c r="C529" t="s">
        <v>10</v>
      </c>
      <c r="D529">
        <v>699</v>
      </c>
      <c r="E529">
        <v>16.399999999999999</v>
      </c>
      <c r="F529">
        <v>4</v>
      </c>
      <c r="G529">
        <v>3</v>
      </c>
      <c r="H529">
        <v>22</v>
      </c>
      <c r="I529">
        <v>57</v>
      </c>
      <c r="J529" t="s">
        <v>11</v>
      </c>
      <c r="K529">
        <v>1</v>
      </c>
      <c r="M529">
        <v>1240</v>
      </c>
      <c r="N529" s="1">
        <v>45549</v>
      </c>
      <c r="O529" t="s">
        <v>10</v>
      </c>
      <c r="P529">
        <v>699</v>
      </c>
      <c r="Q529">
        <v>22.7</v>
      </c>
      <c r="R529">
        <v>3</v>
      </c>
      <c r="S529">
        <v>5</v>
      </c>
      <c r="T529">
        <v>4</v>
      </c>
      <c r="U529">
        <v>44</v>
      </c>
      <c r="V529" t="s">
        <v>13</v>
      </c>
      <c r="W529">
        <v>0</v>
      </c>
    </row>
    <row r="530" spans="1:23" x14ac:dyDescent="0.25">
      <c r="A530">
        <v>929</v>
      </c>
      <c r="B530" s="1">
        <v>45417</v>
      </c>
      <c r="C530" t="s">
        <v>10</v>
      </c>
      <c r="D530">
        <v>699</v>
      </c>
      <c r="E530">
        <v>20.100000000000001</v>
      </c>
      <c r="F530">
        <v>7</v>
      </c>
      <c r="G530">
        <v>2</v>
      </c>
      <c r="H530">
        <v>10</v>
      </c>
      <c r="I530">
        <v>44</v>
      </c>
      <c r="J530" t="s">
        <v>11</v>
      </c>
      <c r="K530">
        <v>1</v>
      </c>
      <c r="M530">
        <v>1245</v>
      </c>
      <c r="N530" s="1">
        <v>45334</v>
      </c>
      <c r="O530" t="s">
        <v>14</v>
      </c>
      <c r="P530">
        <v>399</v>
      </c>
      <c r="Q530">
        <v>7.2</v>
      </c>
      <c r="R530">
        <v>7</v>
      </c>
      <c r="S530">
        <v>0</v>
      </c>
      <c r="T530">
        <v>13</v>
      </c>
      <c r="U530">
        <v>60</v>
      </c>
      <c r="V530" t="s">
        <v>13</v>
      </c>
      <c r="W530">
        <v>0</v>
      </c>
    </row>
    <row r="531" spans="1:23" x14ac:dyDescent="0.25">
      <c r="A531">
        <v>931</v>
      </c>
      <c r="B531" s="1">
        <v>45466</v>
      </c>
      <c r="C531" t="s">
        <v>14</v>
      </c>
      <c r="D531">
        <v>399</v>
      </c>
      <c r="E531">
        <v>2.8</v>
      </c>
      <c r="F531">
        <v>0</v>
      </c>
      <c r="G531">
        <v>4</v>
      </c>
      <c r="H531">
        <v>23</v>
      </c>
      <c r="I531">
        <v>41</v>
      </c>
      <c r="J531" t="s">
        <v>11</v>
      </c>
      <c r="K531">
        <v>1</v>
      </c>
      <c r="M531">
        <v>1247</v>
      </c>
      <c r="N531" s="1">
        <v>45234</v>
      </c>
      <c r="O531" t="s">
        <v>14</v>
      </c>
      <c r="P531">
        <v>399</v>
      </c>
      <c r="Q531">
        <v>19.2</v>
      </c>
      <c r="R531">
        <v>6</v>
      </c>
      <c r="S531">
        <v>0</v>
      </c>
      <c r="T531">
        <v>2</v>
      </c>
      <c r="U531">
        <v>48</v>
      </c>
      <c r="V531" t="s">
        <v>13</v>
      </c>
      <c r="W531">
        <v>0</v>
      </c>
    </row>
    <row r="532" spans="1:23" x14ac:dyDescent="0.25">
      <c r="A532">
        <v>932</v>
      </c>
      <c r="B532" s="1">
        <v>45614</v>
      </c>
      <c r="C532" t="s">
        <v>12</v>
      </c>
      <c r="D532">
        <v>199</v>
      </c>
      <c r="E532">
        <v>5.3</v>
      </c>
      <c r="F532">
        <v>1</v>
      </c>
      <c r="G532">
        <v>4</v>
      </c>
      <c r="H532">
        <v>18</v>
      </c>
      <c r="I532">
        <v>54</v>
      </c>
      <c r="J532" t="s">
        <v>11</v>
      </c>
      <c r="K532">
        <v>1</v>
      </c>
      <c r="M532">
        <v>1250</v>
      </c>
      <c r="N532" s="1">
        <v>45310</v>
      </c>
      <c r="O532" t="s">
        <v>12</v>
      </c>
      <c r="P532">
        <v>199</v>
      </c>
      <c r="Q532">
        <v>22.9</v>
      </c>
      <c r="R532">
        <v>0</v>
      </c>
      <c r="S532">
        <v>0</v>
      </c>
      <c r="T532">
        <v>10</v>
      </c>
      <c r="U532">
        <v>55</v>
      </c>
      <c r="V532" t="s">
        <v>13</v>
      </c>
      <c r="W532">
        <v>0</v>
      </c>
    </row>
    <row r="533" spans="1:23" x14ac:dyDescent="0.25">
      <c r="A533">
        <v>933</v>
      </c>
      <c r="B533" s="1">
        <v>44984</v>
      </c>
      <c r="C533" t="s">
        <v>12</v>
      </c>
      <c r="D533">
        <v>199</v>
      </c>
      <c r="E533">
        <v>10.199999999999999</v>
      </c>
      <c r="F533">
        <v>7</v>
      </c>
      <c r="G533">
        <v>2</v>
      </c>
      <c r="H533">
        <v>33</v>
      </c>
      <c r="I533">
        <v>38</v>
      </c>
      <c r="J533" t="s">
        <v>11</v>
      </c>
      <c r="K533">
        <v>1</v>
      </c>
      <c r="M533">
        <v>1252</v>
      </c>
      <c r="N533" s="1">
        <v>45093</v>
      </c>
      <c r="O533" t="s">
        <v>10</v>
      </c>
      <c r="P533">
        <v>699</v>
      </c>
      <c r="Q533">
        <v>10.5</v>
      </c>
      <c r="R533">
        <v>0</v>
      </c>
      <c r="S533">
        <v>0</v>
      </c>
      <c r="T533">
        <v>5</v>
      </c>
      <c r="U533">
        <v>24</v>
      </c>
      <c r="V533" t="s">
        <v>13</v>
      </c>
      <c r="W533">
        <v>0</v>
      </c>
    </row>
    <row r="534" spans="1:23" x14ac:dyDescent="0.25">
      <c r="A534">
        <v>934</v>
      </c>
      <c r="B534" s="1">
        <v>45218</v>
      </c>
      <c r="C534" t="s">
        <v>10</v>
      </c>
      <c r="D534">
        <v>699</v>
      </c>
      <c r="E534">
        <v>10.199999999999999</v>
      </c>
      <c r="F534">
        <v>6</v>
      </c>
      <c r="G534">
        <v>2</v>
      </c>
      <c r="H534">
        <v>24</v>
      </c>
      <c r="I534">
        <v>24</v>
      </c>
      <c r="J534" t="s">
        <v>11</v>
      </c>
      <c r="K534">
        <v>1</v>
      </c>
      <c r="M534">
        <v>1256</v>
      </c>
      <c r="N534" s="1">
        <v>45586</v>
      </c>
      <c r="O534" t="s">
        <v>12</v>
      </c>
      <c r="P534">
        <v>199</v>
      </c>
      <c r="Q534">
        <v>6.6</v>
      </c>
      <c r="R534">
        <v>2</v>
      </c>
      <c r="S534">
        <v>0</v>
      </c>
      <c r="T534">
        <v>17</v>
      </c>
      <c r="U534">
        <v>7</v>
      </c>
      <c r="V534" t="s">
        <v>13</v>
      </c>
      <c r="W534">
        <v>0</v>
      </c>
    </row>
    <row r="535" spans="1:23" x14ac:dyDescent="0.25">
      <c r="A535">
        <v>935</v>
      </c>
      <c r="B535" s="1">
        <v>45381</v>
      </c>
      <c r="C535" t="s">
        <v>14</v>
      </c>
      <c r="D535">
        <v>399</v>
      </c>
      <c r="E535">
        <v>8</v>
      </c>
      <c r="F535">
        <v>7</v>
      </c>
      <c r="G535">
        <v>4</v>
      </c>
      <c r="H535">
        <v>23</v>
      </c>
      <c r="I535">
        <v>5</v>
      </c>
      <c r="J535" t="s">
        <v>11</v>
      </c>
      <c r="K535">
        <v>1</v>
      </c>
      <c r="M535">
        <v>1259</v>
      </c>
      <c r="N535" s="1">
        <v>45279</v>
      </c>
      <c r="O535" t="s">
        <v>10</v>
      </c>
      <c r="P535">
        <v>699</v>
      </c>
      <c r="Q535">
        <v>18.5</v>
      </c>
      <c r="R535">
        <v>1</v>
      </c>
      <c r="S535">
        <v>0</v>
      </c>
      <c r="T535">
        <v>20</v>
      </c>
      <c r="U535">
        <v>40</v>
      </c>
      <c r="V535" t="s">
        <v>13</v>
      </c>
      <c r="W535">
        <v>0</v>
      </c>
    </row>
    <row r="536" spans="1:23" x14ac:dyDescent="0.25">
      <c r="A536">
        <v>937</v>
      </c>
      <c r="B536" s="1">
        <v>45464</v>
      </c>
      <c r="C536" t="s">
        <v>10</v>
      </c>
      <c r="D536">
        <v>699</v>
      </c>
      <c r="E536">
        <v>3.9</v>
      </c>
      <c r="F536">
        <v>1</v>
      </c>
      <c r="G536">
        <v>1</v>
      </c>
      <c r="H536">
        <v>27</v>
      </c>
      <c r="I536">
        <v>13</v>
      </c>
      <c r="J536" t="s">
        <v>11</v>
      </c>
      <c r="K536">
        <v>1</v>
      </c>
      <c r="M536">
        <v>1263</v>
      </c>
      <c r="N536" s="1">
        <v>45123</v>
      </c>
      <c r="O536" t="s">
        <v>14</v>
      </c>
      <c r="P536">
        <v>399</v>
      </c>
      <c r="Q536">
        <v>5</v>
      </c>
      <c r="R536">
        <v>0</v>
      </c>
      <c r="S536">
        <v>5</v>
      </c>
      <c r="T536">
        <v>14</v>
      </c>
      <c r="U536">
        <v>11</v>
      </c>
      <c r="V536" t="s">
        <v>13</v>
      </c>
      <c r="W536">
        <v>0</v>
      </c>
    </row>
    <row r="537" spans="1:23" x14ac:dyDescent="0.25">
      <c r="A537">
        <v>940</v>
      </c>
      <c r="B537" s="1">
        <v>45401</v>
      </c>
      <c r="C537" t="s">
        <v>10</v>
      </c>
      <c r="D537">
        <v>699</v>
      </c>
      <c r="E537">
        <v>1.5</v>
      </c>
      <c r="F537">
        <v>4</v>
      </c>
      <c r="G537">
        <v>4</v>
      </c>
      <c r="H537">
        <v>32</v>
      </c>
      <c r="I537">
        <v>19</v>
      </c>
      <c r="J537" t="s">
        <v>11</v>
      </c>
      <c r="K537">
        <v>1</v>
      </c>
      <c r="M537">
        <v>1271</v>
      </c>
      <c r="N537" s="1">
        <v>45304</v>
      </c>
      <c r="O537" t="s">
        <v>12</v>
      </c>
      <c r="P537">
        <v>199</v>
      </c>
      <c r="Q537">
        <v>21.8</v>
      </c>
      <c r="R537">
        <v>4</v>
      </c>
      <c r="S537">
        <v>5</v>
      </c>
      <c r="T537">
        <v>8</v>
      </c>
      <c r="U537">
        <v>48</v>
      </c>
      <c r="V537" t="s">
        <v>13</v>
      </c>
      <c r="W537">
        <v>0</v>
      </c>
    </row>
    <row r="538" spans="1:23" x14ac:dyDescent="0.25">
      <c r="A538">
        <v>942</v>
      </c>
      <c r="B538" s="1">
        <v>45631</v>
      </c>
      <c r="C538" t="s">
        <v>14</v>
      </c>
      <c r="D538">
        <v>399</v>
      </c>
      <c r="E538">
        <v>16.5</v>
      </c>
      <c r="F538">
        <v>4</v>
      </c>
      <c r="G538">
        <v>3</v>
      </c>
      <c r="H538">
        <v>8</v>
      </c>
      <c r="I538">
        <v>11</v>
      </c>
      <c r="J538" t="s">
        <v>11</v>
      </c>
      <c r="K538">
        <v>1</v>
      </c>
      <c r="M538">
        <v>1272</v>
      </c>
      <c r="N538" s="1">
        <v>45256</v>
      </c>
      <c r="O538" t="s">
        <v>14</v>
      </c>
      <c r="P538">
        <v>399</v>
      </c>
      <c r="Q538">
        <v>13.1</v>
      </c>
      <c r="R538">
        <v>3</v>
      </c>
      <c r="S538">
        <v>0</v>
      </c>
      <c r="T538">
        <v>31</v>
      </c>
      <c r="U538">
        <v>40</v>
      </c>
      <c r="V538" t="s">
        <v>13</v>
      </c>
      <c r="W538">
        <v>0</v>
      </c>
    </row>
    <row r="539" spans="1:23" x14ac:dyDescent="0.25">
      <c r="A539">
        <v>943</v>
      </c>
      <c r="B539" s="1">
        <v>45297</v>
      </c>
      <c r="C539" t="s">
        <v>10</v>
      </c>
      <c r="D539">
        <v>699</v>
      </c>
      <c r="E539">
        <v>1.2</v>
      </c>
      <c r="F539">
        <v>4</v>
      </c>
      <c r="G539">
        <v>3</v>
      </c>
      <c r="H539">
        <v>16</v>
      </c>
      <c r="I539">
        <v>4</v>
      </c>
      <c r="J539" t="s">
        <v>11</v>
      </c>
      <c r="K539">
        <v>1</v>
      </c>
      <c r="M539">
        <v>1275</v>
      </c>
      <c r="N539" s="1">
        <v>45512</v>
      </c>
      <c r="O539" t="s">
        <v>10</v>
      </c>
      <c r="P539">
        <v>699</v>
      </c>
      <c r="Q539">
        <v>7.7</v>
      </c>
      <c r="R539">
        <v>3</v>
      </c>
      <c r="S539">
        <v>5</v>
      </c>
      <c r="T539">
        <v>25</v>
      </c>
      <c r="U539">
        <v>9</v>
      </c>
      <c r="V539" t="s">
        <v>13</v>
      </c>
      <c r="W539">
        <v>0</v>
      </c>
    </row>
    <row r="540" spans="1:23" x14ac:dyDescent="0.25">
      <c r="A540">
        <v>944</v>
      </c>
      <c r="B540" s="1">
        <v>45637</v>
      </c>
      <c r="C540" t="s">
        <v>10</v>
      </c>
      <c r="D540">
        <v>699</v>
      </c>
      <c r="E540">
        <v>14.4</v>
      </c>
      <c r="F540">
        <v>4</v>
      </c>
      <c r="G540">
        <v>5</v>
      </c>
      <c r="H540">
        <v>31</v>
      </c>
      <c r="I540">
        <v>43</v>
      </c>
      <c r="J540" t="s">
        <v>11</v>
      </c>
      <c r="K540">
        <v>1</v>
      </c>
      <c r="M540">
        <v>1276</v>
      </c>
      <c r="N540" s="1">
        <v>45488</v>
      </c>
      <c r="O540" t="s">
        <v>10</v>
      </c>
      <c r="P540">
        <v>699</v>
      </c>
      <c r="Q540">
        <v>1.3</v>
      </c>
      <c r="R540">
        <v>7</v>
      </c>
      <c r="S540">
        <v>0</v>
      </c>
      <c r="T540">
        <v>33</v>
      </c>
      <c r="U540">
        <v>19</v>
      </c>
      <c r="V540" t="s">
        <v>13</v>
      </c>
      <c r="W540">
        <v>0</v>
      </c>
    </row>
    <row r="541" spans="1:23" x14ac:dyDescent="0.25">
      <c r="A541">
        <v>946</v>
      </c>
      <c r="B541" s="1">
        <v>45296</v>
      </c>
      <c r="C541" t="s">
        <v>14</v>
      </c>
      <c r="D541">
        <v>399</v>
      </c>
      <c r="E541">
        <v>22</v>
      </c>
      <c r="F541">
        <v>2</v>
      </c>
      <c r="G541">
        <v>2</v>
      </c>
      <c r="H541">
        <v>30</v>
      </c>
      <c r="I541">
        <v>10</v>
      </c>
      <c r="J541" t="s">
        <v>11</v>
      </c>
      <c r="K541">
        <v>1</v>
      </c>
      <c r="M541">
        <v>1278</v>
      </c>
      <c r="N541" s="1">
        <v>44956</v>
      </c>
      <c r="O541" t="s">
        <v>12</v>
      </c>
      <c r="P541">
        <v>199</v>
      </c>
      <c r="Q541">
        <v>19</v>
      </c>
      <c r="R541">
        <v>1</v>
      </c>
      <c r="S541">
        <v>0</v>
      </c>
      <c r="T541">
        <v>11</v>
      </c>
      <c r="U541">
        <v>27</v>
      </c>
      <c r="V541" t="s">
        <v>13</v>
      </c>
      <c r="W541">
        <v>0</v>
      </c>
    </row>
    <row r="542" spans="1:23" x14ac:dyDescent="0.25">
      <c r="A542">
        <v>947</v>
      </c>
      <c r="B542" s="1">
        <v>45453</v>
      </c>
      <c r="C542" t="s">
        <v>14</v>
      </c>
      <c r="D542">
        <v>399</v>
      </c>
      <c r="E542">
        <v>1.7</v>
      </c>
      <c r="F542">
        <v>4</v>
      </c>
      <c r="G542">
        <v>4</v>
      </c>
      <c r="H542">
        <v>23</v>
      </c>
      <c r="I542">
        <v>40</v>
      </c>
      <c r="J542" t="s">
        <v>11</v>
      </c>
      <c r="K542">
        <v>1</v>
      </c>
      <c r="M542">
        <v>1282</v>
      </c>
      <c r="N542" s="1">
        <v>45224</v>
      </c>
      <c r="O542" t="s">
        <v>10</v>
      </c>
      <c r="P542">
        <v>699</v>
      </c>
      <c r="Q542">
        <v>24.2</v>
      </c>
      <c r="R542">
        <v>6</v>
      </c>
      <c r="S542">
        <v>1</v>
      </c>
      <c r="T542">
        <v>36</v>
      </c>
      <c r="U542">
        <v>14</v>
      </c>
      <c r="V542" t="s">
        <v>13</v>
      </c>
      <c r="W542">
        <v>0</v>
      </c>
    </row>
    <row r="543" spans="1:23" x14ac:dyDescent="0.25">
      <c r="A543">
        <v>950</v>
      </c>
      <c r="B543" s="1">
        <v>45093</v>
      </c>
      <c r="C543" t="s">
        <v>12</v>
      </c>
      <c r="D543">
        <v>199</v>
      </c>
      <c r="E543">
        <v>13.2</v>
      </c>
      <c r="F543">
        <v>5</v>
      </c>
      <c r="G543">
        <v>3</v>
      </c>
      <c r="H543">
        <v>9</v>
      </c>
      <c r="I543">
        <v>26</v>
      </c>
      <c r="J543" t="s">
        <v>11</v>
      </c>
      <c r="K543">
        <v>1</v>
      </c>
      <c r="M543">
        <v>1284</v>
      </c>
      <c r="N543" s="1">
        <v>45121</v>
      </c>
      <c r="O543" t="s">
        <v>12</v>
      </c>
      <c r="P543">
        <v>199</v>
      </c>
      <c r="Q543">
        <v>23.9</v>
      </c>
      <c r="R543">
        <v>0</v>
      </c>
      <c r="S543">
        <v>2</v>
      </c>
      <c r="T543">
        <v>21</v>
      </c>
      <c r="U543">
        <v>3</v>
      </c>
      <c r="V543" t="s">
        <v>13</v>
      </c>
      <c r="W543">
        <v>0</v>
      </c>
    </row>
    <row r="544" spans="1:23" x14ac:dyDescent="0.25">
      <c r="A544">
        <v>953</v>
      </c>
      <c r="B544" s="1">
        <v>45634</v>
      </c>
      <c r="C544" t="s">
        <v>14</v>
      </c>
      <c r="D544">
        <v>399</v>
      </c>
      <c r="E544">
        <v>3.4</v>
      </c>
      <c r="F544">
        <v>2</v>
      </c>
      <c r="G544">
        <v>0</v>
      </c>
      <c r="H544">
        <v>5</v>
      </c>
      <c r="I544">
        <v>30</v>
      </c>
      <c r="J544" t="s">
        <v>11</v>
      </c>
      <c r="K544">
        <v>1</v>
      </c>
      <c r="M544">
        <v>1285</v>
      </c>
      <c r="N544" s="1">
        <v>45459</v>
      </c>
      <c r="O544" t="s">
        <v>14</v>
      </c>
      <c r="P544">
        <v>399</v>
      </c>
      <c r="Q544">
        <v>8.3000000000000007</v>
      </c>
      <c r="R544">
        <v>5</v>
      </c>
      <c r="S544">
        <v>5</v>
      </c>
      <c r="T544">
        <v>28</v>
      </c>
      <c r="U544">
        <v>59</v>
      </c>
      <c r="V544" t="s">
        <v>13</v>
      </c>
      <c r="W544">
        <v>0</v>
      </c>
    </row>
    <row r="545" spans="1:23" x14ac:dyDescent="0.25">
      <c r="A545">
        <v>955</v>
      </c>
      <c r="B545" s="1">
        <v>45141</v>
      </c>
      <c r="C545" t="s">
        <v>10</v>
      </c>
      <c r="D545">
        <v>699</v>
      </c>
      <c r="E545">
        <v>5.9</v>
      </c>
      <c r="F545">
        <v>2</v>
      </c>
      <c r="G545">
        <v>5</v>
      </c>
      <c r="H545">
        <v>8</v>
      </c>
      <c r="I545">
        <v>14</v>
      </c>
      <c r="J545" t="s">
        <v>11</v>
      </c>
      <c r="K545">
        <v>1</v>
      </c>
      <c r="M545">
        <v>1289</v>
      </c>
      <c r="N545" s="1">
        <v>45312</v>
      </c>
      <c r="O545" t="s">
        <v>10</v>
      </c>
      <c r="P545">
        <v>699</v>
      </c>
      <c r="Q545">
        <v>16</v>
      </c>
      <c r="R545">
        <v>3</v>
      </c>
      <c r="S545">
        <v>3</v>
      </c>
      <c r="T545">
        <v>31</v>
      </c>
      <c r="U545">
        <v>18</v>
      </c>
      <c r="V545" t="s">
        <v>13</v>
      </c>
      <c r="W545">
        <v>0</v>
      </c>
    </row>
    <row r="546" spans="1:23" x14ac:dyDescent="0.25">
      <c r="A546">
        <v>957</v>
      </c>
      <c r="B546" s="1">
        <v>45186</v>
      </c>
      <c r="C546" t="s">
        <v>12</v>
      </c>
      <c r="D546">
        <v>199</v>
      </c>
      <c r="E546">
        <v>3.1</v>
      </c>
      <c r="F546">
        <v>8</v>
      </c>
      <c r="G546">
        <v>4</v>
      </c>
      <c r="H546">
        <v>13</v>
      </c>
      <c r="I546">
        <v>3</v>
      </c>
      <c r="J546" t="s">
        <v>11</v>
      </c>
      <c r="K546">
        <v>1</v>
      </c>
      <c r="M546">
        <v>1298</v>
      </c>
      <c r="N546" s="1">
        <v>45592</v>
      </c>
      <c r="O546" t="s">
        <v>12</v>
      </c>
      <c r="P546">
        <v>199</v>
      </c>
      <c r="Q546">
        <v>24.4</v>
      </c>
      <c r="R546">
        <v>2</v>
      </c>
      <c r="S546">
        <v>0</v>
      </c>
      <c r="T546">
        <v>23</v>
      </c>
      <c r="U546">
        <v>7</v>
      </c>
      <c r="V546" t="s">
        <v>13</v>
      </c>
      <c r="W546">
        <v>0</v>
      </c>
    </row>
    <row r="547" spans="1:23" x14ac:dyDescent="0.25">
      <c r="A547">
        <v>958</v>
      </c>
      <c r="B547" s="1">
        <v>45543</v>
      </c>
      <c r="C547" t="s">
        <v>12</v>
      </c>
      <c r="D547">
        <v>199</v>
      </c>
      <c r="E547">
        <v>7.9</v>
      </c>
      <c r="F547">
        <v>0</v>
      </c>
      <c r="G547">
        <v>0</v>
      </c>
      <c r="H547">
        <v>5</v>
      </c>
      <c r="I547">
        <v>50</v>
      </c>
      <c r="J547" t="s">
        <v>11</v>
      </c>
      <c r="K547">
        <v>1</v>
      </c>
      <c r="M547">
        <v>1305</v>
      </c>
      <c r="N547" s="1">
        <v>45469</v>
      </c>
      <c r="O547" t="s">
        <v>12</v>
      </c>
      <c r="P547">
        <v>199</v>
      </c>
      <c r="Q547">
        <v>5</v>
      </c>
      <c r="R547">
        <v>0</v>
      </c>
      <c r="S547">
        <v>3</v>
      </c>
      <c r="T547">
        <v>35</v>
      </c>
      <c r="U547">
        <v>35</v>
      </c>
      <c r="V547" t="s">
        <v>13</v>
      </c>
      <c r="W547">
        <v>0</v>
      </c>
    </row>
    <row r="548" spans="1:23" x14ac:dyDescent="0.25">
      <c r="A548">
        <v>959</v>
      </c>
      <c r="B548" s="1">
        <v>45211</v>
      </c>
      <c r="C548" t="s">
        <v>12</v>
      </c>
      <c r="D548">
        <v>199</v>
      </c>
      <c r="E548">
        <v>5</v>
      </c>
      <c r="F548">
        <v>5</v>
      </c>
      <c r="G548">
        <v>0</v>
      </c>
      <c r="H548">
        <v>13</v>
      </c>
      <c r="I548">
        <v>5</v>
      </c>
      <c r="J548" t="s">
        <v>11</v>
      </c>
      <c r="K548">
        <v>1</v>
      </c>
      <c r="M548">
        <v>1306</v>
      </c>
      <c r="N548" s="1">
        <v>45054</v>
      </c>
      <c r="O548" t="s">
        <v>14</v>
      </c>
      <c r="P548">
        <v>399</v>
      </c>
      <c r="Q548">
        <v>13.2</v>
      </c>
      <c r="R548">
        <v>8</v>
      </c>
      <c r="S548">
        <v>5</v>
      </c>
      <c r="T548">
        <v>5</v>
      </c>
      <c r="U548">
        <v>52</v>
      </c>
      <c r="V548" t="s">
        <v>13</v>
      </c>
      <c r="W548">
        <v>0</v>
      </c>
    </row>
    <row r="549" spans="1:23" x14ac:dyDescent="0.25">
      <c r="A549">
        <v>960</v>
      </c>
      <c r="B549" s="1">
        <v>45510</v>
      </c>
      <c r="C549" t="s">
        <v>10</v>
      </c>
      <c r="D549">
        <v>699</v>
      </c>
      <c r="E549">
        <v>9.1</v>
      </c>
      <c r="F549">
        <v>8</v>
      </c>
      <c r="G549">
        <v>5</v>
      </c>
      <c r="H549">
        <v>23</v>
      </c>
      <c r="I549">
        <v>39</v>
      </c>
      <c r="J549" t="s">
        <v>11</v>
      </c>
      <c r="K549">
        <v>1</v>
      </c>
      <c r="M549">
        <v>1309</v>
      </c>
      <c r="N549" s="1">
        <v>45102</v>
      </c>
      <c r="O549" t="s">
        <v>12</v>
      </c>
      <c r="P549">
        <v>199</v>
      </c>
      <c r="Q549">
        <v>24.5</v>
      </c>
      <c r="R549">
        <v>8</v>
      </c>
      <c r="S549">
        <v>2</v>
      </c>
      <c r="T549">
        <v>6</v>
      </c>
      <c r="U549">
        <v>23</v>
      </c>
      <c r="V549" t="s">
        <v>13</v>
      </c>
      <c r="W549">
        <v>0</v>
      </c>
    </row>
    <row r="550" spans="1:23" x14ac:dyDescent="0.25">
      <c r="A550">
        <v>962</v>
      </c>
      <c r="B550" s="1">
        <v>45651</v>
      </c>
      <c r="C550" t="s">
        <v>12</v>
      </c>
      <c r="D550">
        <v>199</v>
      </c>
      <c r="E550">
        <v>0.6</v>
      </c>
      <c r="F550">
        <v>1</v>
      </c>
      <c r="G550">
        <v>1</v>
      </c>
      <c r="H550">
        <v>35</v>
      </c>
      <c r="I550">
        <v>58</v>
      </c>
      <c r="J550" t="s">
        <v>11</v>
      </c>
      <c r="K550">
        <v>1</v>
      </c>
      <c r="M550">
        <v>1310</v>
      </c>
      <c r="N550" s="1">
        <v>45601</v>
      </c>
      <c r="O550" t="s">
        <v>14</v>
      </c>
      <c r="P550">
        <v>399</v>
      </c>
      <c r="Q550">
        <v>6.6</v>
      </c>
      <c r="R550">
        <v>0</v>
      </c>
      <c r="S550">
        <v>4</v>
      </c>
      <c r="T550">
        <v>1</v>
      </c>
      <c r="U550">
        <v>57</v>
      </c>
      <c r="V550" t="s">
        <v>13</v>
      </c>
      <c r="W550">
        <v>0</v>
      </c>
    </row>
    <row r="551" spans="1:23" x14ac:dyDescent="0.25">
      <c r="A551">
        <v>964</v>
      </c>
      <c r="B551" s="1">
        <v>45248</v>
      </c>
      <c r="C551" t="s">
        <v>14</v>
      </c>
      <c r="D551">
        <v>399</v>
      </c>
      <c r="E551">
        <v>10.9</v>
      </c>
      <c r="F551">
        <v>8</v>
      </c>
      <c r="G551">
        <v>1</v>
      </c>
      <c r="H551">
        <v>25</v>
      </c>
      <c r="I551">
        <v>26</v>
      </c>
      <c r="J551" t="s">
        <v>11</v>
      </c>
      <c r="K551">
        <v>1</v>
      </c>
      <c r="M551">
        <v>1313</v>
      </c>
      <c r="N551" s="1">
        <v>45532</v>
      </c>
      <c r="O551" t="s">
        <v>12</v>
      </c>
      <c r="P551">
        <v>199</v>
      </c>
      <c r="Q551">
        <v>7.8</v>
      </c>
      <c r="R551">
        <v>3</v>
      </c>
      <c r="S551">
        <v>1</v>
      </c>
      <c r="T551">
        <v>10</v>
      </c>
      <c r="U551">
        <v>38</v>
      </c>
      <c r="V551" t="s">
        <v>13</v>
      </c>
      <c r="W551">
        <v>0</v>
      </c>
    </row>
    <row r="552" spans="1:23" x14ac:dyDescent="0.25">
      <c r="A552">
        <v>965</v>
      </c>
      <c r="B552" s="1">
        <v>45222</v>
      </c>
      <c r="C552" t="s">
        <v>12</v>
      </c>
      <c r="D552">
        <v>199</v>
      </c>
      <c r="E552">
        <v>3.2</v>
      </c>
      <c r="F552">
        <v>2</v>
      </c>
      <c r="G552">
        <v>3</v>
      </c>
      <c r="H552">
        <v>30</v>
      </c>
      <c r="I552">
        <v>48</v>
      </c>
      <c r="J552" t="s">
        <v>11</v>
      </c>
      <c r="K552">
        <v>1</v>
      </c>
      <c r="M552">
        <v>1317</v>
      </c>
      <c r="N552" s="1">
        <v>45371</v>
      </c>
      <c r="O552" t="s">
        <v>10</v>
      </c>
      <c r="P552">
        <v>699</v>
      </c>
      <c r="Q552">
        <v>15.3</v>
      </c>
      <c r="R552">
        <v>6</v>
      </c>
      <c r="S552">
        <v>1</v>
      </c>
      <c r="T552">
        <v>33</v>
      </c>
      <c r="U552">
        <v>20</v>
      </c>
      <c r="V552" t="s">
        <v>13</v>
      </c>
      <c r="W552">
        <v>0</v>
      </c>
    </row>
    <row r="553" spans="1:23" x14ac:dyDescent="0.25">
      <c r="A553">
        <v>966</v>
      </c>
      <c r="B553" s="1">
        <v>45541</v>
      </c>
      <c r="C553" t="s">
        <v>10</v>
      </c>
      <c r="D553">
        <v>699</v>
      </c>
      <c r="E553">
        <v>2.5</v>
      </c>
      <c r="F553">
        <v>7</v>
      </c>
      <c r="G553">
        <v>0</v>
      </c>
      <c r="H553">
        <v>3</v>
      </c>
      <c r="I553">
        <v>24</v>
      </c>
      <c r="J553" t="s">
        <v>11</v>
      </c>
      <c r="K553">
        <v>1</v>
      </c>
      <c r="M553">
        <v>1318</v>
      </c>
      <c r="N553" s="1">
        <v>45039</v>
      </c>
      <c r="O553" t="s">
        <v>14</v>
      </c>
      <c r="P553">
        <v>399</v>
      </c>
      <c r="Q553">
        <v>24.1</v>
      </c>
      <c r="R553">
        <v>3</v>
      </c>
      <c r="S553">
        <v>0</v>
      </c>
      <c r="T553">
        <v>2</v>
      </c>
      <c r="U553">
        <v>17</v>
      </c>
      <c r="V553" t="s">
        <v>13</v>
      </c>
      <c r="W553">
        <v>0</v>
      </c>
    </row>
    <row r="554" spans="1:23" x14ac:dyDescent="0.25">
      <c r="A554">
        <v>967</v>
      </c>
      <c r="B554" s="1">
        <v>45365</v>
      </c>
      <c r="C554" t="s">
        <v>10</v>
      </c>
      <c r="D554">
        <v>699</v>
      </c>
      <c r="E554">
        <v>17.3</v>
      </c>
      <c r="F554">
        <v>7</v>
      </c>
      <c r="G554">
        <v>1</v>
      </c>
      <c r="H554">
        <v>20</v>
      </c>
      <c r="I554">
        <v>35</v>
      </c>
      <c r="J554" t="s">
        <v>11</v>
      </c>
      <c r="K554">
        <v>1</v>
      </c>
      <c r="M554">
        <v>1321</v>
      </c>
      <c r="N554" s="1">
        <v>45240</v>
      </c>
      <c r="O554" t="s">
        <v>14</v>
      </c>
      <c r="P554">
        <v>399</v>
      </c>
      <c r="Q554">
        <v>19.7</v>
      </c>
      <c r="R554">
        <v>1</v>
      </c>
      <c r="S554">
        <v>1</v>
      </c>
      <c r="T554">
        <v>7</v>
      </c>
      <c r="U554">
        <v>33</v>
      </c>
      <c r="V554" t="s">
        <v>13</v>
      </c>
      <c r="W554">
        <v>0</v>
      </c>
    </row>
    <row r="555" spans="1:23" x14ac:dyDescent="0.25">
      <c r="A555">
        <v>968</v>
      </c>
      <c r="B555" s="1">
        <v>45617</v>
      </c>
      <c r="C555" t="s">
        <v>12</v>
      </c>
      <c r="D555">
        <v>199</v>
      </c>
      <c r="E555">
        <v>22.4</v>
      </c>
      <c r="F555">
        <v>7</v>
      </c>
      <c r="G555">
        <v>5</v>
      </c>
      <c r="H555">
        <v>5</v>
      </c>
      <c r="I555">
        <v>23</v>
      </c>
      <c r="J555" t="s">
        <v>11</v>
      </c>
      <c r="K555">
        <v>1</v>
      </c>
      <c r="M555">
        <v>1323</v>
      </c>
      <c r="N555" s="1">
        <v>45112</v>
      </c>
      <c r="O555" t="s">
        <v>14</v>
      </c>
      <c r="P555">
        <v>399</v>
      </c>
      <c r="Q555">
        <v>22.5</v>
      </c>
      <c r="R555">
        <v>2</v>
      </c>
      <c r="S555">
        <v>2</v>
      </c>
      <c r="T555">
        <v>7</v>
      </c>
      <c r="U555">
        <v>60</v>
      </c>
      <c r="V555" t="s">
        <v>13</v>
      </c>
      <c r="W555">
        <v>0</v>
      </c>
    </row>
    <row r="556" spans="1:23" x14ac:dyDescent="0.25">
      <c r="A556">
        <v>969</v>
      </c>
      <c r="B556" s="1">
        <v>45073</v>
      </c>
      <c r="C556" t="s">
        <v>14</v>
      </c>
      <c r="D556">
        <v>399</v>
      </c>
      <c r="E556">
        <v>10.199999999999999</v>
      </c>
      <c r="F556">
        <v>8</v>
      </c>
      <c r="G556">
        <v>5</v>
      </c>
      <c r="H556">
        <v>7</v>
      </c>
      <c r="I556">
        <v>43</v>
      </c>
      <c r="J556" t="s">
        <v>11</v>
      </c>
      <c r="K556">
        <v>1</v>
      </c>
      <c r="M556">
        <v>1325</v>
      </c>
      <c r="N556" s="1">
        <v>45200</v>
      </c>
      <c r="O556" t="s">
        <v>10</v>
      </c>
      <c r="P556">
        <v>699</v>
      </c>
      <c r="Q556">
        <v>18</v>
      </c>
      <c r="R556">
        <v>2</v>
      </c>
      <c r="S556">
        <v>1</v>
      </c>
      <c r="T556">
        <v>33</v>
      </c>
      <c r="U556">
        <v>24</v>
      </c>
      <c r="V556" t="s">
        <v>13</v>
      </c>
      <c r="W556">
        <v>0</v>
      </c>
    </row>
    <row r="557" spans="1:23" x14ac:dyDescent="0.25">
      <c r="A557">
        <v>972</v>
      </c>
      <c r="B557" s="1">
        <v>45522</v>
      </c>
      <c r="C557" t="s">
        <v>12</v>
      </c>
      <c r="D557">
        <v>199</v>
      </c>
      <c r="E557">
        <v>21</v>
      </c>
      <c r="F557">
        <v>7</v>
      </c>
      <c r="G557">
        <v>2</v>
      </c>
      <c r="H557">
        <v>15</v>
      </c>
      <c r="I557">
        <v>48</v>
      </c>
      <c r="J557" t="s">
        <v>11</v>
      </c>
      <c r="K557">
        <v>1</v>
      </c>
      <c r="M557">
        <v>1328</v>
      </c>
      <c r="N557" s="1">
        <v>45019</v>
      </c>
      <c r="O557" t="s">
        <v>10</v>
      </c>
      <c r="P557">
        <v>699</v>
      </c>
      <c r="Q557">
        <v>8</v>
      </c>
      <c r="R557">
        <v>1</v>
      </c>
      <c r="S557">
        <v>2</v>
      </c>
      <c r="T557">
        <v>15</v>
      </c>
      <c r="U557">
        <v>26</v>
      </c>
      <c r="V557" t="s">
        <v>13</v>
      </c>
      <c r="W557">
        <v>0</v>
      </c>
    </row>
    <row r="558" spans="1:23" x14ac:dyDescent="0.25">
      <c r="A558">
        <v>973</v>
      </c>
      <c r="B558" s="1">
        <v>45341</v>
      </c>
      <c r="C558" t="s">
        <v>10</v>
      </c>
      <c r="D558">
        <v>699</v>
      </c>
      <c r="E558">
        <v>19</v>
      </c>
      <c r="F558">
        <v>6</v>
      </c>
      <c r="G558">
        <v>2</v>
      </c>
      <c r="H558">
        <v>18</v>
      </c>
      <c r="I558">
        <v>30</v>
      </c>
      <c r="J558" t="s">
        <v>11</v>
      </c>
      <c r="K558">
        <v>1</v>
      </c>
      <c r="M558">
        <v>1329</v>
      </c>
      <c r="N558" s="1">
        <v>45013</v>
      </c>
      <c r="O558" t="s">
        <v>10</v>
      </c>
      <c r="P558">
        <v>699</v>
      </c>
      <c r="Q558">
        <v>2.4</v>
      </c>
      <c r="R558">
        <v>3</v>
      </c>
      <c r="S558">
        <v>0</v>
      </c>
      <c r="T558">
        <v>6</v>
      </c>
      <c r="U558">
        <v>10</v>
      </c>
      <c r="V558" t="s">
        <v>13</v>
      </c>
      <c r="W558">
        <v>0</v>
      </c>
    </row>
    <row r="559" spans="1:23" x14ac:dyDescent="0.25">
      <c r="A559">
        <v>977</v>
      </c>
      <c r="B559" s="1">
        <v>45278</v>
      </c>
      <c r="C559" t="s">
        <v>14</v>
      </c>
      <c r="D559">
        <v>399</v>
      </c>
      <c r="E559">
        <v>7.7</v>
      </c>
      <c r="F559">
        <v>7</v>
      </c>
      <c r="G559">
        <v>3</v>
      </c>
      <c r="H559">
        <v>13</v>
      </c>
      <c r="I559">
        <v>32</v>
      </c>
      <c r="J559" t="s">
        <v>11</v>
      </c>
      <c r="K559">
        <v>1</v>
      </c>
      <c r="M559">
        <v>1331</v>
      </c>
      <c r="N559" s="1">
        <v>45641</v>
      </c>
      <c r="O559" t="s">
        <v>10</v>
      </c>
      <c r="P559">
        <v>699</v>
      </c>
      <c r="Q559">
        <v>12.3</v>
      </c>
      <c r="R559">
        <v>8</v>
      </c>
      <c r="S559">
        <v>5</v>
      </c>
      <c r="T559">
        <v>9</v>
      </c>
      <c r="U559">
        <v>43</v>
      </c>
      <c r="V559" t="s">
        <v>13</v>
      </c>
      <c r="W559">
        <v>0</v>
      </c>
    </row>
    <row r="560" spans="1:23" x14ac:dyDescent="0.25">
      <c r="A560">
        <v>979</v>
      </c>
      <c r="B560" s="1">
        <v>45497</v>
      </c>
      <c r="C560" t="s">
        <v>14</v>
      </c>
      <c r="D560">
        <v>399</v>
      </c>
      <c r="E560">
        <v>21.4</v>
      </c>
      <c r="F560">
        <v>7</v>
      </c>
      <c r="G560">
        <v>3</v>
      </c>
      <c r="H560">
        <v>21</v>
      </c>
      <c r="I560">
        <v>2</v>
      </c>
      <c r="J560" t="s">
        <v>11</v>
      </c>
      <c r="K560">
        <v>1</v>
      </c>
      <c r="M560">
        <v>1332</v>
      </c>
      <c r="N560" s="1">
        <v>45646</v>
      </c>
      <c r="O560" t="s">
        <v>12</v>
      </c>
      <c r="P560">
        <v>199</v>
      </c>
      <c r="Q560">
        <v>0.8</v>
      </c>
      <c r="R560">
        <v>3</v>
      </c>
      <c r="S560">
        <v>5</v>
      </c>
      <c r="T560">
        <v>26</v>
      </c>
      <c r="U560">
        <v>0</v>
      </c>
      <c r="V560" t="s">
        <v>13</v>
      </c>
      <c r="W560">
        <v>0</v>
      </c>
    </row>
    <row r="561" spans="1:23" x14ac:dyDescent="0.25">
      <c r="A561">
        <v>980</v>
      </c>
      <c r="B561" s="1">
        <v>45325</v>
      </c>
      <c r="C561" t="s">
        <v>10</v>
      </c>
      <c r="D561">
        <v>699</v>
      </c>
      <c r="E561">
        <v>22.2</v>
      </c>
      <c r="F561">
        <v>2</v>
      </c>
      <c r="G561">
        <v>3</v>
      </c>
      <c r="H561">
        <v>20</v>
      </c>
      <c r="I561">
        <v>27</v>
      </c>
      <c r="J561" t="s">
        <v>11</v>
      </c>
      <c r="K561">
        <v>1</v>
      </c>
      <c r="M561">
        <v>1334</v>
      </c>
      <c r="N561" s="1">
        <v>45453</v>
      </c>
      <c r="O561" t="s">
        <v>12</v>
      </c>
      <c r="P561">
        <v>199</v>
      </c>
      <c r="Q561">
        <v>22.6</v>
      </c>
      <c r="R561">
        <v>2</v>
      </c>
      <c r="S561">
        <v>0</v>
      </c>
      <c r="T561">
        <v>34</v>
      </c>
      <c r="U561">
        <v>23</v>
      </c>
      <c r="V561" t="s">
        <v>13</v>
      </c>
      <c r="W561">
        <v>0</v>
      </c>
    </row>
    <row r="562" spans="1:23" x14ac:dyDescent="0.25">
      <c r="A562">
        <v>981</v>
      </c>
      <c r="B562" s="1">
        <v>45512</v>
      </c>
      <c r="C562" t="s">
        <v>14</v>
      </c>
      <c r="D562">
        <v>399</v>
      </c>
      <c r="E562">
        <v>14.4</v>
      </c>
      <c r="F562">
        <v>7</v>
      </c>
      <c r="G562">
        <v>5</v>
      </c>
      <c r="H562">
        <v>8</v>
      </c>
      <c r="I562">
        <v>35</v>
      </c>
      <c r="J562" t="s">
        <v>11</v>
      </c>
      <c r="K562">
        <v>1</v>
      </c>
      <c r="M562">
        <v>1335</v>
      </c>
      <c r="N562" s="1">
        <v>45273</v>
      </c>
      <c r="O562" t="s">
        <v>14</v>
      </c>
      <c r="P562">
        <v>399</v>
      </c>
      <c r="Q562">
        <v>10.9</v>
      </c>
      <c r="R562">
        <v>6</v>
      </c>
      <c r="S562">
        <v>1</v>
      </c>
      <c r="T562">
        <v>4</v>
      </c>
      <c r="U562">
        <v>23</v>
      </c>
      <c r="V562" t="s">
        <v>13</v>
      </c>
      <c r="W562">
        <v>0</v>
      </c>
    </row>
    <row r="563" spans="1:23" x14ac:dyDescent="0.25">
      <c r="A563">
        <v>983</v>
      </c>
      <c r="B563" s="1">
        <v>45531</v>
      </c>
      <c r="C563" t="s">
        <v>10</v>
      </c>
      <c r="D563">
        <v>699</v>
      </c>
      <c r="E563">
        <v>15.6</v>
      </c>
      <c r="F563">
        <v>5</v>
      </c>
      <c r="G563">
        <v>2</v>
      </c>
      <c r="H563">
        <v>25</v>
      </c>
      <c r="I563">
        <v>20</v>
      </c>
      <c r="J563" t="s">
        <v>11</v>
      </c>
      <c r="K563">
        <v>1</v>
      </c>
      <c r="M563">
        <v>1336</v>
      </c>
      <c r="N563" s="1">
        <v>45198</v>
      </c>
      <c r="O563" t="s">
        <v>10</v>
      </c>
      <c r="P563">
        <v>699</v>
      </c>
      <c r="Q563">
        <v>20.9</v>
      </c>
      <c r="R563">
        <v>1</v>
      </c>
      <c r="S563">
        <v>2</v>
      </c>
      <c r="T563">
        <v>16</v>
      </c>
      <c r="U563">
        <v>19</v>
      </c>
      <c r="V563" t="s">
        <v>13</v>
      </c>
      <c r="W563">
        <v>0</v>
      </c>
    </row>
    <row r="564" spans="1:23" x14ac:dyDescent="0.25">
      <c r="A564">
        <v>984</v>
      </c>
      <c r="B564" s="1">
        <v>45567</v>
      </c>
      <c r="C564" t="s">
        <v>12</v>
      </c>
      <c r="D564">
        <v>199</v>
      </c>
      <c r="E564">
        <v>21</v>
      </c>
      <c r="F564">
        <v>5</v>
      </c>
      <c r="G564">
        <v>5</v>
      </c>
      <c r="H564">
        <v>9</v>
      </c>
      <c r="I564">
        <v>37</v>
      </c>
      <c r="J564" t="s">
        <v>11</v>
      </c>
      <c r="K564">
        <v>1</v>
      </c>
      <c r="M564">
        <v>1339</v>
      </c>
      <c r="N564" s="1">
        <v>45338</v>
      </c>
      <c r="O564" t="s">
        <v>14</v>
      </c>
      <c r="P564">
        <v>399</v>
      </c>
      <c r="Q564">
        <v>9.1999999999999993</v>
      </c>
      <c r="R564">
        <v>0</v>
      </c>
      <c r="S564">
        <v>2</v>
      </c>
      <c r="T564">
        <v>20</v>
      </c>
      <c r="U564">
        <v>56</v>
      </c>
      <c r="V564" t="s">
        <v>13</v>
      </c>
      <c r="W564">
        <v>0</v>
      </c>
    </row>
    <row r="565" spans="1:23" x14ac:dyDescent="0.25">
      <c r="A565">
        <v>985</v>
      </c>
      <c r="B565" s="1">
        <v>45604</v>
      </c>
      <c r="C565" t="s">
        <v>14</v>
      </c>
      <c r="D565">
        <v>399</v>
      </c>
      <c r="E565">
        <v>2.9</v>
      </c>
      <c r="F565">
        <v>5</v>
      </c>
      <c r="G565">
        <v>2</v>
      </c>
      <c r="H565">
        <v>25</v>
      </c>
      <c r="I565">
        <v>26</v>
      </c>
      <c r="J565" t="s">
        <v>11</v>
      </c>
      <c r="K565">
        <v>1</v>
      </c>
      <c r="M565">
        <v>1340</v>
      </c>
      <c r="N565" s="1">
        <v>45084</v>
      </c>
      <c r="O565" t="s">
        <v>14</v>
      </c>
      <c r="P565">
        <v>399</v>
      </c>
      <c r="Q565">
        <v>3</v>
      </c>
      <c r="R565">
        <v>7</v>
      </c>
      <c r="S565">
        <v>1</v>
      </c>
      <c r="T565">
        <v>1</v>
      </c>
      <c r="U565">
        <v>5</v>
      </c>
      <c r="V565" t="s">
        <v>13</v>
      </c>
      <c r="W565">
        <v>0</v>
      </c>
    </row>
    <row r="566" spans="1:23" x14ac:dyDescent="0.25">
      <c r="A566">
        <v>987</v>
      </c>
      <c r="B566" s="1">
        <v>45600</v>
      </c>
      <c r="C566" t="s">
        <v>14</v>
      </c>
      <c r="D566">
        <v>399</v>
      </c>
      <c r="E566">
        <v>8.8000000000000007</v>
      </c>
      <c r="F566">
        <v>0</v>
      </c>
      <c r="G566">
        <v>4</v>
      </c>
      <c r="H566">
        <v>8</v>
      </c>
      <c r="I566">
        <v>20</v>
      </c>
      <c r="J566" t="s">
        <v>11</v>
      </c>
      <c r="K566">
        <v>1</v>
      </c>
      <c r="M566">
        <v>1341</v>
      </c>
      <c r="N566" s="1">
        <v>45158</v>
      </c>
      <c r="O566" t="s">
        <v>14</v>
      </c>
      <c r="P566">
        <v>399</v>
      </c>
      <c r="Q566">
        <v>22.9</v>
      </c>
      <c r="R566">
        <v>0</v>
      </c>
      <c r="S566">
        <v>1</v>
      </c>
      <c r="T566">
        <v>8</v>
      </c>
      <c r="U566">
        <v>49</v>
      </c>
      <c r="V566" t="s">
        <v>13</v>
      </c>
      <c r="W566">
        <v>0</v>
      </c>
    </row>
    <row r="567" spans="1:23" x14ac:dyDescent="0.25">
      <c r="A567">
        <v>988</v>
      </c>
      <c r="B567" s="1">
        <v>44949</v>
      </c>
      <c r="C567" t="s">
        <v>14</v>
      </c>
      <c r="D567">
        <v>399</v>
      </c>
      <c r="E567">
        <v>22.6</v>
      </c>
      <c r="F567">
        <v>4</v>
      </c>
      <c r="G567">
        <v>0</v>
      </c>
      <c r="H567">
        <v>33</v>
      </c>
      <c r="I567">
        <v>44</v>
      </c>
      <c r="J567" t="s">
        <v>11</v>
      </c>
      <c r="K567">
        <v>1</v>
      </c>
      <c r="M567">
        <v>1343</v>
      </c>
      <c r="N567" s="1">
        <v>45371</v>
      </c>
      <c r="O567" t="s">
        <v>12</v>
      </c>
      <c r="P567">
        <v>199</v>
      </c>
      <c r="Q567">
        <v>16.600000000000001</v>
      </c>
      <c r="R567">
        <v>7</v>
      </c>
      <c r="S567">
        <v>1</v>
      </c>
      <c r="T567">
        <v>29</v>
      </c>
      <c r="U567">
        <v>8</v>
      </c>
      <c r="V567" t="s">
        <v>13</v>
      </c>
      <c r="W567">
        <v>0</v>
      </c>
    </row>
    <row r="568" spans="1:23" x14ac:dyDescent="0.25">
      <c r="A568">
        <v>990</v>
      </c>
      <c r="B568" s="1">
        <v>45233</v>
      </c>
      <c r="C568" t="s">
        <v>10</v>
      </c>
      <c r="D568">
        <v>699</v>
      </c>
      <c r="E568">
        <v>8.6999999999999993</v>
      </c>
      <c r="F568">
        <v>8</v>
      </c>
      <c r="G568">
        <v>5</v>
      </c>
      <c r="H568">
        <v>14</v>
      </c>
      <c r="I568">
        <v>21</v>
      </c>
      <c r="J568" t="s">
        <v>11</v>
      </c>
      <c r="K568">
        <v>1</v>
      </c>
      <c r="M568">
        <v>1344</v>
      </c>
      <c r="N568" s="1">
        <v>45063</v>
      </c>
      <c r="O568" t="s">
        <v>12</v>
      </c>
      <c r="P568">
        <v>199</v>
      </c>
      <c r="Q568">
        <v>22.1</v>
      </c>
      <c r="R568">
        <v>3</v>
      </c>
      <c r="S568">
        <v>0</v>
      </c>
      <c r="T568">
        <v>23</v>
      </c>
      <c r="U568">
        <v>12</v>
      </c>
      <c r="V568" t="s">
        <v>13</v>
      </c>
      <c r="W568">
        <v>0</v>
      </c>
    </row>
    <row r="569" spans="1:23" x14ac:dyDescent="0.25">
      <c r="A569">
        <v>991</v>
      </c>
      <c r="B569" s="1">
        <v>44975</v>
      </c>
      <c r="C569" t="s">
        <v>14</v>
      </c>
      <c r="D569">
        <v>399</v>
      </c>
      <c r="E569">
        <v>5.4</v>
      </c>
      <c r="F569">
        <v>1</v>
      </c>
      <c r="G569">
        <v>4</v>
      </c>
      <c r="H569">
        <v>28</v>
      </c>
      <c r="I569">
        <v>13</v>
      </c>
      <c r="J569" t="s">
        <v>11</v>
      </c>
      <c r="K569">
        <v>1</v>
      </c>
      <c r="M569">
        <v>1347</v>
      </c>
      <c r="N569" s="1">
        <v>44948</v>
      </c>
      <c r="O569" t="s">
        <v>14</v>
      </c>
      <c r="P569">
        <v>399</v>
      </c>
      <c r="Q569">
        <v>12.8</v>
      </c>
      <c r="R569">
        <v>6</v>
      </c>
      <c r="S569">
        <v>1</v>
      </c>
      <c r="T569">
        <v>26</v>
      </c>
      <c r="U569">
        <v>7</v>
      </c>
      <c r="V569" t="s">
        <v>13</v>
      </c>
      <c r="W569">
        <v>0</v>
      </c>
    </row>
    <row r="570" spans="1:23" x14ac:dyDescent="0.25">
      <c r="A570">
        <v>992</v>
      </c>
      <c r="B570" s="1">
        <v>45533</v>
      </c>
      <c r="C570" t="s">
        <v>14</v>
      </c>
      <c r="D570">
        <v>399</v>
      </c>
      <c r="E570">
        <v>20.2</v>
      </c>
      <c r="F570">
        <v>1</v>
      </c>
      <c r="G570">
        <v>5</v>
      </c>
      <c r="H570">
        <v>26</v>
      </c>
      <c r="I570">
        <v>54</v>
      </c>
      <c r="J570" t="s">
        <v>11</v>
      </c>
      <c r="K570">
        <v>1</v>
      </c>
      <c r="M570">
        <v>1350</v>
      </c>
      <c r="N570" s="1">
        <v>45196</v>
      </c>
      <c r="O570" t="s">
        <v>12</v>
      </c>
      <c r="P570">
        <v>199</v>
      </c>
      <c r="Q570">
        <v>18.399999999999999</v>
      </c>
      <c r="R570">
        <v>2</v>
      </c>
      <c r="S570">
        <v>1</v>
      </c>
      <c r="T570">
        <v>10</v>
      </c>
      <c r="U570">
        <v>17</v>
      </c>
      <c r="V570" t="s">
        <v>13</v>
      </c>
      <c r="W570">
        <v>0</v>
      </c>
    </row>
    <row r="571" spans="1:23" x14ac:dyDescent="0.25">
      <c r="A571">
        <v>993</v>
      </c>
      <c r="B571" s="1">
        <v>45005</v>
      </c>
      <c r="C571" t="s">
        <v>14</v>
      </c>
      <c r="D571">
        <v>399</v>
      </c>
      <c r="E571">
        <v>2.1</v>
      </c>
      <c r="F571">
        <v>8</v>
      </c>
      <c r="G571">
        <v>3</v>
      </c>
      <c r="H571">
        <v>18</v>
      </c>
      <c r="I571">
        <v>27</v>
      </c>
      <c r="J571" t="s">
        <v>11</v>
      </c>
      <c r="K571">
        <v>1</v>
      </c>
      <c r="M571">
        <v>1351</v>
      </c>
      <c r="N571" s="1">
        <v>45032</v>
      </c>
      <c r="O571" t="s">
        <v>10</v>
      </c>
      <c r="P571">
        <v>699</v>
      </c>
      <c r="Q571">
        <v>16.8</v>
      </c>
      <c r="R571">
        <v>6</v>
      </c>
      <c r="S571">
        <v>1</v>
      </c>
      <c r="T571">
        <v>16</v>
      </c>
      <c r="U571">
        <v>30</v>
      </c>
      <c r="V571" t="s">
        <v>13</v>
      </c>
      <c r="W571">
        <v>0</v>
      </c>
    </row>
    <row r="572" spans="1:23" x14ac:dyDescent="0.25">
      <c r="A572">
        <v>994</v>
      </c>
      <c r="B572" s="1">
        <v>45131</v>
      </c>
      <c r="C572" t="s">
        <v>10</v>
      </c>
      <c r="D572">
        <v>699</v>
      </c>
      <c r="E572">
        <v>12.9</v>
      </c>
      <c r="F572">
        <v>4</v>
      </c>
      <c r="G572">
        <v>3</v>
      </c>
      <c r="H572">
        <v>20</v>
      </c>
      <c r="I572">
        <v>42</v>
      </c>
      <c r="J572" t="s">
        <v>11</v>
      </c>
      <c r="K572">
        <v>1</v>
      </c>
      <c r="M572">
        <v>1352</v>
      </c>
      <c r="N572" s="1">
        <v>45161</v>
      </c>
      <c r="O572" t="s">
        <v>10</v>
      </c>
      <c r="P572">
        <v>699</v>
      </c>
      <c r="Q572">
        <v>15.5</v>
      </c>
      <c r="R572">
        <v>3</v>
      </c>
      <c r="S572">
        <v>4</v>
      </c>
      <c r="T572">
        <v>33</v>
      </c>
      <c r="U572">
        <v>40</v>
      </c>
      <c r="V572" t="s">
        <v>13</v>
      </c>
      <c r="W572">
        <v>0</v>
      </c>
    </row>
    <row r="573" spans="1:23" x14ac:dyDescent="0.25">
      <c r="A573">
        <v>997</v>
      </c>
      <c r="B573" s="1">
        <v>45461</v>
      </c>
      <c r="C573" t="s">
        <v>14</v>
      </c>
      <c r="D573">
        <v>399</v>
      </c>
      <c r="E573">
        <v>20.3</v>
      </c>
      <c r="F573">
        <v>6</v>
      </c>
      <c r="G573">
        <v>4</v>
      </c>
      <c r="H573">
        <v>35</v>
      </c>
      <c r="I573">
        <v>46</v>
      </c>
      <c r="J573" t="s">
        <v>11</v>
      </c>
      <c r="K573">
        <v>1</v>
      </c>
      <c r="M573">
        <v>1355</v>
      </c>
      <c r="N573" s="1">
        <v>45586</v>
      </c>
      <c r="O573" t="s">
        <v>10</v>
      </c>
      <c r="P573">
        <v>699</v>
      </c>
      <c r="Q573">
        <v>5.9</v>
      </c>
      <c r="R573">
        <v>6</v>
      </c>
      <c r="S573">
        <v>3</v>
      </c>
      <c r="T573">
        <v>15</v>
      </c>
      <c r="U573">
        <v>3</v>
      </c>
      <c r="V573" t="s">
        <v>13</v>
      </c>
      <c r="W573">
        <v>0</v>
      </c>
    </row>
    <row r="574" spans="1:23" x14ac:dyDescent="0.25">
      <c r="A574">
        <v>1000</v>
      </c>
      <c r="B574" s="1">
        <v>45123</v>
      </c>
      <c r="C574" t="s">
        <v>14</v>
      </c>
      <c r="D574">
        <v>399</v>
      </c>
      <c r="E574">
        <v>6.8</v>
      </c>
      <c r="F574">
        <v>3</v>
      </c>
      <c r="G574">
        <v>3</v>
      </c>
      <c r="H574">
        <v>11</v>
      </c>
      <c r="I574">
        <v>15</v>
      </c>
      <c r="J574" t="s">
        <v>11</v>
      </c>
      <c r="K574">
        <v>1</v>
      </c>
      <c r="M574">
        <v>1359</v>
      </c>
      <c r="N574" s="1">
        <v>45060</v>
      </c>
      <c r="O574" t="s">
        <v>14</v>
      </c>
      <c r="P574">
        <v>399</v>
      </c>
      <c r="Q574">
        <v>8</v>
      </c>
      <c r="R574">
        <v>1</v>
      </c>
      <c r="S574">
        <v>5</v>
      </c>
      <c r="T574">
        <v>22</v>
      </c>
      <c r="U574">
        <v>0</v>
      </c>
      <c r="V574" t="s">
        <v>13</v>
      </c>
      <c r="W574">
        <v>0</v>
      </c>
    </row>
    <row r="575" spans="1:23" x14ac:dyDescent="0.25">
      <c r="A575">
        <v>1001</v>
      </c>
      <c r="B575" s="1">
        <v>45373</v>
      </c>
      <c r="C575" t="s">
        <v>12</v>
      </c>
      <c r="D575">
        <v>199</v>
      </c>
      <c r="E575">
        <v>20</v>
      </c>
      <c r="F575">
        <v>4</v>
      </c>
      <c r="G575">
        <v>3</v>
      </c>
      <c r="H575">
        <v>16</v>
      </c>
      <c r="I575">
        <v>31</v>
      </c>
      <c r="J575" t="s">
        <v>11</v>
      </c>
      <c r="K575">
        <v>1</v>
      </c>
      <c r="M575">
        <v>1363</v>
      </c>
      <c r="N575" s="1">
        <v>45133</v>
      </c>
      <c r="O575" t="s">
        <v>12</v>
      </c>
      <c r="P575">
        <v>199</v>
      </c>
      <c r="Q575">
        <v>15.7</v>
      </c>
      <c r="R575">
        <v>4</v>
      </c>
      <c r="S575">
        <v>5</v>
      </c>
      <c r="T575">
        <v>35</v>
      </c>
      <c r="U575">
        <v>30</v>
      </c>
      <c r="V575" t="s">
        <v>13</v>
      </c>
      <c r="W575">
        <v>0</v>
      </c>
    </row>
    <row r="576" spans="1:23" x14ac:dyDescent="0.25">
      <c r="A576">
        <v>1003</v>
      </c>
      <c r="B576" s="1">
        <v>44983</v>
      </c>
      <c r="C576" t="s">
        <v>10</v>
      </c>
      <c r="D576">
        <v>699</v>
      </c>
      <c r="E576">
        <v>4.8</v>
      </c>
      <c r="F576">
        <v>0</v>
      </c>
      <c r="G576">
        <v>5</v>
      </c>
      <c r="H576">
        <v>36</v>
      </c>
      <c r="I576">
        <v>31</v>
      </c>
      <c r="J576" t="s">
        <v>11</v>
      </c>
      <c r="K576">
        <v>1</v>
      </c>
      <c r="M576">
        <v>1365</v>
      </c>
      <c r="N576" s="1">
        <v>45463</v>
      </c>
      <c r="O576" t="s">
        <v>14</v>
      </c>
      <c r="P576">
        <v>399</v>
      </c>
      <c r="Q576">
        <v>11.5</v>
      </c>
      <c r="R576">
        <v>1</v>
      </c>
      <c r="S576">
        <v>3</v>
      </c>
      <c r="T576">
        <v>24</v>
      </c>
      <c r="U576">
        <v>4</v>
      </c>
      <c r="V576" t="s">
        <v>13</v>
      </c>
      <c r="W576">
        <v>0</v>
      </c>
    </row>
    <row r="577" spans="1:23" x14ac:dyDescent="0.25">
      <c r="A577">
        <v>1004</v>
      </c>
      <c r="B577" s="1">
        <v>45600</v>
      </c>
      <c r="C577" t="s">
        <v>12</v>
      </c>
      <c r="D577">
        <v>199</v>
      </c>
      <c r="E577">
        <v>15.2</v>
      </c>
      <c r="F577">
        <v>1</v>
      </c>
      <c r="G577">
        <v>3</v>
      </c>
      <c r="H577">
        <v>21</v>
      </c>
      <c r="I577">
        <v>57</v>
      </c>
      <c r="J577" t="s">
        <v>11</v>
      </c>
      <c r="K577">
        <v>1</v>
      </c>
      <c r="M577">
        <v>1368</v>
      </c>
      <c r="N577" s="1">
        <v>45337</v>
      </c>
      <c r="O577" t="s">
        <v>12</v>
      </c>
      <c r="P577">
        <v>199</v>
      </c>
      <c r="Q577">
        <v>11.2</v>
      </c>
      <c r="R577">
        <v>8</v>
      </c>
      <c r="S577">
        <v>3</v>
      </c>
      <c r="T577">
        <v>11</v>
      </c>
      <c r="U577">
        <v>35</v>
      </c>
      <c r="V577" t="s">
        <v>13</v>
      </c>
      <c r="W577">
        <v>0</v>
      </c>
    </row>
    <row r="578" spans="1:23" x14ac:dyDescent="0.25">
      <c r="A578">
        <v>1007</v>
      </c>
      <c r="B578" s="1">
        <v>45326</v>
      </c>
      <c r="C578" t="s">
        <v>10</v>
      </c>
      <c r="D578">
        <v>699</v>
      </c>
      <c r="E578">
        <v>19.399999999999999</v>
      </c>
      <c r="F578">
        <v>5</v>
      </c>
      <c r="G578">
        <v>2</v>
      </c>
      <c r="H578">
        <v>8</v>
      </c>
      <c r="I578">
        <v>53</v>
      </c>
      <c r="J578" t="s">
        <v>11</v>
      </c>
      <c r="K578">
        <v>1</v>
      </c>
      <c r="M578">
        <v>1370</v>
      </c>
      <c r="N578" s="1">
        <v>45230</v>
      </c>
      <c r="O578" t="s">
        <v>12</v>
      </c>
      <c r="P578">
        <v>199</v>
      </c>
      <c r="Q578">
        <v>11.7</v>
      </c>
      <c r="R578">
        <v>8</v>
      </c>
      <c r="S578">
        <v>2</v>
      </c>
      <c r="T578">
        <v>33</v>
      </c>
      <c r="U578">
        <v>19</v>
      </c>
      <c r="V578" t="s">
        <v>13</v>
      </c>
      <c r="W578">
        <v>0</v>
      </c>
    </row>
    <row r="579" spans="1:23" x14ac:dyDescent="0.25">
      <c r="A579">
        <v>1009</v>
      </c>
      <c r="B579" s="1">
        <v>45042</v>
      </c>
      <c r="C579" t="s">
        <v>14</v>
      </c>
      <c r="D579">
        <v>399</v>
      </c>
      <c r="E579">
        <v>6.7</v>
      </c>
      <c r="F579">
        <v>0</v>
      </c>
      <c r="G579">
        <v>3</v>
      </c>
      <c r="H579">
        <v>27</v>
      </c>
      <c r="I579">
        <v>34</v>
      </c>
      <c r="J579" t="s">
        <v>11</v>
      </c>
      <c r="K579">
        <v>1</v>
      </c>
      <c r="M579">
        <v>1371</v>
      </c>
      <c r="N579" s="1">
        <v>45225</v>
      </c>
      <c r="O579" t="s">
        <v>10</v>
      </c>
      <c r="P579">
        <v>699</v>
      </c>
      <c r="Q579">
        <v>14</v>
      </c>
      <c r="R579">
        <v>2</v>
      </c>
      <c r="S579">
        <v>1</v>
      </c>
      <c r="T579">
        <v>18</v>
      </c>
      <c r="U579">
        <v>2</v>
      </c>
      <c r="V579" t="s">
        <v>13</v>
      </c>
      <c r="W579">
        <v>0</v>
      </c>
    </row>
    <row r="580" spans="1:23" x14ac:dyDescent="0.25">
      <c r="A580">
        <v>1012</v>
      </c>
      <c r="B580" s="1">
        <v>45581</v>
      </c>
      <c r="C580" t="s">
        <v>12</v>
      </c>
      <c r="D580">
        <v>199</v>
      </c>
      <c r="E580">
        <v>17.399999999999999</v>
      </c>
      <c r="F580">
        <v>3</v>
      </c>
      <c r="G580">
        <v>2</v>
      </c>
      <c r="H580">
        <v>4</v>
      </c>
      <c r="I580">
        <v>35</v>
      </c>
      <c r="J580" t="s">
        <v>11</v>
      </c>
      <c r="K580">
        <v>1</v>
      </c>
      <c r="M580">
        <v>1372</v>
      </c>
      <c r="N580" s="1">
        <v>44979</v>
      </c>
      <c r="O580" t="s">
        <v>12</v>
      </c>
      <c r="P580">
        <v>199</v>
      </c>
      <c r="Q580">
        <v>23.6</v>
      </c>
      <c r="R580">
        <v>4</v>
      </c>
      <c r="S580">
        <v>1</v>
      </c>
      <c r="T580">
        <v>10</v>
      </c>
      <c r="U580">
        <v>17</v>
      </c>
      <c r="V580" t="s">
        <v>13</v>
      </c>
      <c r="W580">
        <v>0</v>
      </c>
    </row>
    <row r="581" spans="1:23" x14ac:dyDescent="0.25">
      <c r="A581">
        <v>1013</v>
      </c>
      <c r="B581" s="1">
        <v>45380</v>
      </c>
      <c r="C581" t="s">
        <v>10</v>
      </c>
      <c r="D581">
        <v>699</v>
      </c>
      <c r="E581">
        <v>22.6</v>
      </c>
      <c r="F581">
        <v>1</v>
      </c>
      <c r="G581">
        <v>4</v>
      </c>
      <c r="H581">
        <v>24</v>
      </c>
      <c r="I581">
        <v>55</v>
      </c>
      <c r="J581" t="s">
        <v>11</v>
      </c>
      <c r="K581">
        <v>1</v>
      </c>
      <c r="M581">
        <v>1375</v>
      </c>
      <c r="N581" s="1">
        <v>45213</v>
      </c>
      <c r="O581" t="s">
        <v>14</v>
      </c>
      <c r="P581">
        <v>399</v>
      </c>
      <c r="Q581">
        <v>24.6</v>
      </c>
      <c r="R581">
        <v>0</v>
      </c>
      <c r="S581">
        <v>2</v>
      </c>
      <c r="T581">
        <v>21</v>
      </c>
      <c r="U581">
        <v>14</v>
      </c>
      <c r="V581" t="s">
        <v>13</v>
      </c>
      <c r="W581">
        <v>0</v>
      </c>
    </row>
    <row r="582" spans="1:23" x14ac:dyDescent="0.25">
      <c r="A582">
        <v>1014</v>
      </c>
      <c r="B582" s="1">
        <v>45168</v>
      </c>
      <c r="C582" t="s">
        <v>14</v>
      </c>
      <c r="D582">
        <v>399</v>
      </c>
      <c r="E582">
        <v>22.8</v>
      </c>
      <c r="F582">
        <v>6</v>
      </c>
      <c r="G582">
        <v>2</v>
      </c>
      <c r="H582">
        <v>1</v>
      </c>
      <c r="I582">
        <v>19</v>
      </c>
      <c r="J582" t="s">
        <v>11</v>
      </c>
      <c r="K582">
        <v>1</v>
      </c>
      <c r="M582">
        <v>1376</v>
      </c>
      <c r="N582" s="1">
        <v>45524</v>
      </c>
      <c r="O582" t="s">
        <v>12</v>
      </c>
      <c r="P582">
        <v>199</v>
      </c>
      <c r="Q582">
        <v>24.3</v>
      </c>
      <c r="R582">
        <v>8</v>
      </c>
      <c r="S582">
        <v>5</v>
      </c>
      <c r="T582">
        <v>17</v>
      </c>
      <c r="U582">
        <v>55</v>
      </c>
      <c r="V582" t="s">
        <v>13</v>
      </c>
      <c r="W582">
        <v>0</v>
      </c>
    </row>
    <row r="583" spans="1:23" x14ac:dyDescent="0.25">
      <c r="A583">
        <v>1015</v>
      </c>
      <c r="B583" s="1">
        <v>45586</v>
      </c>
      <c r="C583" t="s">
        <v>14</v>
      </c>
      <c r="D583">
        <v>399</v>
      </c>
      <c r="E583">
        <v>21.6</v>
      </c>
      <c r="F583">
        <v>2</v>
      </c>
      <c r="G583">
        <v>3</v>
      </c>
      <c r="H583">
        <v>14</v>
      </c>
      <c r="I583">
        <v>40</v>
      </c>
      <c r="J583" t="s">
        <v>11</v>
      </c>
      <c r="K583">
        <v>1</v>
      </c>
      <c r="M583">
        <v>1378</v>
      </c>
      <c r="N583" s="1">
        <v>45331</v>
      </c>
      <c r="O583" t="s">
        <v>14</v>
      </c>
      <c r="P583">
        <v>399</v>
      </c>
      <c r="Q583">
        <v>8.4</v>
      </c>
      <c r="R583">
        <v>3</v>
      </c>
      <c r="S583">
        <v>4</v>
      </c>
      <c r="T583">
        <v>15</v>
      </c>
      <c r="U583">
        <v>40</v>
      </c>
      <c r="V583" t="s">
        <v>13</v>
      </c>
      <c r="W583">
        <v>0</v>
      </c>
    </row>
    <row r="584" spans="1:23" x14ac:dyDescent="0.25">
      <c r="A584">
        <v>1017</v>
      </c>
      <c r="B584" s="1">
        <v>44994</v>
      </c>
      <c r="C584" t="s">
        <v>10</v>
      </c>
      <c r="D584">
        <v>699</v>
      </c>
      <c r="E584">
        <v>22</v>
      </c>
      <c r="F584">
        <v>1</v>
      </c>
      <c r="G584">
        <v>1</v>
      </c>
      <c r="H584">
        <v>28</v>
      </c>
      <c r="I584">
        <v>44</v>
      </c>
      <c r="J584" t="s">
        <v>11</v>
      </c>
      <c r="K584">
        <v>1</v>
      </c>
      <c r="M584">
        <v>1379</v>
      </c>
      <c r="N584" s="1">
        <v>45022</v>
      </c>
      <c r="O584" t="s">
        <v>12</v>
      </c>
      <c r="P584">
        <v>199</v>
      </c>
      <c r="Q584">
        <v>6.2</v>
      </c>
      <c r="R584">
        <v>6</v>
      </c>
      <c r="S584">
        <v>2</v>
      </c>
      <c r="T584">
        <v>29</v>
      </c>
      <c r="U584">
        <v>9</v>
      </c>
      <c r="V584" t="s">
        <v>13</v>
      </c>
      <c r="W584">
        <v>0</v>
      </c>
    </row>
    <row r="585" spans="1:23" x14ac:dyDescent="0.25">
      <c r="A585">
        <v>1018</v>
      </c>
      <c r="B585" s="1">
        <v>44955</v>
      </c>
      <c r="C585" t="s">
        <v>14</v>
      </c>
      <c r="D585">
        <v>399</v>
      </c>
      <c r="E585">
        <v>15.3</v>
      </c>
      <c r="F585">
        <v>8</v>
      </c>
      <c r="G585">
        <v>5</v>
      </c>
      <c r="H585">
        <v>27</v>
      </c>
      <c r="I585">
        <v>20</v>
      </c>
      <c r="J585" t="s">
        <v>11</v>
      </c>
      <c r="K585">
        <v>1</v>
      </c>
      <c r="M585">
        <v>1380</v>
      </c>
      <c r="N585" s="1">
        <v>45111</v>
      </c>
      <c r="O585" t="s">
        <v>14</v>
      </c>
      <c r="P585">
        <v>399</v>
      </c>
      <c r="Q585">
        <v>11.8</v>
      </c>
      <c r="R585">
        <v>2</v>
      </c>
      <c r="S585">
        <v>1</v>
      </c>
      <c r="T585">
        <v>12</v>
      </c>
      <c r="U585">
        <v>36</v>
      </c>
      <c r="V585" t="s">
        <v>13</v>
      </c>
      <c r="W585">
        <v>0</v>
      </c>
    </row>
    <row r="586" spans="1:23" x14ac:dyDescent="0.25">
      <c r="A586">
        <v>1019</v>
      </c>
      <c r="B586" s="1">
        <v>45239</v>
      </c>
      <c r="C586" t="s">
        <v>12</v>
      </c>
      <c r="D586">
        <v>199</v>
      </c>
      <c r="E586">
        <v>15.9</v>
      </c>
      <c r="F586">
        <v>2</v>
      </c>
      <c r="G586">
        <v>0</v>
      </c>
      <c r="H586">
        <v>12</v>
      </c>
      <c r="I586">
        <v>25</v>
      </c>
      <c r="J586" t="s">
        <v>11</v>
      </c>
      <c r="K586">
        <v>1</v>
      </c>
      <c r="M586">
        <v>1382</v>
      </c>
      <c r="N586" s="1">
        <v>45339</v>
      </c>
      <c r="O586" t="s">
        <v>12</v>
      </c>
      <c r="P586">
        <v>199</v>
      </c>
      <c r="Q586">
        <v>4</v>
      </c>
      <c r="R586">
        <v>6</v>
      </c>
      <c r="S586">
        <v>1</v>
      </c>
      <c r="T586">
        <v>5</v>
      </c>
      <c r="U586">
        <v>29</v>
      </c>
      <c r="V586" t="s">
        <v>13</v>
      </c>
      <c r="W586">
        <v>0</v>
      </c>
    </row>
    <row r="587" spans="1:23" x14ac:dyDescent="0.25">
      <c r="A587">
        <v>1022</v>
      </c>
      <c r="B587" s="1">
        <v>45303</v>
      </c>
      <c r="C587" t="s">
        <v>14</v>
      </c>
      <c r="D587">
        <v>399</v>
      </c>
      <c r="E587">
        <v>17.3</v>
      </c>
      <c r="F587">
        <v>5</v>
      </c>
      <c r="G587">
        <v>2</v>
      </c>
      <c r="H587">
        <v>12</v>
      </c>
      <c r="I587">
        <v>12</v>
      </c>
      <c r="J587" t="s">
        <v>11</v>
      </c>
      <c r="K587">
        <v>1</v>
      </c>
      <c r="M587">
        <v>1384</v>
      </c>
      <c r="N587" s="1">
        <v>45201</v>
      </c>
      <c r="O587" t="s">
        <v>12</v>
      </c>
      <c r="P587">
        <v>199</v>
      </c>
      <c r="Q587">
        <v>19.2</v>
      </c>
      <c r="R587">
        <v>0</v>
      </c>
      <c r="S587">
        <v>1</v>
      </c>
      <c r="T587">
        <v>1</v>
      </c>
      <c r="U587">
        <v>15</v>
      </c>
      <c r="V587" t="s">
        <v>13</v>
      </c>
      <c r="W587">
        <v>0</v>
      </c>
    </row>
    <row r="588" spans="1:23" x14ac:dyDescent="0.25">
      <c r="A588">
        <v>1023</v>
      </c>
      <c r="B588" s="1">
        <v>45498</v>
      </c>
      <c r="C588" t="s">
        <v>12</v>
      </c>
      <c r="D588">
        <v>199</v>
      </c>
      <c r="E588">
        <v>22</v>
      </c>
      <c r="F588">
        <v>3</v>
      </c>
      <c r="G588">
        <v>0</v>
      </c>
      <c r="H588">
        <v>26</v>
      </c>
      <c r="I588">
        <v>60</v>
      </c>
      <c r="J588" t="s">
        <v>11</v>
      </c>
      <c r="K588">
        <v>1</v>
      </c>
      <c r="M588">
        <v>1385</v>
      </c>
      <c r="N588" s="1">
        <v>45273</v>
      </c>
      <c r="O588" t="s">
        <v>12</v>
      </c>
      <c r="P588">
        <v>199</v>
      </c>
      <c r="Q588">
        <v>19.899999999999999</v>
      </c>
      <c r="R588">
        <v>0</v>
      </c>
      <c r="S588">
        <v>0</v>
      </c>
      <c r="T588">
        <v>1</v>
      </c>
      <c r="U588">
        <v>34</v>
      </c>
      <c r="V588" t="s">
        <v>13</v>
      </c>
      <c r="W588">
        <v>0</v>
      </c>
    </row>
    <row r="589" spans="1:23" x14ac:dyDescent="0.25">
      <c r="A589">
        <v>1026</v>
      </c>
      <c r="B589" s="1">
        <v>45391</v>
      </c>
      <c r="C589" t="s">
        <v>10</v>
      </c>
      <c r="D589">
        <v>699</v>
      </c>
      <c r="E589">
        <v>0.8</v>
      </c>
      <c r="F589">
        <v>8</v>
      </c>
      <c r="G589">
        <v>3</v>
      </c>
      <c r="H589">
        <v>8</v>
      </c>
      <c r="I589">
        <v>49</v>
      </c>
      <c r="J589" t="s">
        <v>11</v>
      </c>
      <c r="K589">
        <v>1</v>
      </c>
      <c r="M589">
        <v>1387</v>
      </c>
      <c r="N589" s="1">
        <v>45569</v>
      </c>
      <c r="O589" t="s">
        <v>14</v>
      </c>
      <c r="P589">
        <v>399</v>
      </c>
      <c r="Q589">
        <v>12.2</v>
      </c>
      <c r="R589">
        <v>3</v>
      </c>
      <c r="S589">
        <v>0</v>
      </c>
      <c r="T589">
        <v>22</v>
      </c>
      <c r="U589">
        <v>34</v>
      </c>
      <c r="V589" t="s">
        <v>13</v>
      </c>
      <c r="W589">
        <v>0</v>
      </c>
    </row>
    <row r="590" spans="1:23" x14ac:dyDescent="0.25">
      <c r="A590">
        <v>1028</v>
      </c>
      <c r="B590" s="1">
        <v>45216</v>
      </c>
      <c r="C590" t="s">
        <v>14</v>
      </c>
      <c r="D590">
        <v>399</v>
      </c>
      <c r="E590">
        <v>9.9</v>
      </c>
      <c r="F590">
        <v>6</v>
      </c>
      <c r="G590">
        <v>1</v>
      </c>
      <c r="H590">
        <v>32</v>
      </c>
      <c r="I590">
        <v>38</v>
      </c>
      <c r="J590" t="s">
        <v>11</v>
      </c>
      <c r="K590">
        <v>1</v>
      </c>
      <c r="M590">
        <v>1389</v>
      </c>
      <c r="N590" s="1">
        <v>45077</v>
      </c>
      <c r="O590" t="s">
        <v>14</v>
      </c>
      <c r="P590">
        <v>399</v>
      </c>
      <c r="Q590">
        <v>0.5</v>
      </c>
      <c r="R590">
        <v>3</v>
      </c>
      <c r="S590">
        <v>0</v>
      </c>
      <c r="T590">
        <v>10</v>
      </c>
      <c r="U590">
        <v>14</v>
      </c>
      <c r="V590" t="s">
        <v>13</v>
      </c>
      <c r="W590">
        <v>0</v>
      </c>
    </row>
    <row r="591" spans="1:23" x14ac:dyDescent="0.25">
      <c r="A591">
        <v>1030</v>
      </c>
      <c r="B591" s="1">
        <v>45014</v>
      </c>
      <c r="C591" t="s">
        <v>12</v>
      </c>
      <c r="D591">
        <v>199</v>
      </c>
      <c r="E591">
        <v>22.7</v>
      </c>
      <c r="F591">
        <v>5</v>
      </c>
      <c r="G591">
        <v>4</v>
      </c>
      <c r="H591">
        <v>29</v>
      </c>
      <c r="I591">
        <v>43</v>
      </c>
      <c r="J591" t="s">
        <v>11</v>
      </c>
      <c r="K591">
        <v>1</v>
      </c>
      <c r="M591">
        <v>1391</v>
      </c>
      <c r="N591" s="1">
        <v>45557</v>
      </c>
      <c r="O591" t="s">
        <v>14</v>
      </c>
      <c r="P591">
        <v>399</v>
      </c>
      <c r="Q591">
        <v>24.8</v>
      </c>
      <c r="R591">
        <v>3</v>
      </c>
      <c r="S591">
        <v>0</v>
      </c>
      <c r="T591">
        <v>11</v>
      </c>
      <c r="U591">
        <v>18</v>
      </c>
      <c r="V591" t="s">
        <v>13</v>
      </c>
      <c r="W591">
        <v>0</v>
      </c>
    </row>
    <row r="592" spans="1:23" x14ac:dyDescent="0.25">
      <c r="A592">
        <v>1031</v>
      </c>
      <c r="B592" s="1">
        <v>45657</v>
      </c>
      <c r="C592" t="s">
        <v>12</v>
      </c>
      <c r="D592">
        <v>199</v>
      </c>
      <c r="E592">
        <v>3.8</v>
      </c>
      <c r="F592">
        <v>5</v>
      </c>
      <c r="G592">
        <v>5</v>
      </c>
      <c r="H592">
        <v>31</v>
      </c>
      <c r="I592">
        <v>25</v>
      </c>
      <c r="J592" t="s">
        <v>11</v>
      </c>
      <c r="K592">
        <v>1</v>
      </c>
      <c r="M592">
        <v>1393</v>
      </c>
      <c r="N592" s="1">
        <v>45235</v>
      </c>
      <c r="O592" t="s">
        <v>10</v>
      </c>
      <c r="P592">
        <v>699</v>
      </c>
      <c r="Q592">
        <v>15.2</v>
      </c>
      <c r="R592">
        <v>6</v>
      </c>
      <c r="S592">
        <v>1</v>
      </c>
      <c r="T592">
        <v>22</v>
      </c>
      <c r="U592">
        <v>57</v>
      </c>
      <c r="V592" t="s">
        <v>13</v>
      </c>
      <c r="W592">
        <v>0</v>
      </c>
    </row>
    <row r="593" spans="1:23" x14ac:dyDescent="0.25">
      <c r="A593">
        <v>1033</v>
      </c>
      <c r="B593" s="1">
        <v>45539</v>
      </c>
      <c r="C593" t="s">
        <v>14</v>
      </c>
      <c r="D593">
        <v>399</v>
      </c>
      <c r="E593">
        <v>12</v>
      </c>
      <c r="F593">
        <v>5</v>
      </c>
      <c r="G593">
        <v>4</v>
      </c>
      <c r="H593">
        <v>16</v>
      </c>
      <c r="I593">
        <v>60</v>
      </c>
      <c r="J593" t="s">
        <v>11</v>
      </c>
      <c r="K593">
        <v>1</v>
      </c>
      <c r="M593">
        <v>1396</v>
      </c>
      <c r="N593" s="1">
        <v>45212</v>
      </c>
      <c r="O593" t="s">
        <v>14</v>
      </c>
      <c r="P593">
        <v>399</v>
      </c>
      <c r="Q593">
        <v>20.5</v>
      </c>
      <c r="R593">
        <v>1</v>
      </c>
      <c r="S593">
        <v>4</v>
      </c>
      <c r="T593">
        <v>31</v>
      </c>
      <c r="U593">
        <v>27</v>
      </c>
      <c r="V593" t="s">
        <v>13</v>
      </c>
      <c r="W593">
        <v>0</v>
      </c>
    </row>
    <row r="594" spans="1:23" x14ac:dyDescent="0.25">
      <c r="A594">
        <v>1034</v>
      </c>
      <c r="B594" s="1">
        <v>45331</v>
      </c>
      <c r="C594" t="s">
        <v>10</v>
      </c>
      <c r="D594">
        <v>699</v>
      </c>
      <c r="E594">
        <v>0.6</v>
      </c>
      <c r="F594">
        <v>8</v>
      </c>
      <c r="G594">
        <v>4</v>
      </c>
      <c r="H594">
        <v>3</v>
      </c>
      <c r="I594">
        <v>24</v>
      </c>
      <c r="J594" t="s">
        <v>11</v>
      </c>
      <c r="K594">
        <v>1</v>
      </c>
      <c r="M594">
        <v>1397</v>
      </c>
      <c r="N594" s="1">
        <v>45253</v>
      </c>
      <c r="O594" t="s">
        <v>12</v>
      </c>
      <c r="P594">
        <v>199</v>
      </c>
      <c r="Q594">
        <v>8.4</v>
      </c>
      <c r="R594">
        <v>2</v>
      </c>
      <c r="S594">
        <v>1</v>
      </c>
      <c r="T594">
        <v>6</v>
      </c>
      <c r="U594">
        <v>49</v>
      </c>
      <c r="V594" t="s">
        <v>13</v>
      </c>
      <c r="W594">
        <v>0</v>
      </c>
    </row>
    <row r="595" spans="1:23" x14ac:dyDescent="0.25">
      <c r="A595">
        <v>1035</v>
      </c>
      <c r="B595" s="1">
        <v>45100</v>
      </c>
      <c r="C595" t="s">
        <v>10</v>
      </c>
      <c r="D595">
        <v>699</v>
      </c>
      <c r="E595">
        <v>3.7</v>
      </c>
      <c r="F595">
        <v>8</v>
      </c>
      <c r="G595">
        <v>0</v>
      </c>
      <c r="H595">
        <v>24</v>
      </c>
      <c r="I595">
        <v>37</v>
      </c>
      <c r="J595" t="s">
        <v>11</v>
      </c>
      <c r="K595">
        <v>1</v>
      </c>
      <c r="M595">
        <v>1400</v>
      </c>
      <c r="N595" s="1">
        <v>45151</v>
      </c>
      <c r="O595" t="s">
        <v>10</v>
      </c>
      <c r="P595">
        <v>699</v>
      </c>
      <c r="Q595">
        <v>9.9</v>
      </c>
      <c r="R595">
        <v>6</v>
      </c>
      <c r="S595">
        <v>4</v>
      </c>
      <c r="T595">
        <v>15</v>
      </c>
      <c r="U595">
        <v>36</v>
      </c>
      <c r="V595" t="s">
        <v>13</v>
      </c>
      <c r="W595">
        <v>0</v>
      </c>
    </row>
    <row r="596" spans="1:23" x14ac:dyDescent="0.25">
      <c r="A596">
        <v>1040</v>
      </c>
      <c r="B596" s="1">
        <v>45408</v>
      </c>
      <c r="C596" t="s">
        <v>10</v>
      </c>
      <c r="D596">
        <v>699</v>
      </c>
      <c r="E596">
        <v>1.8</v>
      </c>
      <c r="F596">
        <v>2</v>
      </c>
      <c r="G596">
        <v>0</v>
      </c>
      <c r="H596">
        <v>29</v>
      </c>
      <c r="I596">
        <v>14</v>
      </c>
      <c r="J596" t="s">
        <v>11</v>
      </c>
      <c r="K596">
        <v>1</v>
      </c>
      <c r="M596">
        <v>1402</v>
      </c>
      <c r="N596" s="1">
        <v>45069</v>
      </c>
      <c r="O596" t="s">
        <v>14</v>
      </c>
      <c r="P596">
        <v>399</v>
      </c>
      <c r="Q596">
        <v>23.1</v>
      </c>
      <c r="R596">
        <v>0</v>
      </c>
      <c r="S596">
        <v>2</v>
      </c>
      <c r="T596">
        <v>9</v>
      </c>
      <c r="U596">
        <v>23</v>
      </c>
      <c r="V596" t="s">
        <v>13</v>
      </c>
      <c r="W596">
        <v>0</v>
      </c>
    </row>
    <row r="597" spans="1:23" x14ac:dyDescent="0.25">
      <c r="A597">
        <v>1042</v>
      </c>
      <c r="B597" s="1">
        <v>45078</v>
      </c>
      <c r="C597" t="s">
        <v>14</v>
      </c>
      <c r="D597">
        <v>399</v>
      </c>
      <c r="E597">
        <v>24.7</v>
      </c>
      <c r="F597">
        <v>8</v>
      </c>
      <c r="G597">
        <v>3</v>
      </c>
      <c r="H597">
        <v>23</v>
      </c>
      <c r="I597">
        <v>29</v>
      </c>
      <c r="J597" t="s">
        <v>11</v>
      </c>
      <c r="K597">
        <v>1</v>
      </c>
      <c r="M597">
        <v>1407</v>
      </c>
      <c r="N597" s="1">
        <v>45233</v>
      </c>
      <c r="O597" t="s">
        <v>12</v>
      </c>
      <c r="P597">
        <v>199</v>
      </c>
      <c r="Q597">
        <v>12</v>
      </c>
      <c r="R597">
        <v>2</v>
      </c>
      <c r="S597">
        <v>5</v>
      </c>
      <c r="T597">
        <v>12</v>
      </c>
      <c r="U597">
        <v>33</v>
      </c>
      <c r="V597" t="s">
        <v>13</v>
      </c>
      <c r="W597">
        <v>0</v>
      </c>
    </row>
    <row r="598" spans="1:23" x14ac:dyDescent="0.25">
      <c r="A598">
        <v>1043</v>
      </c>
      <c r="B598" s="1">
        <v>45447</v>
      </c>
      <c r="C598" t="s">
        <v>12</v>
      </c>
      <c r="D598">
        <v>199</v>
      </c>
      <c r="E598">
        <v>2.8</v>
      </c>
      <c r="F598">
        <v>4</v>
      </c>
      <c r="G598">
        <v>1</v>
      </c>
      <c r="H598">
        <v>23</v>
      </c>
      <c r="I598">
        <v>53</v>
      </c>
      <c r="J598" t="s">
        <v>11</v>
      </c>
      <c r="K598">
        <v>1</v>
      </c>
      <c r="M598">
        <v>1410</v>
      </c>
      <c r="N598" s="1">
        <v>45512</v>
      </c>
      <c r="O598" t="s">
        <v>12</v>
      </c>
      <c r="P598">
        <v>199</v>
      </c>
      <c r="Q598">
        <v>20.9</v>
      </c>
      <c r="R598">
        <v>7</v>
      </c>
      <c r="S598">
        <v>4</v>
      </c>
      <c r="T598">
        <v>26</v>
      </c>
      <c r="U598">
        <v>45</v>
      </c>
      <c r="V598" t="s">
        <v>13</v>
      </c>
      <c r="W598">
        <v>0</v>
      </c>
    </row>
    <row r="599" spans="1:23" x14ac:dyDescent="0.25">
      <c r="A599">
        <v>1044</v>
      </c>
      <c r="B599" s="1">
        <v>45353</v>
      </c>
      <c r="C599" t="s">
        <v>14</v>
      </c>
      <c r="D599">
        <v>399</v>
      </c>
      <c r="E599">
        <v>14.8</v>
      </c>
      <c r="F599">
        <v>0</v>
      </c>
      <c r="G599">
        <v>4</v>
      </c>
      <c r="H599">
        <v>14</v>
      </c>
      <c r="I599">
        <v>49</v>
      </c>
      <c r="J599" t="s">
        <v>11</v>
      </c>
      <c r="K599">
        <v>1</v>
      </c>
      <c r="M599">
        <v>1411</v>
      </c>
      <c r="N599" s="1">
        <v>45461</v>
      </c>
      <c r="O599" t="s">
        <v>10</v>
      </c>
      <c r="P599">
        <v>699</v>
      </c>
      <c r="Q599">
        <v>17.899999999999999</v>
      </c>
      <c r="R599">
        <v>6</v>
      </c>
      <c r="S599">
        <v>1</v>
      </c>
      <c r="T599">
        <v>20</v>
      </c>
      <c r="U599">
        <v>17</v>
      </c>
      <c r="V599" t="s">
        <v>13</v>
      </c>
      <c r="W599">
        <v>0</v>
      </c>
    </row>
    <row r="600" spans="1:23" x14ac:dyDescent="0.25">
      <c r="A600">
        <v>1045</v>
      </c>
      <c r="B600" s="1">
        <v>45623</v>
      </c>
      <c r="C600" t="s">
        <v>12</v>
      </c>
      <c r="D600">
        <v>199</v>
      </c>
      <c r="E600">
        <v>19.3</v>
      </c>
      <c r="F600">
        <v>1</v>
      </c>
      <c r="G600">
        <v>2</v>
      </c>
      <c r="H600">
        <v>16</v>
      </c>
      <c r="I600">
        <v>1</v>
      </c>
      <c r="J600" t="s">
        <v>11</v>
      </c>
      <c r="K600">
        <v>1</v>
      </c>
      <c r="M600">
        <v>1414</v>
      </c>
      <c r="N600" s="1">
        <v>45361</v>
      </c>
      <c r="O600" t="s">
        <v>10</v>
      </c>
      <c r="P600">
        <v>699</v>
      </c>
      <c r="Q600">
        <v>20.8</v>
      </c>
      <c r="R600">
        <v>2</v>
      </c>
      <c r="S600">
        <v>0</v>
      </c>
      <c r="T600">
        <v>26</v>
      </c>
      <c r="U600">
        <v>51</v>
      </c>
      <c r="V600" t="s">
        <v>13</v>
      </c>
      <c r="W600">
        <v>0</v>
      </c>
    </row>
    <row r="601" spans="1:23" x14ac:dyDescent="0.25">
      <c r="A601">
        <v>1046</v>
      </c>
      <c r="B601" s="1">
        <v>45398</v>
      </c>
      <c r="C601" t="s">
        <v>12</v>
      </c>
      <c r="D601">
        <v>199</v>
      </c>
      <c r="E601">
        <v>9.6999999999999993</v>
      </c>
      <c r="F601">
        <v>1</v>
      </c>
      <c r="G601">
        <v>2</v>
      </c>
      <c r="H601">
        <v>26</v>
      </c>
      <c r="I601">
        <v>9</v>
      </c>
      <c r="J601" t="s">
        <v>11</v>
      </c>
      <c r="K601">
        <v>1</v>
      </c>
      <c r="M601">
        <v>1418</v>
      </c>
      <c r="N601" s="1">
        <v>45243</v>
      </c>
      <c r="O601" t="s">
        <v>10</v>
      </c>
      <c r="P601">
        <v>699</v>
      </c>
      <c r="Q601">
        <v>14.3</v>
      </c>
      <c r="R601">
        <v>7</v>
      </c>
      <c r="S601">
        <v>0</v>
      </c>
      <c r="T601">
        <v>3</v>
      </c>
      <c r="U601">
        <v>3</v>
      </c>
      <c r="V601" t="s">
        <v>13</v>
      </c>
      <c r="W601">
        <v>0</v>
      </c>
    </row>
    <row r="602" spans="1:23" x14ac:dyDescent="0.25">
      <c r="A602">
        <v>1047</v>
      </c>
      <c r="B602" s="1">
        <v>44971</v>
      </c>
      <c r="C602" t="s">
        <v>10</v>
      </c>
      <c r="D602">
        <v>699</v>
      </c>
      <c r="E602">
        <v>11.6</v>
      </c>
      <c r="F602">
        <v>4</v>
      </c>
      <c r="G602">
        <v>4</v>
      </c>
      <c r="H602">
        <v>31</v>
      </c>
      <c r="I602">
        <v>42</v>
      </c>
      <c r="J602" t="s">
        <v>11</v>
      </c>
      <c r="K602">
        <v>1</v>
      </c>
      <c r="M602">
        <v>1420</v>
      </c>
      <c r="N602" s="1">
        <v>45442</v>
      </c>
      <c r="O602" t="s">
        <v>10</v>
      </c>
      <c r="P602">
        <v>699</v>
      </c>
      <c r="Q602">
        <v>24.4</v>
      </c>
      <c r="R602">
        <v>1</v>
      </c>
      <c r="S602">
        <v>2</v>
      </c>
      <c r="T602">
        <v>23</v>
      </c>
      <c r="U602">
        <v>26</v>
      </c>
      <c r="V602" t="s">
        <v>13</v>
      </c>
      <c r="W602">
        <v>0</v>
      </c>
    </row>
    <row r="603" spans="1:23" x14ac:dyDescent="0.25">
      <c r="A603">
        <v>1048</v>
      </c>
      <c r="B603" s="1">
        <v>45586</v>
      </c>
      <c r="C603" t="s">
        <v>10</v>
      </c>
      <c r="D603">
        <v>699</v>
      </c>
      <c r="E603">
        <v>8.5</v>
      </c>
      <c r="F603">
        <v>2</v>
      </c>
      <c r="G603">
        <v>1</v>
      </c>
      <c r="H603">
        <v>29</v>
      </c>
      <c r="I603">
        <v>55</v>
      </c>
      <c r="J603" t="s">
        <v>11</v>
      </c>
      <c r="K603">
        <v>1</v>
      </c>
      <c r="M603">
        <v>1421</v>
      </c>
      <c r="N603" s="1">
        <v>45415</v>
      </c>
      <c r="O603" t="s">
        <v>12</v>
      </c>
      <c r="P603">
        <v>199</v>
      </c>
      <c r="Q603">
        <v>20.3</v>
      </c>
      <c r="R603">
        <v>2</v>
      </c>
      <c r="S603">
        <v>0</v>
      </c>
      <c r="T603">
        <v>33</v>
      </c>
      <c r="U603">
        <v>37</v>
      </c>
      <c r="V603" t="s">
        <v>13</v>
      </c>
      <c r="W603">
        <v>0</v>
      </c>
    </row>
    <row r="604" spans="1:23" x14ac:dyDescent="0.25">
      <c r="A604">
        <v>1052</v>
      </c>
      <c r="B604" s="1">
        <v>45303</v>
      </c>
      <c r="C604" t="s">
        <v>10</v>
      </c>
      <c r="D604">
        <v>699</v>
      </c>
      <c r="E604">
        <v>22.6</v>
      </c>
      <c r="F604">
        <v>2</v>
      </c>
      <c r="G604">
        <v>2</v>
      </c>
      <c r="H604">
        <v>20</v>
      </c>
      <c r="I604">
        <v>42</v>
      </c>
      <c r="J604" t="s">
        <v>11</v>
      </c>
      <c r="K604">
        <v>1</v>
      </c>
      <c r="M604">
        <v>1423</v>
      </c>
      <c r="N604" s="1">
        <v>45440</v>
      </c>
      <c r="O604" t="s">
        <v>12</v>
      </c>
      <c r="P604">
        <v>199</v>
      </c>
      <c r="Q604">
        <v>22.2</v>
      </c>
      <c r="R604">
        <v>2</v>
      </c>
      <c r="S604">
        <v>5</v>
      </c>
      <c r="T604">
        <v>15</v>
      </c>
      <c r="U604">
        <v>10</v>
      </c>
      <c r="V604" t="s">
        <v>13</v>
      </c>
      <c r="W604">
        <v>0</v>
      </c>
    </row>
    <row r="605" spans="1:23" x14ac:dyDescent="0.25">
      <c r="A605">
        <v>1054</v>
      </c>
      <c r="B605" s="1">
        <v>44968</v>
      </c>
      <c r="C605" t="s">
        <v>12</v>
      </c>
      <c r="D605">
        <v>199</v>
      </c>
      <c r="E605">
        <v>20.399999999999999</v>
      </c>
      <c r="F605">
        <v>2</v>
      </c>
      <c r="G605">
        <v>3</v>
      </c>
      <c r="H605">
        <v>28</v>
      </c>
      <c r="I605">
        <v>40</v>
      </c>
      <c r="J605" t="s">
        <v>11</v>
      </c>
      <c r="K605">
        <v>1</v>
      </c>
      <c r="M605">
        <v>1425</v>
      </c>
      <c r="N605" s="1">
        <v>45548</v>
      </c>
      <c r="O605" t="s">
        <v>14</v>
      </c>
      <c r="P605">
        <v>399</v>
      </c>
      <c r="Q605">
        <v>1.5</v>
      </c>
      <c r="R605">
        <v>6</v>
      </c>
      <c r="S605">
        <v>1</v>
      </c>
      <c r="T605">
        <v>28</v>
      </c>
      <c r="U605">
        <v>13</v>
      </c>
      <c r="V605" t="s">
        <v>13</v>
      </c>
      <c r="W605">
        <v>0</v>
      </c>
    </row>
    <row r="606" spans="1:23" x14ac:dyDescent="0.25">
      <c r="A606">
        <v>1057</v>
      </c>
      <c r="B606" s="1">
        <v>45509</v>
      </c>
      <c r="C606" t="s">
        <v>14</v>
      </c>
      <c r="D606">
        <v>399</v>
      </c>
      <c r="E606">
        <v>24.6</v>
      </c>
      <c r="F606">
        <v>4</v>
      </c>
      <c r="G606">
        <v>1</v>
      </c>
      <c r="H606">
        <v>10</v>
      </c>
      <c r="I606">
        <v>33</v>
      </c>
      <c r="J606" t="s">
        <v>11</v>
      </c>
      <c r="K606">
        <v>1</v>
      </c>
      <c r="M606">
        <v>1427</v>
      </c>
      <c r="N606" s="1">
        <v>45092</v>
      </c>
      <c r="O606" t="s">
        <v>10</v>
      </c>
      <c r="P606">
        <v>699</v>
      </c>
      <c r="Q606">
        <v>12.7</v>
      </c>
      <c r="R606">
        <v>7</v>
      </c>
      <c r="S606">
        <v>2</v>
      </c>
      <c r="T606">
        <v>6</v>
      </c>
      <c r="U606">
        <v>10</v>
      </c>
      <c r="V606" t="s">
        <v>13</v>
      </c>
      <c r="W606">
        <v>0</v>
      </c>
    </row>
    <row r="607" spans="1:23" x14ac:dyDescent="0.25">
      <c r="A607">
        <v>1058</v>
      </c>
      <c r="B607" s="1">
        <v>45349</v>
      </c>
      <c r="C607" t="s">
        <v>12</v>
      </c>
      <c r="D607">
        <v>199</v>
      </c>
      <c r="E607">
        <v>2.4</v>
      </c>
      <c r="F607">
        <v>0</v>
      </c>
      <c r="G607">
        <v>4</v>
      </c>
      <c r="H607">
        <v>36</v>
      </c>
      <c r="I607">
        <v>6</v>
      </c>
      <c r="J607" t="s">
        <v>11</v>
      </c>
      <c r="K607">
        <v>1</v>
      </c>
      <c r="M607">
        <v>1431</v>
      </c>
      <c r="N607" s="1">
        <v>45445</v>
      </c>
      <c r="O607" t="s">
        <v>12</v>
      </c>
      <c r="P607">
        <v>199</v>
      </c>
      <c r="Q607">
        <v>9.5</v>
      </c>
      <c r="R607">
        <v>5</v>
      </c>
      <c r="S607">
        <v>2</v>
      </c>
      <c r="T607">
        <v>29</v>
      </c>
      <c r="U607">
        <v>5</v>
      </c>
      <c r="V607" t="s">
        <v>13</v>
      </c>
      <c r="W607">
        <v>0</v>
      </c>
    </row>
    <row r="608" spans="1:23" x14ac:dyDescent="0.25">
      <c r="A608">
        <v>1060</v>
      </c>
      <c r="B608" s="1">
        <v>45329</v>
      </c>
      <c r="C608" t="s">
        <v>12</v>
      </c>
      <c r="D608">
        <v>199</v>
      </c>
      <c r="E608">
        <v>18.600000000000001</v>
      </c>
      <c r="F608">
        <v>7</v>
      </c>
      <c r="G608">
        <v>1</v>
      </c>
      <c r="H608">
        <v>8</v>
      </c>
      <c r="I608">
        <v>50</v>
      </c>
      <c r="J608" t="s">
        <v>11</v>
      </c>
      <c r="K608">
        <v>1</v>
      </c>
      <c r="M608">
        <v>1436</v>
      </c>
      <c r="N608" s="1">
        <v>45545</v>
      </c>
      <c r="O608" t="s">
        <v>14</v>
      </c>
      <c r="P608">
        <v>399</v>
      </c>
      <c r="Q608">
        <v>5.4</v>
      </c>
      <c r="R608">
        <v>5</v>
      </c>
      <c r="S608">
        <v>0</v>
      </c>
      <c r="T608">
        <v>28</v>
      </c>
      <c r="U608">
        <v>20</v>
      </c>
      <c r="V608" t="s">
        <v>13</v>
      </c>
      <c r="W608">
        <v>0</v>
      </c>
    </row>
    <row r="609" spans="1:23" x14ac:dyDescent="0.25">
      <c r="A609">
        <v>1061</v>
      </c>
      <c r="B609" s="1">
        <v>45613</v>
      </c>
      <c r="C609" t="s">
        <v>12</v>
      </c>
      <c r="D609">
        <v>199</v>
      </c>
      <c r="E609">
        <v>10.7</v>
      </c>
      <c r="F609">
        <v>4</v>
      </c>
      <c r="G609">
        <v>2</v>
      </c>
      <c r="H609">
        <v>6</v>
      </c>
      <c r="I609">
        <v>37</v>
      </c>
      <c r="J609" t="s">
        <v>11</v>
      </c>
      <c r="K609">
        <v>1</v>
      </c>
      <c r="M609">
        <v>1437</v>
      </c>
      <c r="N609" s="1">
        <v>45485</v>
      </c>
      <c r="O609" t="s">
        <v>14</v>
      </c>
      <c r="P609">
        <v>399</v>
      </c>
      <c r="Q609">
        <v>17.7</v>
      </c>
      <c r="R609">
        <v>7</v>
      </c>
      <c r="S609">
        <v>0</v>
      </c>
      <c r="T609">
        <v>14</v>
      </c>
      <c r="U609">
        <v>17</v>
      </c>
      <c r="V609" t="s">
        <v>13</v>
      </c>
      <c r="W609">
        <v>0</v>
      </c>
    </row>
    <row r="610" spans="1:23" x14ac:dyDescent="0.25">
      <c r="A610">
        <v>1062</v>
      </c>
      <c r="B610" s="1">
        <v>45545</v>
      </c>
      <c r="C610" t="s">
        <v>14</v>
      </c>
      <c r="D610">
        <v>399</v>
      </c>
      <c r="E610">
        <v>8.9</v>
      </c>
      <c r="F610">
        <v>2</v>
      </c>
      <c r="G610">
        <v>1</v>
      </c>
      <c r="H610">
        <v>17</v>
      </c>
      <c r="I610">
        <v>11</v>
      </c>
      <c r="J610" t="s">
        <v>11</v>
      </c>
      <c r="K610">
        <v>1</v>
      </c>
      <c r="M610">
        <v>1444</v>
      </c>
      <c r="N610" s="1">
        <v>45538</v>
      </c>
      <c r="O610" t="s">
        <v>14</v>
      </c>
      <c r="P610">
        <v>399</v>
      </c>
      <c r="Q610">
        <v>22.9</v>
      </c>
      <c r="R610">
        <v>6</v>
      </c>
      <c r="S610">
        <v>0</v>
      </c>
      <c r="T610">
        <v>23</v>
      </c>
      <c r="U610">
        <v>35</v>
      </c>
      <c r="V610" t="s">
        <v>13</v>
      </c>
      <c r="W610">
        <v>0</v>
      </c>
    </row>
    <row r="611" spans="1:23" x14ac:dyDescent="0.25">
      <c r="A611">
        <v>1063</v>
      </c>
      <c r="B611" s="1">
        <v>45102</v>
      </c>
      <c r="C611" t="s">
        <v>14</v>
      </c>
      <c r="D611">
        <v>399</v>
      </c>
      <c r="E611">
        <v>11.1</v>
      </c>
      <c r="F611">
        <v>0</v>
      </c>
      <c r="G611">
        <v>0</v>
      </c>
      <c r="H611">
        <v>7</v>
      </c>
      <c r="I611">
        <v>25</v>
      </c>
      <c r="J611" t="s">
        <v>11</v>
      </c>
      <c r="K611">
        <v>1</v>
      </c>
      <c r="M611">
        <v>1445</v>
      </c>
      <c r="N611" s="1">
        <v>45251</v>
      </c>
      <c r="O611" t="s">
        <v>12</v>
      </c>
      <c r="P611">
        <v>199</v>
      </c>
      <c r="Q611">
        <v>18.2</v>
      </c>
      <c r="R611">
        <v>2</v>
      </c>
      <c r="S611">
        <v>2</v>
      </c>
      <c r="T611">
        <v>5</v>
      </c>
      <c r="U611">
        <v>42</v>
      </c>
      <c r="V611" t="s">
        <v>13</v>
      </c>
      <c r="W611">
        <v>0</v>
      </c>
    </row>
    <row r="612" spans="1:23" x14ac:dyDescent="0.25">
      <c r="A612">
        <v>1064</v>
      </c>
      <c r="B612" s="1">
        <v>45425</v>
      </c>
      <c r="C612" t="s">
        <v>10</v>
      </c>
      <c r="D612">
        <v>699</v>
      </c>
      <c r="E612">
        <v>11.8</v>
      </c>
      <c r="F612">
        <v>6</v>
      </c>
      <c r="G612">
        <v>5</v>
      </c>
      <c r="H612">
        <v>31</v>
      </c>
      <c r="I612">
        <v>47</v>
      </c>
      <c r="J612" t="s">
        <v>11</v>
      </c>
      <c r="K612">
        <v>1</v>
      </c>
      <c r="M612">
        <v>1447</v>
      </c>
      <c r="N612" s="1">
        <v>45055</v>
      </c>
      <c r="O612" t="s">
        <v>14</v>
      </c>
      <c r="P612">
        <v>399</v>
      </c>
      <c r="Q612">
        <v>13.3</v>
      </c>
      <c r="R612">
        <v>0</v>
      </c>
      <c r="S612">
        <v>3</v>
      </c>
      <c r="T612">
        <v>17</v>
      </c>
      <c r="U612">
        <v>60</v>
      </c>
      <c r="V612" t="s">
        <v>13</v>
      </c>
      <c r="W612">
        <v>0</v>
      </c>
    </row>
    <row r="613" spans="1:23" x14ac:dyDescent="0.25">
      <c r="A613">
        <v>1065</v>
      </c>
      <c r="B613" s="1">
        <v>44941</v>
      </c>
      <c r="C613" t="s">
        <v>14</v>
      </c>
      <c r="D613">
        <v>399</v>
      </c>
      <c r="E613">
        <v>17.399999999999999</v>
      </c>
      <c r="F613">
        <v>6</v>
      </c>
      <c r="G613">
        <v>2</v>
      </c>
      <c r="H613">
        <v>24</v>
      </c>
      <c r="I613">
        <v>5</v>
      </c>
      <c r="J613" t="s">
        <v>11</v>
      </c>
      <c r="K613">
        <v>1</v>
      </c>
      <c r="M613">
        <v>1448</v>
      </c>
      <c r="N613" s="1">
        <v>45119</v>
      </c>
      <c r="O613" t="s">
        <v>10</v>
      </c>
      <c r="P613">
        <v>699</v>
      </c>
      <c r="Q613">
        <v>16.2</v>
      </c>
      <c r="R613">
        <v>1</v>
      </c>
      <c r="S613">
        <v>0</v>
      </c>
      <c r="T613">
        <v>29</v>
      </c>
      <c r="U613">
        <v>13</v>
      </c>
      <c r="V613" t="s">
        <v>13</v>
      </c>
      <c r="W613">
        <v>0</v>
      </c>
    </row>
    <row r="614" spans="1:23" x14ac:dyDescent="0.25">
      <c r="A614">
        <v>1068</v>
      </c>
      <c r="B614" s="1">
        <v>45646</v>
      </c>
      <c r="C614" t="s">
        <v>12</v>
      </c>
      <c r="D614">
        <v>199</v>
      </c>
      <c r="E614">
        <v>10.8</v>
      </c>
      <c r="F614">
        <v>1</v>
      </c>
      <c r="G614">
        <v>1</v>
      </c>
      <c r="H614">
        <v>31</v>
      </c>
      <c r="I614">
        <v>57</v>
      </c>
      <c r="J614" t="s">
        <v>11</v>
      </c>
      <c r="K614">
        <v>1</v>
      </c>
      <c r="M614">
        <v>1450</v>
      </c>
      <c r="N614" s="1">
        <v>45441</v>
      </c>
      <c r="O614" t="s">
        <v>10</v>
      </c>
      <c r="P614">
        <v>699</v>
      </c>
      <c r="Q614">
        <v>9.6</v>
      </c>
      <c r="R614">
        <v>5</v>
      </c>
      <c r="S614">
        <v>0</v>
      </c>
      <c r="T614">
        <v>1</v>
      </c>
      <c r="U614">
        <v>19</v>
      </c>
      <c r="V614" t="s">
        <v>13</v>
      </c>
      <c r="W614">
        <v>0</v>
      </c>
    </row>
    <row r="615" spans="1:23" x14ac:dyDescent="0.25">
      <c r="A615">
        <v>1069</v>
      </c>
      <c r="B615" s="1">
        <v>45510</v>
      </c>
      <c r="C615" t="s">
        <v>14</v>
      </c>
      <c r="D615">
        <v>399</v>
      </c>
      <c r="E615">
        <v>12.1</v>
      </c>
      <c r="F615">
        <v>7</v>
      </c>
      <c r="G615">
        <v>4</v>
      </c>
      <c r="H615">
        <v>32</v>
      </c>
      <c r="I615">
        <v>15</v>
      </c>
      <c r="J615" t="s">
        <v>11</v>
      </c>
      <c r="K615">
        <v>1</v>
      </c>
      <c r="M615">
        <v>1454</v>
      </c>
      <c r="N615" s="1">
        <v>45018</v>
      </c>
      <c r="O615" t="s">
        <v>10</v>
      </c>
      <c r="P615">
        <v>699</v>
      </c>
      <c r="Q615">
        <v>16</v>
      </c>
      <c r="R615">
        <v>1</v>
      </c>
      <c r="S615">
        <v>0</v>
      </c>
      <c r="T615">
        <v>28</v>
      </c>
      <c r="U615">
        <v>51</v>
      </c>
      <c r="V615" t="s">
        <v>13</v>
      </c>
      <c r="W615">
        <v>0</v>
      </c>
    </row>
    <row r="616" spans="1:23" x14ac:dyDescent="0.25">
      <c r="A616">
        <v>1071</v>
      </c>
      <c r="B616" s="1">
        <v>45532</v>
      </c>
      <c r="C616" t="s">
        <v>14</v>
      </c>
      <c r="D616">
        <v>399</v>
      </c>
      <c r="E616">
        <v>25</v>
      </c>
      <c r="F616">
        <v>0</v>
      </c>
      <c r="G616">
        <v>3</v>
      </c>
      <c r="H616">
        <v>36</v>
      </c>
      <c r="I616">
        <v>25</v>
      </c>
      <c r="J616" t="s">
        <v>11</v>
      </c>
      <c r="K616">
        <v>1</v>
      </c>
      <c r="M616">
        <v>1455</v>
      </c>
      <c r="N616" s="1">
        <v>45565</v>
      </c>
      <c r="O616" t="s">
        <v>10</v>
      </c>
      <c r="P616">
        <v>699</v>
      </c>
      <c r="Q616">
        <v>15.6</v>
      </c>
      <c r="R616">
        <v>6</v>
      </c>
      <c r="S616">
        <v>0</v>
      </c>
      <c r="T616">
        <v>2</v>
      </c>
      <c r="U616">
        <v>31</v>
      </c>
      <c r="V616" t="s">
        <v>13</v>
      </c>
      <c r="W616">
        <v>0</v>
      </c>
    </row>
    <row r="617" spans="1:23" x14ac:dyDescent="0.25">
      <c r="A617">
        <v>1073</v>
      </c>
      <c r="B617" s="1">
        <v>45588</v>
      </c>
      <c r="C617" t="s">
        <v>10</v>
      </c>
      <c r="D617">
        <v>699</v>
      </c>
      <c r="E617">
        <v>7.1</v>
      </c>
      <c r="F617">
        <v>6</v>
      </c>
      <c r="G617">
        <v>3</v>
      </c>
      <c r="H617">
        <v>5</v>
      </c>
      <c r="I617">
        <v>7</v>
      </c>
      <c r="J617" t="s">
        <v>11</v>
      </c>
      <c r="K617">
        <v>1</v>
      </c>
      <c r="M617">
        <v>1458</v>
      </c>
      <c r="N617" s="1">
        <v>45647</v>
      </c>
      <c r="O617" t="s">
        <v>12</v>
      </c>
      <c r="P617">
        <v>199</v>
      </c>
      <c r="Q617">
        <v>24.2</v>
      </c>
      <c r="R617">
        <v>7</v>
      </c>
      <c r="S617">
        <v>3</v>
      </c>
      <c r="T617">
        <v>23</v>
      </c>
      <c r="U617">
        <v>58</v>
      </c>
      <c r="V617" t="s">
        <v>13</v>
      </c>
      <c r="W617">
        <v>0</v>
      </c>
    </row>
    <row r="618" spans="1:23" x14ac:dyDescent="0.25">
      <c r="A618">
        <v>1076</v>
      </c>
      <c r="B618" s="1">
        <v>45353</v>
      </c>
      <c r="C618" t="s">
        <v>10</v>
      </c>
      <c r="D618">
        <v>699</v>
      </c>
      <c r="E618">
        <v>3.7</v>
      </c>
      <c r="F618">
        <v>4</v>
      </c>
      <c r="G618">
        <v>5</v>
      </c>
      <c r="H618">
        <v>30</v>
      </c>
      <c r="I618">
        <v>45</v>
      </c>
      <c r="J618" t="s">
        <v>11</v>
      </c>
      <c r="K618">
        <v>1</v>
      </c>
      <c r="M618">
        <v>1462</v>
      </c>
      <c r="N618" s="1">
        <v>45124</v>
      </c>
      <c r="O618" t="s">
        <v>14</v>
      </c>
      <c r="P618">
        <v>399</v>
      </c>
      <c r="Q618">
        <v>24</v>
      </c>
      <c r="R618">
        <v>6</v>
      </c>
      <c r="S618">
        <v>1</v>
      </c>
      <c r="T618">
        <v>11</v>
      </c>
      <c r="U618">
        <v>35</v>
      </c>
      <c r="V618" t="s">
        <v>13</v>
      </c>
      <c r="W618">
        <v>0</v>
      </c>
    </row>
    <row r="619" spans="1:23" x14ac:dyDescent="0.25">
      <c r="A619">
        <v>1077</v>
      </c>
      <c r="B619" s="1">
        <v>45015</v>
      </c>
      <c r="C619" t="s">
        <v>10</v>
      </c>
      <c r="D619">
        <v>699</v>
      </c>
      <c r="E619">
        <v>20</v>
      </c>
      <c r="F619">
        <v>2</v>
      </c>
      <c r="G619">
        <v>4</v>
      </c>
      <c r="H619">
        <v>24</v>
      </c>
      <c r="I619">
        <v>13</v>
      </c>
      <c r="J619" t="s">
        <v>11</v>
      </c>
      <c r="K619">
        <v>1</v>
      </c>
      <c r="M619">
        <v>1463</v>
      </c>
      <c r="N619" s="1">
        <v>45104</v>
      </c>
      <c r="O619" t="s">
        <v>10</v>
      </c>
      <c r="P619">
        <v>699</v>
      </c>
      <c r="Q619">
        <v>20.8</v>
      </c>
      <c r="R619">
        <v>6</v>
      </c>
      <c r="S619">
        <v>1</v>
      </c>
      <c r="T619">
        <v>26</v>
      </c>
      <c r="U619">
        <v>60</v>
      </c>
      <c r="V619" t="s">
        <v>13</v>
      </c>
      <c r="W619">
        <v>0</v>
      </c>
    </row>
    <row r="620" spans="1:23" x14ac:dyDescent="0.25">
      <c r="A620">
        <v>1078</v>
      </c>
      <c r="B620" s="1">
        <v>45352</v>
      </c>
      <c r="C620" t="s">
        <v>10</v>
      </c>
      <c r="D620">
        <v>699</v>
      </c>
      <c r="E620">
        <v>3.7</v>
      </c>
      <c r="F620">
        <v>3</v>
      </c>
      <c r="G620">
        <v>1</v>
      </c>
      <c r="H620">
        <v>31</v>
      </c>
      <c r="I620">
        <v>38</v>
      </c>
      <c r="J620" t="s">
        <v>11</v>
      </c>
      <c r="K620">
        <v>1</v>
      </c>
      <c r="M620">
        <v>1464</v>
      </c>
      <c r="N620" s="1">
        <v>45056</v>
      </c>
      <c r="O620" t="s">
        <v>14</v>
      </c>
      <c r="P620">
        <v>399</v>
      </c>
      <c r="Q620">
        <v>13.2</v>
      </c>
      <c r="R620">
        <v>6</v>
      </c>
      <c r="S620">
        <v>1</v>
      </c>
      <c r="T620">
        <v>21</v>
      </c>
      <c r="U620">
        <v>6</v>
      </c>
      <c r="V620" t="s">
        <v>13</v>
      </c>
      <c r="W620">
        <v>0</v>
      </c>
    </row>
    <row r="621" spans="1:23" x14ac:dyDescent="0.25">
      <c r="A621">
        <v>1080</v>
      </c>
      <c r="B621" s="1">
        <v>45367</v>
      </c>
      <c r="C621" t="s">
        <v>14</v>
      </c>
      <c r="D621">
        <v>399</v>
      </c>
      <c r="E621">
        <v>4.8</v>
      </c>
      <c r="F621">
        <v>8</v>
      </c>
      <c r="G621">
        <v>0</v>
      </c>
      <c r="H621">
        <v>11</v>
      </c>
      <c r="I621">
        <v>51</v>
      </c>
      <c r="J621" t="s">
        <v>11</v>
      </c>
      <c r="K621">
        <v>1</v>
      </c>
      <c r="M621">
        <v>1468</v>
      </c>
      <c r="N621" s="1">
        <v>45178</v>
      </c>
      <c r="O621" t="s">
        <v>14</v>
      </c>
      <c r="P621">
        <v>399</v>
      </c>
      <c r="Q621">
        <v>5.0999999999999996</v>
      </c>
      <c r="R621">
        <v>3</v>
      </c>
      <c r="S621">
        <v>2</v>
      </c>
      <c r="T621">
        <v>23</v>
      </c>
      <c r="U621">
        <v>12</v>
      </c>
      <c r="V621" t="s">
        <v>13</v>
      </c>
      <c r="W621">
        <v>0</v>
      </c>
    </row>
    <row r="622" spans="1:23" x14ac:dyDescent="0.25">
      <c r="A622">
        <v>1082</v>
      </c>
      <c r="B622" s="1">
        <v>45612</v>
      </c>
      <c r="C622" t="s">
        <v>12</v>
      </c>
      <c r="D622">
        <v>199</v>
      </c>
      <c r="E622">
        <v>7.1</v>
      </c>
      <c r="F622">
        <v>2</v>
      </c>
      <c r="G622">
        <v>5</v>
      </c>
      <c r="H622">
        <v>36</v>
      </c>
      <c r="I622">
        <v>55</v>
      </c>
      <c r="J622" t="s">
        <v>11</v>
      </c>
      <c r="K622">
        <v>1</v>
      </c>
      <c r="M622">
        <v>1469</v>
      </c>
      <c r="N622" s="1">
        <v>45569</v>
      </c>
      <c r="O622" t="s">
        <v>10</v>
      </c>
      <c r="P622">
        <v>699</v>
      </c>
      <c r="Q622">
        <v>19.399999999999999</v>
      </c>
      <c r="R622">
        <v>0</v>
      </c>
      <c r="S622">
        <v>2</v>
      </c>
      <c r="T622">
        <v>25</v>
      </c>
      <c r="U622">
        <v>5</v>
      </c>
      <c r="V622" t="s">
        <v>13</v>
      </c>
      <c r="W622">
        <v>0</v>
      </c>
    </row>
    <row r="623" spans="1:23" x14ac:dyDescent="0.25">
      <c r="A623">
        <v>1084</v>
      </c>
      <c r="B623" s="1">
        <v>45047</v>
      </c>
      <c r="C623" t="s">
        <v>10</v>
      </c>
      <c r="D623">
        <v>699</v>
      </c>
      <c r="E623">
        <v>20.7</v>
      </c>
      <c r="F623">
        <v>0</v>
      </c>
      <c r="G623">
        <v>4</v>
      </c>
      <c r="H623">
        <v>7</v>
      </c>
      <c r="I623">
        <v>6</v>
      </c>
      <c r="J623" t="s">
        <v>11</v>
      </c>
      <c r="K623">
        <v>1</v>
      </c>
      <c r="M623">
        <v>1472</v>
      </c>
      <c r="N623" s="1">
        <v>45248</v>
      </c>
      <c r="O623" t="s">
        <v>14</v>
      </c>
      <c r="P623">
        <v>399</v>
      </c>
      <c r="Q623">
        <v>12.4</v>
      </c>
      <c r="R623">
        <v>1</v>
      </c>
      <c r="S623">
        <v>1</v>
      </c>
      <c r="T623">
        <v>5</v>
      </c>
      <c r="U623">
        <v>43</v>
      </c>
      <c r="V623" t="s">
        <v>13</v>
      </c>
      <c r="W623">
        <v>0</v>
      </c>
    </row>
    <row r="624" spans="1:23" x14ac:dyDescent="0.25">
      <c r="A624">
        <v>1085</v>
      </c>
      <c r="B624" s="1">
        <v>45437</v>
      </c>
      <c r="C624" t="s">
        <v>12</v>
      </c>
      <c r="D624">
        <v>199</v>
      </c>
      <c r="E624">
        <v>4.3</v>
      </c>
      <c r="F624">
        <v>4</v>
      </c>
      <c r="G624">
        <v>5</v>
      </c>
      <c r="H624">
        <v>24</v>
      </c>
      <c r="I624">
        <v>28</v>
      </c>
      <c r="J624" t="s">
        <v>11</v>
      </c>
      <c r="K624">
        <v>1</v>
      </c>
      <c r="M624">
        <v>1473</v>
      </c>
      <c r="N624" s="1">
        <v>45602</v>
      </c>
      <c r="O624" t="s">
        <v>10</v>
      </c>
      <c r="P624">
        <v>699</v>
      </c>
      <c r="Q624">
        <v>20.3</v>
      </c>
      <c r="R624">
        <v>2</v>
      </c>
      <c r="S624">
        <v>2</v>
      </c>
      <c r="T624">
        <v>29</v>
      </c>
      <c r="U624">
        <v>0</v>
      </c>
      <c r="V624" t="s">
        <v>13</v>
      </c>
      <c r="W624">
        <v>0</v>
      </c>
    </row>
    <row r="625" spans="1:23" x14ac:dyDescent="0.25">
      <c r="A625">
        <v>1086</v>
      </c>
      <c r="B625" s="1">
        <v>45133</v>
      </c>
      <c r="C625" t="s">
        <v>10</v>
      </c>
      <c r="D625">
        <v>699</v>
      </c>
      <c r="E625">
        <v>4.3</v>
      </c>
      <c r="F625">
        <v>5</v>
      </c>
      <c r="G625">
        <v>2</v>
      </c>
      <c r="H625">
        <v>7</v>
      </c>
      <c r="I625">
        <v>52</v>
      </c>
      <c r="J625" t="s">
        <v>11</v>
      </c>
      <c r="K625">
        <v>1</v>
      </c>
      <c r="M625">
        <v>1475</v>
      </c>
      <c r="N625" s="1">
        <v>45475</v>
      </c>
      <c r="O625" t="s">
        <v>10</v>
      </c>
      <c r="P625">
        <v>699</v>
      </c>
      <c r="Q625">
        <v>4.4000000000000004</v>
      </c>
      <c r="R625">
        <v>4</v>
      </c>
      <c r="S625">
        <v>0</v>
      </c>
      <c r="T625">
        <v>1</v>
      </c>
      <c r="U625">
        <v>12</v>
      </c>
      <c r="V625" t="s">
        <v>13</v>
      </c>
      <c r="W625">
        <v>0</v>
      </c>
    </row>
    <row r="626" spans="1:23" x14ac:dyDescent="0.25">
      <c r="A626">
        <v>1088</v>
      </c>
      <c r="B626" s="1">
        <v>45296</v>
      </c>
      <c r="C626" t="s">
        <v>14</v>
      </c>
      <c r="D626">
        <v>399</v>
      </c>
      <c r="E626">
        <v>4.7</v>
      </c>
      <c r="F626">
        <v>4</v>
      </c>
      <c r="G626">
        <v>2</v>
      </c>
      <c r="H626">
        <v>33</v>
      </c>
      <c r="I626">
        <v>45</v>
      </c>
      <c r="J626" t="s">
        <v>11</v>
      </c>
      <c r="K626">
        <v>1</v>
      </c>
      <c r="M626">
        <v>1476</v>
      </c>
      <c r="N626" s="1">
        <v>45149</v>
      </c>
      <c r="O626" t="s">
        <v>12</v>
      </c>
      <c r="P626">
        <v>199</v>
      </c>
      <c r="Q626">
        <v>13</v>
      </c>
      <c r="R626">
        <v>2</v>
      </c>
      <c r="S626">
        <v>1</v>
      </c>
      <c r="T626">
        <v>34</v>
      </c>
      <c r="U626">
        <v>55</v>
      </c>
      <c r="V626" t="s">
        <v>13</v>
      </c>
      <c r="W626">
        <v>0</v>
      </c>
    </row>
    <row r="627" spans="1:23" x14ac:dyDescent="0.25">
      <c r="A627">
        <v>1089</v>
      </c>
      <c r="B627" s="1">
        <v>45366</v>
      </c>
      <c r="C627" t="s">
        <v>10</v>
      </c>
      <c r="D627">
        <v>699</v>
      </c>
      <c r="E627">
        <v>4.2</v>
      </c>
      <c r="F627">
        <v>8</v>
      </c>
      <c r="G627">
        <v>3</v>
      </c>
      <c r="H627">
        <v>16</v>
      </c>
      <c r="I627">
        <v>50</v>
      </c>
      <c r="J627" t="s">
        <v>11</v>
      </c>
      <c r="K627">
        <v>1</v>
      </c>
      <c r="M627">
        <v>1477</v>
      </c>
      <c r="N627" s="1">
        <v>45201</v>
      </c>
      <c r="O627" t="s">
        <v>12</v>
      </c>
      <c r="P627">
        <v>199</v>
      </c>
      <c r="Q627">
        <v>3.9</v>
      </c>
      <c r="R627">
        <v>1</v>
      </c>
      <c r="S627">
        <v>5</v>
      </c>
      <c r="T627">
        <v>21</v>
      </c>
      <c r="U627">
        <v>44</v>
      </c>
      <c r="V627" t="s">
        <v>13</v>
      </c>
      <c r="W627">
        <v>0</v>
      </c>
    </row>
    <row r="628" spans="1:23" x14ac:dyDescent="0.25">
      <c r="A628">
        <v>1092</v>
      </c>
      <c r="B628" s="1">
        <v>45515</v>
      </c>
      <c r="C628" t="s">
        <v>12</v>
      </c>
      <c r="D628">
        <v>199</v>
      </c>
      <c r="E628">
        <v>2</v>
      </c>
      <c r="F628">
        <v>0</v>
      </c>
      <c r="G628">
        <v>5</v>
      </c>
      <c r="H628">
        <v>28</v>
      </c>
      <c r="I628">
        <v>59</v>
      </c>
      <c r="J628" t="s">
        <v>11</v>
      </c>
      <c r="K628">
        <v>1</v>
      </c>
      <c r="M628">
        <v>1480</v>
      </c>
      <c r="N628" s="1">
        <v>45246</v>
      </c>
      <c r="O628" t="s">
        <v>10</v>
      </c>
      <c r="P628">
        <v>699</v>
      </c>
      <c r="Q628">
        <v>24.1</v>
      </c>
      <c r="R628">
        <v>1</v>
      </c>
      <c r="S628">
        <v>4</v>
      </c>
      <c r="T628">
        <v>18</v>
      </c>
      <c r="U628">
        <v>50</v>
      </c>
      <c r="V628" t="s">
        <v>13</v>
      </c>
      <c r="W628">
        <v>0</v>
      </c>
    </row>
    <row r="629" spans="1:23" x14ac:dyDescent="0.25">
      <c r="A629">
        <v>1093</v>
      </c>
      <c r="B629" s="1">
        <v>45493</v>
      </c>
      <c r="C629" t="s">
        <v>12</v>
      </c>
      <c r="D629">
        <v>199</v>
      </c>
      <c r="E629">
        <v>24.3</v>
      </c>
      <c r="F629">
        <v>6</v>
      </c>
      <c r="G629">
        <v>3</v>
      </c>
      <c r="H629">
        <v>34</v>
      </c>
      <c r="I629">
        <v>56</v>
      </c>
      <c r="J629" t="s">
        <v>11</v>
      </c>
      <c r="K629">
        <v>1</v>
      </c>
      <c r="M629">
        <v>1483</v>
      </c>
      <c r="N629" s="1">
        <v>45450</v>
      </c>
      <c r="O629" t="s">
        <v>14</v>
      </c>
      <c r="P629">
        <v>399</v>
      </c>
      <c r="Q629">
        <v>22.5</v>
      </c>
      <c r="R629">
        <v>1</v>
      </c>
      <c r="S629">
        <v>3</v>
      </c>
      <c r="T629">
        <v>24</v>
      </c>
      <c r="U629">
        <v>10</v>
      </c>
      <c r="V629" t="s">
        <v>13</v>
      </c>
      <c r="W629">
        <v>0</v>
      </c>
    </row>
    <row r="630" spans="1:23" x14ac:dyDescent="0.25">
      <c r="A630">
        <v>1094</v>
      </c>
      <c r="B630" s="1">
        <v>45077</v>
      </c>
      <c r="C630" t="s">
        <v>14</v>
      </c>
      <c r="D630">
        <v>399</v>
      </c>
      <c r="E630">
        <v>22.8</v>
      </c>
      <c r="F630">
        <v>0</v>
      </c>
      <c r="G630">
        <v>2</v>
      </c>
      <c r="H630">
        <v>21</v>
      </c>
      <c r="I630">
        <v>57</v>
      </c>
      <c r="J630" t="s">
        <v>11</v>
      </c>
      <c r="K630">
        <v>1</v>
      </c>
      <c r="M630">
        <v>1486</v>
      </c>
      <c r="N630" s="1">
        <v>45263</v>
      </c>
      <c r="O630" t="s">
        <v>14</v>
      </c>
      <c r="P630">
        <v>399</v>
      </c>
      <c r="Q630">
        <v>19.600000000000001</v>
      </c>
      <c r="R630">
        <v>1</v>
      </c>
      <c r="S630">
        <v>0</v>
      </c>
      <c r="T630">
        <v>10</v>
      </c>
      <c r="U630">
        <v>20</v>
      </c>
      <c r="V630" t="s">
        <v>13</v>
      </c>
      <c r="W630">
        <v>0</v>
      </c>
    </row>
    <row r="631" spans="1:23" x14ac:dyDescent="0.25">
      <c r="A631">
        <v>1096</v>
      </c>
      <c r="B631" s="1">
        <v>44964</v>
      </c>
      <c r="C631" t="s">
        <v>14</v>
      </c>
      <c r="D631">
        <v>399</v>
      </c>
      <c r="E631">
        <v>22.2</v>
      </c>
      <c r="F631">
        <v>6</v>
      </c>
      <c r="G631">
        <v>1</v>
      </c>
      <c r="H631">
        <v>23</v>
      </c>
      <c r="I631">
        <v>56</v>
      </c>
      <c r="J631" t="s">
        <v>11</v>
      </c>
      <c r="K631">
        <v>1</v>
      </c>
      <c r="M631">
        <v>1488</v>
      </c>
      <c r="N631" s="1">
        <v>45614</v>
      </c>
      <c r="O631" t="s">
        <v>10</v>
      </c>
      <c r="P631">
        <v>699</v>
      </c>
      <c r="Q631">
        <v>13.4</v>
      </c>
      <c r="R631">
        <v>1</v>
      </c>
      <c r="S631">
        <v>4</v>
      </c>
      <c r="T631">
        <v>14</v>
      </c>
      <c r="U631">
        <v>17</v>
      </c>
      <c r="V631" t="s">
        <v>13</v>
      </c>
      <c r="W631">
        <v>0</v>
      </c>
    </row>
    <row r="632" spans="1:23" x14ac:dyDescent="0.25">
      <c r="A632">
        <v>1097</v>
      </c>
      <c r="B632" s="1">
        <v>45022</v>
      </c>
      <c r="C632" t="s">
        <v>10</v>
      </c>
      <c r="D632">
        <v>699</v>
      </c>
      <c r="E632">
        <v>10.1</v>
      </c>
      <c r="F632">
        <v>2</v>
      </c>
      <c r="G632">
        <v>4</v>
      </c>
      <c r="H632">
        <v>22</v>
      </c>
      <c r="I632">
        <v>34</v>
      </c>
      <c r="J632" t="s">
        <v>11</v>
      </c>
      <c r="K632">
        <v>1</v>
      </c>
      <c r="M632">
        <v>1492</v>
      </c>
      <c r="N632" s="1">
        <v>44964</v>
      </c>
      <c r="O632" t="s">
        <v>10</v>
      </c>
      <c r="P632">
        <v>699</v>
      </c>
      <c r="Q632">
        <v>22.8</v>
      </c>
      <c r="R632">
        <v>4</v>
      </c>
      <c r="S632">
        <v>1</v>
      </c>
      <c r="T632">
        <v>1</v>
      </c>
      <c r="U632">
        <v>53</v>
      </c>
      <c r="V632" t="s">
        <v>13</v>
      </c>
      <c r="W632">
        <v>0</v>
      </c>
    </row>
    <row r="633" spans="1:23" x14ac:dyDescent="0.25">
      <c r="A633">
        <v>1098</v>
      </c>
      <c r="B633" s="1">
        <v>45479</v>
      </c>
      <c r="C633" t="s">
        <v>10</v>
      </c>
      <c r="D633">
        <v>699</v>
      </c>
      <c r="E633">
        <v>8.1999999999999993</v>
      </c>
      <c r="F633">
        <v>5</v>
      </c>
      <c r="G633">
        <v>5</v>
      </c>
      <c r="H633">
        <v>36</v>
      </c>
      <c r="I633">
        <v>10</v>
      </c>
      <c r="J633" t="s">
        <v>11</v>
      </c>
      <c r="K633">
        <v>1</v>
      </c>
      <c r="M633">
        <v>1494</v>
      </c>
      <c r="N633" s="1">
        <v>45247</v>
      </c>
      <c r="O633" t="s">
        <v>10</v>
      </c>
      <c r="P633">
        <v>699</v>
      </c>
      <c r="Q633">
        <v>7.2</v>
      </c>
      <c r="R633">
        <v>5</v>
      </c>
      <c r="S633">
        <v>3</v>
      </c>
      <c r="T633">
        <v>20</v>
      </c>
      <c r="U633">
        <v>5</v>
      </c>
      <c r="V633" t="s">
        <v>13</v>
      </c>
      <c r="W633">
        <v>0</v>
      </c>
    </row>
    <row r="634" spans="1:23" x14ac:dyDescent="0.25">
      <c r="A634">
        <v>1100</v>
      </c>
      <c r="B634" s="1">
        <v>44975</v>
      </c>
      <c r="C634" t="s">
        <v>10</v>
      </c>
      <c r="D634">
        <v>699</v>
      </c>
      <c r="E634">
        <v>21.1</v>
      </c>
      <c r="F634">
        <v>4</v>
      </c>
      <c r="G634">
        <v>5</v>
      </c>
      <c r="H634">
        <v>4</v>
      </c>
      <c r="I634">
        <v>32</v>
      </c>
      <c r="J634" t="s">
        <v>11</v>
      </c>
      <c r="K634">
        <v>1</v>
      </c>
      <c r="M634">
        <v>1497</v>
      </c>
      <c r="N634" s="1">
        <v>45304</v>
      </c>
      <c r="O634" t="s">
        <v>10</v>
      </c>
      <c r="P634">
        <v>699</v>
      </c>
      <c r="Q634">
        <v>6</v>
      </c>
      <c r="R634">
        <v>1</v>
      </c>
      <c r="S634">
        <v>1</v>
      </c>
      <c r="T634">
        <v>28</v>
      </c>
      <c r="U634">
        <v>46</v>
      </c>
      <c r="V634" t="s">
        <v>13</v>
      </c>
      <c r="W634">
        <v>0</v>
      </c>
    </row>
    <row r="635" spans="1:23" x14ac:dyDescent="0.25">
      <c r="A635">
        <v>1102</v>
      </c>
      <c r="B635" s="1">
        <v>45513</v>
      </c>
      <c r="C635" t="s">
        <v>10</v>
      </c>
      <c r="D635">
        <v>699</v>
      </c>
      <c r="E635">
        <v>21.2</v>
      </c>
      <c r="F635">
        <v>3</v>
      </c>
      <c r="G635">
        <v>2</v>
      </c>
      <c r="H635">
        <v>35</v>
      </c>
      <c r="I635">
        <v>19</v>
      </c>
      <c r="J635" t="s">
        <v>11</v>
      </c>
      <c r="K635">
        <v>1</v>
      </c>
      <c r="M635">
        <v>1498</v>
      </c>
      <c r="N635" s="1">
        <v>45040</v>
      </c>
      <c r="O635" t="s">
        <v>10</v>
      </c>
      <c r="P635">
        <v>699</v>
      </c>
      <c r="Q635">
        <v>23.4</v>
      </c>
      <c r="R635">
        <v>0</v>
      </c>
      <c r="S635">
        <v>2</v>
      </c>
      <c r="T635">
        <v>1</v>
      </c>
      <c r="U635">
        <v>56</v>
      </c>
      <c r="V635" t="s">
        <v>13</v>
      </c>
      <c r="W635">
        <v>0</v>
      </c>
    </row>
    <row r="636" spans="1:23" x14ac:dyDescent="0.25">
      <c r="A636">
        <v>1103</v>
      </c>
      <c r="B636" s="1">
        <v>45455</v>
      </c>
      <c r="C636" t="s">
        <v>10</v>
      </c>
      <c r="D636">
        <v>699</v>
      </c>
      <c r="E636">
        <v>18</v>
      </c>
      <c r="F636">
        <v>8</v>
      </c>
      <c r="G636">
        <v>5</v>
      </c>
      <c r="H636">
        <v>9</v>
      </c>
      <c r="I636">
        <v>15</v>
      </c>
      <c r="J636" t="s">
        <v>11</v>
      </c>
      <c r="K636">
        <v>1</v>
      </c>
      <c r="M636">
        <v>1500</v>
      </c>
      <c r="N636" s="1">
        <v>45078</v>
      </c>
      <c r="O636" t="s">
        <v>14</v>
      </c>
      <c r="P636">
        <v>399</v>
      </c>
      <c r="Q636">
        <v>23.2</v>
      </c>
      <c r="R636">
        <v>7</v>
      </c>
      <c r="S636">
        <v>0</v>
      </c>
      <c r="T636">
        <v>11</v>
      </c>
      <c r="U636">
        <v>8</v>
      </c>
      <c r="V636" t="s">
        <v>13</v>
      </c>
      <c r="W636">
        <v>0</v>
      </c>
    </row>
    <row r="637" spans="1:23" x14ac:dyDescent="0.25">
      <c r="A637">
        <v>1104</v>
      </c>
      <c r="B637" s="1">
        <v>45362</v>
      </c>
      <c r="C637" t="s">
        <v>10</v>
      </c>
      <c r="D637">
        <v>699</v>
      </c>
      <c r="E637">
        <v>20.7</v>
      </c>
      <c r="F637">
        <v>5</v>
      </c>
      <c r="G637">
        <v>3</v>
      </c>
      <c r="H637">
        <v>13</v>
      </c>
      <c r="I637">
        <v>6</v>
      </c>
      <c r="J637" t="s">
        <v>11</v>
      </c>
      <c r="K637">
        <v>1</v>
      </c>
      <c r="M637">
        <v>1503</v>
      </c>
      <c r="N637" s="1">
        <v>45137</v>
      </c>
      <c r="O637" t="s">
        <v>14</v>
      </c>
      <c r="P637">
        <v>399</v>
      </c>
      <c r="Q637">
        <v>9.1</v>
      </c>
      <c r="R637">
        <v>3</v>
      </c>
      <c r="S637">
        <v>5</v>
      </c>
      <c r="T637">
        <v>6</v>
      </c>
      <c r="U637">
        <v>41</v>
      </c>
      <c r="V637" t="s">
        <v>13</v>
      </c>
      <c r="W637">
        <v>0</v>
      </c>
    </row>
    <row r="638" spans="1:23" x14ac:dyDescent="0.25">
      <c r="A638">
        <v>1105</v>
      </c>
      <c r="B638" s="1">
        <v>45006</v>
      </c>
      <c r="C638" t="s">
        <v>14</v>
      </c>
      <c r="D638">
        <v>399</v>
      </c>
      <c r="E638">
        <v>2.8</v>
      </c>
      <c r="F638">
        <v>6</v>
      </c>
      <c r="G638">
        <v>1</v>
      </c>
      <c r="H638">
        <v>6</v>
      </c>
      <c r="I638">
        <v>30</v>
      </c>
      <c r="J638" t="s">
        <v>11</v>
      </c>
      <c r="K638">
        <v>1</v>
      </c>
      <c r="M638">
        <v>1505</v>
      </c>
      <c r="N638" s="1">
        <v>45467</v>
      </c>
      <c r="O638" t="s">
        <v>14</v>
      </c>
      <c r="P638">
        <v>399</v>
      </c>
      <c r="Q638">
        <v>5.0999999999999996</v>
      </c>
      <c r="R638">
        <v>1</v>
      </c>
      <c r="S638">
        <v>2</v>
      </c>
      <c r="T638">
        <v>25</v>
      </c>
      <c r="U638">
        <v>13</v>
      </c>
      <c r="V638" t="s">
        <v>13</v>
      </c>
      <c r="W638">
        <v>0</v>
      </c>
    </row>
    <row r="639" spans="1:23" x14ac:dyDescent="0.25">
      <c r="A639">
        <v>1106</v>
      </c>
      <c r="B639" s="1">
        <v>45197</v>
      </c>
      <c r="C639" t="s">
        <v>14</v>
      </c>
      <c r="D639">
        <v>399</v>
      </c>
      <c r="E639">
        <v>10.4</v>
      </c>
      <c r="F639">
        <v>8</v>
      </c>
      <c r="G639">
        <v>4</v>
      </c>
      <c r="H639">
        <v>34</v>
      </c>
      <c r="I639">
        <v>49</v>
      </c>
      <c r="J639" t="s">
        <v>11</v>
      </c>
      <c r="K639">
        <v>1</v>
      </c>
      <c r="M639">
        <v>1507</v>
      </c>
      <c r="N639" s="1">
        <v>45452</v>
      </c>
      <c r="O639" t="s">
        <v>12</v>
      </c>
      <c r="P639">
        <v>199</v>
      </c>
      <c r="Q639">
        <v>5.9</v>
      </c>
      <c r="R639">
        <v>5</v>
      </c>
      <c r="S639">
        <v>3</v>
      </c>
      <c r="T639">
        <v>9</v>
      </c>
      <c r="U639">
        <v>28</v>
      </c>
      <c r="V639" t="s">
        <v>13</v>
      </c>
      <c r="W639">
        <v>0</v>
      </c>
    </row>
    <row r="640" spans="1:23" x14ac:dyDescent="0.25">
      <c r="A640">
        <v>1108</v>
      </c>
      <c r="B640" s="1">
        <v>45648</v>
      </c>
      <c r="C640" t="s">
        <v>12</v>
      </c>
      <c r="D640">
        <v>199</v>
      </c>
      <c r="E640">
        <v>12.9</v>
      </c>
      <c r="F640">
        <v>7</v>
      </c>
      <c r="G640">
        <v>5</v>
      </c>
      <c r="H640">
        <v>10</v>
      </c>
      <c r="I640">
        <v>29</v>
      </c>
      <c r="J640" t="s">
        <v>11</v>
      </c>
      <c r="K640">
        <v>1</v>
      </c>
      <c r="M640">
        <v>1508</v>
      </c>
      <c r="N640" s="1">
        <v>45518</v>
      </c>
      <c r="O640" t="s">
        <v>12</v>
      </c>
      <c r="P640">
        <v>199</v>
      </c>
      <c r="Q640">
        <v>5.0999999999999996</v>
      </c>
      <c r="R640">
        <v>4</v>
      </c>
      <c r="S640">
        <v>3</v>
      </c>
      <c r="T640">
        <v>26</v>
      </c>
      <c r="U640">
        <v>10</v>
      </c>
      <c r="V640" t="s">
        <v>13</v>
      </c>
      <c r="W640">
        <v>0</v>
      </c>
    </row>
    <row r="641" spans="1:23" x14ac:dyDescent="0.25">
      <c r="A641">
        <v>1109</v>
      </c>
      <c r="B641" s="1">
        <v>45087</v>
      </c>
      <c r="C641" t="s">
        <v>10</v>
      </c>
      <c r="D641">
        <v>699</v>
      </c>
      <c r="E641">
        <v>3.4</v>
      </c>
      <c r="F641">
        <v>3</v>
      </c>
      <c r="G641">
        <v>3</v>
      </c>
      <c r="H641">
        <v>34</v>
      </c>
      <c r="I641">
        <v>30</v>
      </c>
      <c r="J641" t="s">
        <v>11</v>
      </c>
      <c r="K641">
        <v>1</v>
      </c>
      <c r="M641">
        <v>1512</v>
      </c>
      <c r="N641" s="1">
        <v>45359</v>
      </c>
      <c r="O641" t="s">
        <v>12</v>
      </c>
      <c r="P641">
        <v>199</v>
      </c>
      <c r="Q641">
        <v>7.2</v>
      </c>
      <c r="R641">
        <v>1</v>
      </c>
      <c r="S641">
        <v>0</v>
      </c>
      <c r="T641">
        <v>29</v>
      </c>
      <c r="U641">
        <v>41</v>
      </c>
      <c r="V641" t="s">
        <v>13</v>
      </c>
      <c r="W641">
        <v>0</v>
      </c>
    </row>
    <row r="642" spans="1:23" x14ac:dyDescent="0.25">
      <c r="A642">
        <v>1110</v>
      </c>
      <c r="B642" s="1">
        <v>45050</v>
      </c>
      <c r="C642" t="s">
        <v>10</v>
      </c>
      <c r="D642">
        <v>699</v>
      </c>
      <c r="E642">
        <v>23.1</v>
      </c>
      <c r="F642">
        <v>1</v>
      </c>
      <c r="G642">
        <v>4</v>
      </c>
      <c r="H642">
        <v>24</v>
      </c>
      <c r="I642">
        <v>54</v>
      </c>
      <c r="J642" t="s">
        <v>11</v>
      </c>
      <c r="K642">
        <v>1</v>
      </c>
      <c r="M642">
        <v>1513</v>
      </c>
      <c r="N642" s="1">
        <v>45432</v>
      </c>
      <c r="O642" t="s">
        <v>12</v>
      </c>
      <c r="P642">
        <v>199</v>
      </c>
      <c r="Q642">
        <v>5.0999999999999996</v>
      </c>
      <c r="R642">
        <v>2</v>
      </c>
      <c r="S642">
        <v>4</v>
      </c>
      <c r="T642">
        <v>19</v>
      </c>
      <c r="U642">
        <v>17</v>
      </c>
      <c r="V642" t="s">
        <v>13</v>
      </c>
      <c r="W642">
        <v>0</v>
      </c>
    </row>
    <row r="643" spans="1:23" x14ac:dyDescent="0.25">
      <c r="A643">
        <v>1111</v>
      </c>
      <c r="B643" s="1">
        <v>45310</v>
      </c>
      <c r="C643" t="s">
        <v>14</v>
      </c>
      <c r="D643">
        <v>399</v>
      </c>
      <c r="E643">
        <v>1.5</v>
      </c>
      <c r="F643">
        <v>2</v>
      </c>
      <c r="G643">
        <v>0</v>
      </c>
      <c r="H643">
        <v>19</v>
      </c>
      <c r="I643">
        <v>23</v>
      </c>
      <c r="J643" t="s">
        <v>11</v>
      </c>
      <c r="K643">
        <v>1</v>
      </c>
      <c r="M643">
        <v>1514</v>
      </c>
      <c r="N643" s="1">
        <v>45151</v>
      </c>
      <c r="O643" t="s">
        <v>10</v>
      </c>
      <c r="P643">
        <v>699</v>
      </c>
      <c r="Q643">
        <v>3.2</v>
      </c>
      <c r="R643">
        <v>0</v>
      </c>
      <c r="S643">
        <v>5</v>
      </c>
      <c r="T643">
        <v>28</v>
      </c>
      <c r="U643">
        <v>15</v>
      </c>
      <c r="V643" t="s">
        <v>13</v>
      </c>
      <c r="W643">
        <v>0</v>
      </c>
    </row>
    <row r="644" spans="1:23" x14ac:dyDescent="0.25">
      <c r="A644">
        <v>1117</v>
      </c>
      <c r="B644" s="1">
        <v>45613</v>
      </c>
      <c r="C644" t="s">
        <v>14</v>
      </c>
      <c r="D644">
        <v>399</v>
      </c>
      <c r="E644">
        <v>6.2</v>
      </c>
      <c r="F644">
        <v>6</v>
      </c>
      <c r="G644">
        <v>2</v>
      </c>
      <c r="H644">
        <v>25</v>
      </c>
      <c r="I644">
        <v>34</v>
      </c>
      <c r="J644" t="s">
        <v>11</v>
      </c>
      <c r="K644">
        <v>1</v>
      </c>
      <c r="M644">
        <v>1515</v>
      </c>
      <c r="N644" s="1">
        <v>45209</v>
      </c>
      <c r="O644" t="s">
        <v>12</v>
      </c>
      <c r="P644">
        <v>199</v>
      </c>
      <c r="Q644">
        <v>22.4</v>
      </c>
      <c r="R644">
        <v>4</v>
      </c>
      <c r="S644">
        <v>1</v>
      </c>
      <c r="T644">
        <v>4</v>
      </c>
      <c r="U644">
        <v>4</v>
      </c>
      <c r="V644" t="s">
        <v>13</v>
      </c>
      <c r="W644">
        <v>0</v>
      </c>
    </row>
    <row r="645" spans="1:23" x14ac:dyDescent="0.25">
      <c r="A645">
        <v>1120</v>
      </c>
      <c r="B645" s="1">
        <v>44946</v>
      </c>
      <c r="C645" t="s">
        <v>10</v>
      </c>
      <c r="D645">
        <v>699</v>
      </c>
      <c r="E645">
        <v>24</v>
      </c>
      <c r="F645">
        <v>8</v>
      </c>
      <c r="G645">
        <v>1</v>
      </c>
      <c r="H645">
        <v>4</v>
      </c>
      <c r="I645">
        <v>48</v>
      </c>
      <c r="J645" t="s">
        <v>11</v>
      </c>
      <c r="K645">
        <v>1</v>
      </c>
      <c r="M645">
        <v>1516</v>
      </c>
      <c r="N645" s="1">
        <v>45635</v>
      </c>
      <c r="O645" t="s">
        <v>12</v>
      </c>
      <c r="P645">
        <v>199</v>
      </c>
      <c r="Q645">
        <v>10.1</v>
      </c>
      <c r="R645">
        <v>1</v>
      </c>
      <c r="S645">
        <v>1</v>
      </c>
      <c r="T645">
        <v>26</v>
      </c>
      <c r="U645">
        <v>46</v>
      </c>
      <c r="V645" t="s">
        <v>13</v>
      </c>
      <c r="W645">
        <v>0</v>
      </c>
    </row>
    <row r="646" spans="1:23" x14ac:dyDescent="0.25">
      <c r="A646">
        <v>1121</v>
      </c>
      <c r="B646" s="1">
        <v>45649</v>
      </c>
      <c r="C646" t="s">
        <v>12</v>
      </c>
      <c r="D646">
        <v>199</v>
      </c>
      <c r="E646">
        <v>4.9000000000000004</v>
      </c>
      <c r="F646">
        <v>0</v>
      </c>
      <c r="G646">
        <v>2</v>
      </c>
      <c r="H646">
        <v>35</v>
      </c>
      <c r="I646">
        <v>50</v>
      </c>
      <c r="J646" t="s">
        <v>11</v>
      </c>
      <c r="K646">
        <v>1</v>
      </c>
      <c r="M646">
        <v>1521</v>
      </c>
      <c r="N646" s="1">
        <v>45524</v>
      </c>
      <c r="O646" t="s">
        <v>12</v>
      </c>
      <c r="P646">
        <v>199</v>
      </c>
      <c r="Q646">
        <v>17.100000000000001</v>
      </c>
      <c r="R646">
        <v>0</v>
      </c>
      <c r="S646">
        <v>4</v>
      </c>
      <c r="T646">
        <v>11</v>
      </c>
      <c r="U646">
        <v>22</v>
      </c>
      <c r="V646" t="s">
        <v>13</v>
      </c>
      <c r="W646">
        <v>0</v>
      </c>
    </row>
    <row r="647" spans="1:23" x14ac:dyDescent="0.25">
      <c r="A647">
        <v>1122</v>
      </c>
      <c r="B647" s="1">
        <v>44973</v>
      </c>
      <c r="C647" t="s">
        <v>10</v>
      </c>
      <c r="D647">
        <v>699</v>
      </c>
      <c r="E647">
        <v>2.6</v>
      </c>
      <c r="F647">
        <v>8</v>
      </c>
      <c r="G647">
        <v>4</v>
      </c>
      <c r="H647">
        <v>29</v>
      </c>
      <c r="I647">
        <v>20</v>
      </c>
      <c r="J647" t="s">
        <v>11</v>
      </c>
      <c r="K647">
        <v>1</v>
      </c>
      <c r="M647">
        <v>1522</v>
      </c>
      <c r="N647" s="1">
        <v>45507</v>
      </c>
      <c r="O647" t="s">
        <v>12</v>
      </c>
      <c r="P647">
        <v>199</v>
      </c>
      <c r="Q647">
        <v>21.9</v>
      </c>
      <c r="R647">
        <v>7</v>
      </c>
      <c r="S647">
        <v>0</v>
      </c>
      <c r="T647">
        <v>32</v>
      </c>
      <c r="U647">
        <v>2</v>
      </c>
      <c r="V647" t="s">
        <v>13</v>
      </c>
      <c r="W647">
        <v>0</v>
      </c>
    </row>
    <row r="648" spans="1:23" x14ac:dyDescent="0.25">
      <c r="A648">
        <v>1124</v>
      </c>
      <c r="B648" s="1">
        <v>45114</v>
      </c>
      <c r="C648" t="s">
        <v>14</v>
      </c>
      <c r="D648">
        <v>399</v>
      </c>
      <c r="E648">
        <v>2.7</v>
      </c>
      <c r="F648">
        <v>1</v>
      </c>
      <c r="G648">
        <v>4</v>
      </c>
      <c r="H648">
        <v>17</v>
      </c>
      <c r="I648">
        <v>10</v>
      </c>
      <c r="J648" t="s">
        <v>11</v>
      </c>
      <c r="K648">
        <v>1</v>
      </c>
      <c r="M648">
        <v>1523</v>
      </c>
      <c r="N648" s="1">
        <v>45023</v>
      </c>
      <c r="O648" t="s">
        <v>10</v>
      </c>
      <c r="P648">
        <v>699</v>
      </c>
      <c r="Q648">
        <v>21</v>
      </c>
      <c r="R648">
        <v>8</v>
      </c>
      <c r="S648">
        <v>4</v>
      </c>
      <c r="T648">
        <v>19</v>
      </c>
      <c r="U648">
        <v>10</v>
      </c>
      <c r="V648" t="s">
        <v>13</v>
      </c>
      <c r="W648">
        <v>0</v>
      </c>
    </row>
    <row r="649" spans="1:23" x14ac:dyDescent="0.25">
      <c r="A649">
        <v>1125</v>
      </c>
      <c r="B649" s="1">
        <v>45260</v>
      </c>
      <c r="C649" t="s">
        <v>14</v>
      </c>
      <c r="D649">
        <v>399</v>
      </c>
      <c r="E649">
        <v>4.3</v>
      </c>
      <c r="F649">
        <v>6</v>
      </c>
      <c r="G649">
        <v>5</v>
      </c>
      <c r="H649">
        <v>6</v>
      </c>
      <c r="I649">
        <v>10</v>
      </c>
      <c r="J649" t="s">
        <v>11</v>
      </c>
      <c r="K649">
        <v>1</v>
      </c>
      <c r="M649">
        <v>1526</v>
      </c>
      <c r="N649" s="1">
        <v>45582</v>
      </c>
      <c r="O649" t="s">
        <v>14</v>
      </c>
      <c r="P649">
        <v>399</v>
      </c>
      <c r="Q649">
        <v>19.5</v>
      </c>
      <c r="R649">
        <v>7</v>
      </c>
      <c r="S649">
        <v>0</v>
      </c>
      <c r="T649">
        <v>34</v>
      </c>
      <c r="U649">
        <v>17</v>
      </c>
      <c r="V649" t="s">
        <v>13</v>
      </c>
      <c r="W649">
        <v>0</v>
      </c>
    </row>
    <row r="650" spans="1:23" x14ac:dyDescent="0.25">
      <c r="A650">
        <v>1126</v>
      </c>
      <c r="B650" s="1">
        <v>45349</v>
      </c>
      <c r="C650" t="s">
        <v>12</v>
      </c>
      <c r="D650">
        <v>199</v>
      </c>
      <c r="E650">
        <v>18</v>
      </c>
      <c r="F650">
        <v>4</v>
      </c>
      <c r="G650">
        <v>3</v>
      </c>
      <c r="H650">
        <v>2</v>
      </c>
      <c r="I650">
        <v>6</v>
      </c>
      <c r="J650" t="s">
        <v>11</v>
      </c>
      <c r="K650">
        <v>1</v>
      </c>
      <c r="M650">
        <v>1527</v>
      </c>
      <c r="N650" s="1">
        <v>44958</v>
      </c>
      <c r="O650" t="s">
        <v>12</v>
      </c>
      <c r="P650">
        <v>199</v>
      </c>
      <c r="Q650">
        <v>24.5</v>
      </c>
      <c r="R650">
        <v>3</v>
      </c>
      <c r="S650">
        <v>5</v>
      </c>
      <c r="T650">
        <v>10</v>
      </c>
      <c r="U650">
        <v>9</v>
      </c>
      <c r="V650" t="s">
        <v>13</v>
      </c>
      <c r="W650">
        <v>0</v>
      </c>
    </row>
    <row r="651" spans="1:23" x14ac:dyDescent="0.25">
      <c r="A651">
        <v>1128</v>
      </c>
      <c r="B651" s="1">
        <v>44989</v>
      </c>
      <c r="C651" t="s">
        <v>10</v>
      </c>
      <c r="D651">
        <v>699</v>
      </c>
      <c r="E651">
        <v>12.6</v>
      </c>
      <c r="F651">
        <v>8</v>
      </c>
      <c r="G651">
        <v>3</v>
      </c>
      <c r="H651">
        <v>16</v>
      </c>
      <c r="I651">
        <v>60</v>
      </c>
      <c r="J651" t="s">
        <v>11</v>
      </c>
      <c r="K651">
        <v>1</v>
      </c>
      <c r="M651">
        <v>1528</v>
      </c>
      <c r="N651" s="1">
        <v>45581</v>
      </c>
      <c r="O651" t="s">
        <v>12</v>
      </c>
      <c r="P651">
        <v>199</v>
      </c>
      <c r="Q651">
        <v>9.3000000000000007</v>
      </c>
      <c r="R651">
        <v>1</v>
      </c>
      <c r="S651">
        <v>1</v>
      </c>
      <c r="T651">
        <v>28</v>
      </c>
      <c r="U651">
        <v>58</v>
      </c>
      <c r="V651" t="s">
        <v>13</v>
      </c>
      <c r="W651">
        <v>0</v>
      </c>
    </row>
    <row r="652" spans="1:23" x14ac:dyDescent="0.25">
      <c r="A652">
        <v>1132</v>
      </c>
      <c r="B652" s="1">
        <v>44969</v>
      </c>
      <c r="C652" t="s">
        <v>10</v>
      </c>
      <c r="D652">
        <v>699</v>
      </c>
      <c r="E652">
        <v>19.7</v>
      </c>
      <c r="F652">
        <v>8</v>
      </c>
      <c r="G652">
        <v>3</v>
      </c>
      <c r="H652">
        <v>11</v>
      </c>
      <c r="I652">
        <v>58</v>
      </c>
      <c r="J652" t="s">
        <v>11</v>
      </c>
      <c r="K652">
        <v>1</v>
      </c>
      <c r="M652">
        <v>1530</v>
      </c>
      <c r="N652" s="1">
        <v>45209</v>
      </c>
      <c r="O652" t="s">
        <v>10</v>
      </c>
      <c r="P652">
        <v>699</v>
      </c>
      <c r="Q652">
        <v>22.3</v>
      </c>
      <c r="R652">
        <v>6</v>
      </c>
      <c r="S652">
        <v>4</v>
      </c>
      <c r="T652">
        <v>23</v>
      </c>
      <c r="U652">
        <v>26</v>
      </c>
      <c r="V652" t="s">
        <v>13</v>
      </c>
      <c r="W652">
        <v>0</v>
      </c>
    </row>
    <row r="653" spans="1:23" x14ac:dyDescent="0.25">
      <c r="A653">
        <v>1133</v>
      </c>
      <c r="B653" s="1">
        <v>45420</v>
      </c>
      <c r="C653" t="s">
        <v>12</v>
      </c>
      <c r="D653">
        <v>199</v>
      </c>
      <c r="E653">
        <v>24</v>
      </c>
      <c r="F653">
        <v>4</v>
      </c>
      <c r="G653">
        <v>5</v>
      </c>
      <c r="H653">
        <v>30</v>
      </c>
      <c r="I653">
        <v>10</v>
      </c>
      <c r="J653" t="s">
        <v>11</v>
      </c>
      <c r="K653">
        <v>1</v>
      </c>
      <c r="M653">
        <v>1532</v>
      </c>
      <c r="N653" s="1">
        <v>45437</v>
      </c>
      <c r="O653" t="s">
        <v>14</v>
      </c>
      <c r="P653">
        <v>399</v>
      </c>
      <c r="Q653">
        <v>14.4</v>
      </c>
      <c r="R653">
        <v>5</v>
      </c>
      <c r="S653">
        <v>2</v>
      </c>
      <c r="T653">
        <v>30</v>
      </c>
      <c r="U653">
        <v>7</v>
      </c>
      <c r="V653" t="s">
        <v>13</v>
      </c>
      <c r="W653">
        <v>0</v>
      </c>
    </row>
    <row r="654" spans="1:23" x14ac:dyDescent="0.25">
      <c r="A654">
        <v>1134</v>
      </c>
      <c r="B654" s="1">
        <v>45526</v>
      </c>
      <c r="C654" t="s">
        <v>14</v>
      </c>
      <c r="D654">
        <v>399</v>
      </c>
      <c r="E654">
        <v>21.1</v>
      </c>
      <c r="F654">
        <v>6</v>
      </c>
      <c r="G654">
        <v>2</v>
      </c>
      <c r="H654">
        <v>17</v>
      </c>
      <c r="I654">
        <v>53</v>
      </c>
      <c r="J654" t="s">
        <v>11</v>
      </c>
      <c r="K654">
        <v>1</v>
      </c>
      <c r="M654">
        <v>1533</v>
      </c>
      <c r="N654" s="1">
        <v>45607</v>
      </c>
      <c r="O654" t="s">
        <v>10</v>
      </c>
      <c r="P654">
        <v>699</v>
      </c>
      <c r="Q654">
        <v>11.9</v>
      </c>
      <c r="R654">
        <v>2</v>
      </c>
      <c r="S654">
        <v>4</v>
      </c>
      <c r="T654">
        <v>10</v>
      </c>
      <c r="U654">
        <v>18</v>
      </c>
      <c r="V654" t="s">
        <v>13</v>
      </c>
      <c r="W654">
        <v>0</v>
      </c>
    </row>
    <row r="655" spans="1:23" x14ac:dyDescent="0.25">
      <c r="A655">
        <v>1135</v>
      </c>
      <c r="B655" s="1">
        <v>45331</v>
      </c>
      <c r="C655" t="s">
        <v>10</v>
      </c>
      <c r="D655">
        <v>699</v>
      </c>
      <c r="E655">
        <v>1.6</v>
      </c>
      <c r="F655">
        <v>8</v>
      </c>
      <c r="G655">
        <v>4</v>
      </c>
      <c r="H655">
        <v>19</v>
      </c>
      <c r="I655">
        <v>4</v>
      </c>
      <c r="J655" t="s">
        <v>11</v>
      </c>
      <c r="K655">
        <v>1</v>
      </c>
      <c r="M655">
        <v>1534</v>
      </c>
      <c r="N655" s="1">
        <v>45149</v>
      </c>
      <c r="O655" t="s">
        <v>12</v>
      </c>
      <c r="P655">
        <v>199</v>
      </c>
      <c r="Q655">
        <v>12.4</v>
      </c>
      <c r="R655">
        <v>1</v>
      </c>
      <c r="S655">
        <v>2</v>
      </c>
      <c r="T655">
        <v>20</v>
      </c>
      <c r="U655">
        <v>0</v>
      </c>
      <c r="V655" t="s">
        <v>13</v>
      </c>
      <c r="W655">
        <v>0</v>
      </c>
    </row>
    <row r="656" spans="1:23" x14ac:dyDescent="0.25">
      <c r="A656">
        <v>1136</v>
      </c>
      <c r="B656" s="1">
        <v>45552</v>
      </c>
      <c r="C656" t="s">
        <v>10</v>
      </c>
      <c r="D656">
        <v>699</v>
      </c>
      <c r="E656">
        <v>20.8</v>
      </c>
      <c r="F656">
        <v>8</v>
      </c>
      <c r="G656">
        <v>2</v>
      </c>
      <c r="H656">
        <v>8</v>
      </c>
      <c r="I656">
        <v>56</v>
      </c>
      <c r="J656" t="s">
        <v>11</v>
      </c>
      <c r="K656">
        <v>1</v>
      </c>
      <c r="M656">
        <v>1537</v>
      </c>
      <c r="N656" s="1">
        <v>45009</v>
      </c>
      <c r="O656" t="s">
        <v>12</v>
      </c>
      <c r="P656">
        <v>199</v>
      </c>
      <c r="Q656">
        <v>18</v>
      </c>
      <c r="R656">
        <v>2</v>
      </c>
      <c r="S656">
        <v>5</v>
      </c>
      <c r="T656">
        <v>6</v>
      </c>
      <c r="U656">
        <v>12</v>
      </c>
      <c r="V656" t="s">
        <v>13</v>
      </c>
      <c r="W656">
        <v>0</v>
      </c>
    </row>
    <row r="657" spans="1:23" x14ac:dyDescent="0.25">
      <c r="A657">
        <v>1138</v>
      </c>
      <c r="B657" s="1">
        <v>45540</v>
      </c>
      <c r="C657" t="s">
        <v>14</v>
      </c>
      <c r="D657">
        <v>399</v>
      </c>
      <c r="E657">
        <v>6.5</v>
      </c>
      <c r="F657">
        <v>5</v>
      </c>
      <c r="G657">
        <v>2</v>
      </c>
      <c r="H657">
        <v>18</v>
      </c>
      <c r="I657">
        <v>13</v>
      </c>
      <c r="J657" t="s">
        <v>11</v>
      </c>
      <c r="K657">
        <v>1</v>
      </c>
      <c r="M657">
        <v>1540</v>
      </c>
      <c r="N657" s="1">
        <v>45131</v>
      </c>
      <c r="O657" t="s">
        <v>12</v>
      </c>
      <c r="P657">
        <v>199</v>
      </c>
      <c r="Q657">
        <v>17.100000000000001</v>
      </c>
      <c r="R657">
        <v>5</v>
      </c>
      <c r="S657">
        <v>4</v>
      </c>
      <c r="T657">
        <v>28</v>
      </c>
      <c r="U657">
        <v>8</v>
      </c>
      <c r="V657" t="s">
        <v>13</v>
      </c>
      <c r="W657">
        <v>0</v>
      </c>
    </row>
    <row r="658" spans="1:23" x14ac:dyDescent="0.25">
      <c r="A658">
        <v>1139</v>
      </c>
      <c r="B658" s="1">
        <v>45414</v>
      </c>
      <c r="C658" t="s">
        <v>14</v>
      </c>
      <c r="D658">
        <v>399</v>
      </c>
      <c r="E658">
        <v>22.9</v>
      </c>
      <c r="F658">
        <v>2</v>
      </c>
      <c r="G658">
        <v>5</v>
      </c>
      <c r="H658">
        <v>2</v>
      </c>
      <c r="I658">
        <v>59</v>
      </c>
      <c r="J658" t="s">
        <v>11</v>
      </c>
      <c r="K658">
        <v>1</v>
      </c>
      <c r="M658">
        <v>1545</v>
      </c>
      <c r="N658" s="1">
        <v>45506</v>
      </c>
      <c r="O658" t="s">
        <v>10</v>
      </c>
      <c r="P658">
        <v>699</v>
      </c>
      <c r="Q658">
        <v>19.8</v>
      </c>
      <c r="R658">
        <v>8</v>
      </c>
      <c r="S658">
        <v>2</v>
      </c>
      <c r="T658">
        <v>20</v>
      </c>
      <c r="U658">
        <v>8</v>
      </c>
      <c r="V658" t="s">
        <v>13</v>
      </c>
      <c r="W658">
        <v>0</v>
      </c>
    </row>
    <row r="659" spans="1:23" x14ac:dyDescent="0.25">
      <c r="A659">
        <v>1140</v>
      </c>
      <c r="B659" s="1">
        <v>45427</v>
      </c>
      <c r="C659" t="s">
        <v>12</v>
      </c>
      <c r="D659">
        <v>199</v>
      </c>
      <c r="E659">
        <v>17</v>
      </c>
      <c r="F659">
        <v>6</v>
      </c>
      <c r="G659">
        <v>4</v>
      </c>
      <c r="H659">
        <v>1</v>
      </c>
      <c r="I659">
        <v>57</v>
      </c>
      <c r="J659" t="s">
        <v>11</v>
      </c>
      <c r="K659">
        <v>1</v>
      </c>
      <c r="M659">
        <v>1546</v>
      </c>
      <c r="N659" s="1">
        <v>45400</v>
      </c>
      <c r="O659" t="s">
        <v>14</v>
      </c>
      <c r="P659">
        <v>399</v>
      </c>
      <c r="Q659">
        <v>19</v>
      </c>
      <c r="R659">
        <v>6</v>
      </c>
      <c r="S659">
        <v>1</v>
      </c>
      <c r="T659">
        <v>4</v>
      </c>
      <c r="U659">
        <v>25</v>
      </c>
      <c r="V659" t="s">
        <v>13</v>
      </c>
      <c r="W659">
        <v>0</v>
      </c>
    </row>
    <row r="660" spans="1:23" x14ac:dyDescent="0.25">
      <c r="A660">
        <v>1142</v>
      </c>
      <c r="B660" s="1">
        <v>45640</v>
      </c>
      <c r="C660" t="s">
        <v>14</v>
      </c>
      <c r="D660">
        <v>399</v>
      </c>
      <c r="E660">
        <v>9.1</v>
      </c>
      <c r="F660">
        <v>6</v>
      </c>
      <c r="G660">
        <v>4</v>
      </c>
      <c r="H660">
        <v>8</v>
      </c>
      <c r="I660">
        <v>22</v>
      </c>
      <c r="J660" t="s">
        <v>11</v>
      </c>
      <c r="K660">
        <v>1</v>
      </c>
      <c r="M660">
        <v>1547</v>
      </c>
      <c r="N660" s="1">
        <v>45592</v>
      </c>
      <c r="O660" t="s">
        <v>10</v>
      </c>
      <c r="P660">
        <v>699</v>
      </c>
      <c r="Q660">
        <v>21.1</v>
      </c>
      <c r="R660">
        <v>1</v>
      </c>
      <c r="S660">
        <v>0</v>
      </c>
      <c r="T660">
        <v>30</v>
      </c>
      <c r="U660">
        <v>17</v>
      </c>
      <c r="V660" t="s">
        <v>13</v>
      </c>
      <c r="W660">
        <v>0</v>
      </c>
    </row>
    <row r="661" spans="1:23" x14ac:dyDescent="0.25">
      <c r="A661">
        <v>1143</v>
      </c>
      <c r="B661" s="1">
        <v>44947</v>
      </c>
      <c r="C661" t="s">
        <v>12</v>
      </c>
      <c r="D661">
        <v>199</v>
      </c>
      <c r="E661">
        <v>11.8</v>
      </c>
      <c r="F661">
        <v>3</v>
      </c>
      <c r="G661">
        <v>3</v>
      </c>
      <c r="H661">
        <v>8</v>
      </c>
      <c r="I661">
        <v>0</v>
      </c>
      <c r="J661" t="s">
        <v>11</v>
      </c>
      <c r="K661">
        <v>1</v>
      </c>
      <c r="M661">
        <v>1549</v>
      </c>
      <c r="N661" s="1">
        <v>45502</v>
      </c>
      <c r="O661" t="s">
        <v>12</v>
      </c>
      <c r="P661">
        <v>199</v>
      </c>
      <c r="Q661">
        <v>18.600000000000001</v>
      </c>
      <c r="R661">
        <v>0</v>
      </c>
      <c r="S661">
        <v>5</v>
      </c>
      <c r="T661">
        <v>33</v>
      </c>
      <c r="U661">
        <v>13</v>
      </c>
      <c r="V661" t="s">
        <v>13</v>
      </c>
      <c r="W661">
        <v>0</v>
      </c>
    </row>
    <row r="662" spans="1:23" x14ac:dyDescent="0.25">
      <c r="A662">
        <v>1144</v>
      </c>
      <c r="B662" s="1">
        <v>45432</v>
      </c>
      <c r="C662" t="s">
        <v>14</v>
      </c>
      <c r="D662">
        <v>399</v>
      </c>
      <c r="E662">
        <v>5.2</v>
      </c>
      <c r="F662">
        <v>4</v>
      </c>
      <c r="G662">
        <v>5</v>
      </c>
      <c r="H662">
        <v>23</v>
      </c>
      <c r="I662">
        <v>14</v>
      </c>
      <c r="J662" t="s">
        <v>11</v>
      </c>
      <c r="K662">
        <v>1</v>
      </c>
      <c r="M662">
        <v>1551</v>
      </c>
      <c r="N662" s="1">
        <v>45459</v>
      </c>
      <c r="O662" t="s">
        <v>14</v>
      </c>
      <c r="P662">
        <v>399</v>
      </c>
      <c r="Q662">
        <v>3.3</v>
      </c>
      <c r="R662">
        <v>0</v>
      </c>
      <c r="S662">
        <v>1</v>
      </c>
      <c r="T662">
        <v>13</v>
      </c>
      <c r="U662">
        <v>38</v>
      </c>
      <c r="V662" t="s">
        <v>13</v>
      </c>
      <c r="W662">
        <v>0</v>
      </c>
    </row>
    <row r="663" spans="1:23" x14ac:dyDescent="0.25">
      <c r="A663">
        <v>1147</v>
      </c>
      <c r="B663" s="1">
        <v>45510</v>
      </c>
      <c r="C663" t="s">
        <v>10</v>
      </c>
      <c r="D663">
        <v>699</v>
      </c>
      <c r="E663">
        <v>2.1</v>
      </c>
      <c r="F663">
        <v>2</v>
      </c>
      <c r="G663">
        <v>5</v>
      </c>
      <c r="H663">
        <v>12</v>
      </c>
      <c r="I663">
        <v>4</v>
      </c>
      <c r="J663" t="s">
        <v>11</v>
      </c>
      <c r="K663">
        <v>1</v>
      </c>
      <c r="M663">
        <v>1552</v>
      </c>
      <c r="N663" s="1">
        <v>45327</v>
      </c>
      <c r="O663" t="s">
        <v>12</v>
      </c>
      <c r="P663">
        <v>199</v>
      </c>
      <c r="Q663">
        <v>5.5</v>
      </c>
      <c r="R663">
        <v>7</v>
      </c>
      <c r="S663">
        <v>0</v>
      </c>
      <c r="T663">
        <v>16</v>
      </c>
      <c r="U663">
        <v>53</v>
      </c>
      <c r="V663" t="s">
        <v>13</v>
      </c>
      <c r="W663">
        <v>0</v>
      </c>
    </row>
    <row r="664" spans="1:23" x14ac:dyDescent="0.25">
      <c r="A664">
        <v>1151</v>
      </c>
      <c r="B664" s="1">
        <v>45156</v>
      </c>
      <c r="C664" t="s">
        <v>12</v>
      </c>
      <c r="D664">
        <v>199</v>
      </c>
      <c r="E664">
        <v>11.9</v>
      </c>
      <c r="F664">
        <v>5</v>
      </c>
      <c r="G664">
        <v>4</v>
      </c>
      <c r="H664">
        <v>34</v>
      </c>
      <c r="I664">
        <v>48</v>
      </c>
      <c r="J664" t="s">
        <v>11</v>
      </c>
      <c r="K664">
        <v>1</v>
      </c>
      <c r="M664">
        <v>1554</v>
      </c>
      <c r="N664" s="1">
        <v>45116</v>
      </c>
      <c r="O664" t="s">
        <v>14</v>
      </c>
      <c r="P664">
        <v>399</v>
      </c>
      <c r="Q664">
        <v>21.6</v>
      </c>
      <c r="R664">
        <v>1</v>
      </c>
      <c r="S664">
        <v>3</v>
      </c>
      <c r="T664">
        <v>29</v>
      </c>
      <c r="U664">
        <v>9</v>
      </c>
      <c r="V664" t="s">
        <v>13</v>
      </c>
      <c r="W664">
        <v>0</v>
      </c>
    </row>
    <row r="665" spans="1:23" x14ac:dyDescent="0.25">
      <c r="A665">
        <v>1152</v>
      </c>
      <c r="B665" s="1">
        <v>45126</v>
      </c>
      <c r="C665" t="s">
        <v>12</v>
      </c>
      <c r="D665">
        <v>199</v>
      </c>
      <c r="E665">
        <v>23</v>
      </c>
      <c r="F665">
        <v>8</v>
      </c>
      <c r="G665">
        <v>3</v>
      </c>
      <c r="H665">
        <v>18</v>
      </c>
      <c r="I665">
        <v>20</v>
      </c>
      <c r="J665" t="s">
        <v>11</v>
      </c>
      <c r="K665">
        <v>1</v>
      </c>
      <c r="M665">
        <v>1557</v>
      </c>
      <c r="N665" s="1">
        <v>45050</v>
      </c>
      <c r="O665" t="s">
        <v>10</v>
      </c>
      <c r="P665">
        <v>699</v>
      </c>
      <c r="Q665">
        <v>11.9</v>
      </c>
      <c r="R665">
        <v>6</v>
      </c>
      <c r="S665">
        <v>1</v>
      </c>
      <c r="T665">
        <v>7</v>
      </c>
      <c r="U665">
        <v>1</v>
      </c>
      <c r="V665" t="s">
        <v>13</v>
      </c>
      <c r="W665">
        <v>0</v>
      </c>
    </row>
    <row r="666" spans="1:23" x14ac:dyDescent="0.25">
      <c r="A666">
        <v>1156</v>
      </c>
      <c r="B666" s="1">
        <v>45268</v>
      </c>
      <c r="C666" t="s">
        <v>14</v>
      </c>
      <c r="D666">
        <v>399</v>
      </c>
      <c r="E666">
        <v>3.1</v>
      </c>
      <c r="F666">
        <v>3</v>
      </c>
      <c r="G666">
        <v>2</v>
      </c>
      <c r="H666">
        <v>16</v>
      </c>
      <c r="I666">
        <v>53</v>
      </c>
      <c r="J666" t="s">
        <v>11</v>
      </c>
      <c r="K666">
        <v>1</v>
      </c>
      <c r="M666">
        <v>1559</v>
      </c>
      <c r="N666" s="1">
        <v>45396</v>
      </c>
      <c r="O666" t="s">
        <v>10</v>
      </c>
      <c r="P666">
        <v>699</v>
      </c>
      <c r="Q666">
        <v>1.5</v>
      </c>
      <c r="R666">
        <v>5</v>
      </c>
      <c r="S666">
        <v>1</v>
      </c>
      <c r="T666">
        <v>29</v>
      </c>
      <c r="U666">
        <v>29</v>
      </c>
      <c r="V666" t="s">
        <v>13</v>
      </c>
      <c r="W666">
        <v>0</v>
      </c>
    </row>
    <row r="667" spans="1:23" x14ac:dyDescent="0.25">
      <c r="A667">
        <v>1157</v>
      </c>
      <c r="B667" s="1">
        <v>45054</v>
      </c>
      <c r="C667" t="s">
        <v>10</v>
      </c>
      <c r="D667">
        <v>699</v>
      </c>
      <c r="E667">
        <v>23.6</v>
      </c>
      <c r="F667">
        <v>7</v>
      </c>
      <c r="G667">
        <v>0</v>
      </c>
      <c r="H667">
        <v>16</v>
      </c>
      <c r="I667">
        <v>40</v>
      </c>
      <c r="J667" t="s">
        <v>11</v>
      </c>
      <c r="K667">
        <v>1</v>
      </c>
      <c r="M667">
        <v>1560</v>
      </c>
      <c r="N667" s="1">
        <v>45142</v>
      </c>
      <c r="O667" t="s">
        <v>14</v>
      </c>
      <c r="P667">
        <v>399</v>
      </c>
      <c r="Q667">
        <v>24.6</v>
      </c>
      <c r="R667">
        <v>5</v>
      </c>
      <c r="S667">
        <v>4</v>
      </c>
      <c r="T667">
        <v>1</v>
      </c>
      <c r="U667">
        <v>54</v>
      </c>
      <c r="V667" t="s">
        <v>13</v>
      </c>
      <c r="W667">
        <v>0</v>
      </c>
    </row>
    <row r="668" spans="1:23" x14ac:dyDescent="0.25">
      <c r="A668">
        <v>1161</v>
      </c>
      <c r="B668" s="1">
        <v>45365</v>
      </c>
      <c r="C668" t="s">
        <v>12</v>
      </c>
      <c r="D668">
        <v>199</v>
      </c>
      <c r="E668">
        <v>6.2</v>
      </c>
      <c r="F668">
        <v>0</v>
      </c>
      <c r="G668">
        <v>3</v>
      </c>
      <c r="H668">
        <v>27</v>
      </c>
      <c r="I668">
        <v>24</v>
      </c>
      <c r="J668" t="s">
        <v>11</v>
      </c>
      <c r="K668">
        <v>1</v>
      </c>
      <c r="M668">
        <v>1562</v>
      </c>
      <c r="N668" s="1">
        <v>45237</v>
      </c>
      <c r="O668" t="s">
        <v>10</v>
      </c>
      <c r="P668">
        <v>699</v>
      </c>
      <c r="Q668">
        <v>11.8</v>
      </c>
      <c r="R668">
        <v>2</v>
      </c>
      <c r="S668">
        <v>2</v>
      </c>
      <c r="T668">
        <v>22</v>
      </c>
      <c r="U668">
        <v>50</v>
      </c>
      <c r="V668" t="s">
        <v>13</v>
      </c>
      <c r="W668">
        <v>0</v>
      </c>
    </row>
    <row r="669" spans="1:23" x14ac:dyDescent="0.25">
      <c r="A669">
        <v>1162</v>
      </c>
      <c r="B669" s="1">
        <v>45124</v>
      </c>
      <c r="C669" t="s">
        <v>10</v>
      </c>
      <c r="D669">
        <v>699</v>
      </c>
      <c r="E669">
        <v>8.8000000000000007</v>
      </c>
      <c r="F669">
        <v>0</v>
      </c>
      <c r="G669">
        <v>3</v>
      </c>
      <c r="H669">
        <v>7</v>
      </c>
      <c r="I669">
        <v>33</v>
      </c>
      <c r="J669" t="s">
        <v>11</v>
      </c>
      <c r="K669">
        <v>1</v>
      </c>
      <c r="M669">
        <v>1564</v>
      </c>
      <c r="N669" s="1">
        <v>45529</v>
      </c>
      <c r="O669" t="s">
        <v>10</v>
      </c>
      <c r="P669">
        <v>699</v>
      </c>
      <c r="Q669">
        <v>19.5</v>
      </c>
      <c r="R669">
        <v>8</v>
      </c>
      <c r="S669">
        <v>2</v>
      </c>
      <c r="T669">
        <v>33</v>
      </c>
      <c r="U669">
        <v>8</v>
      </c>
      <c r="V669" t="s">
        <v>13</v>
      </c>
      <c r="W669">
        <v>0</v>
      </c>
    </row>
    <row r="670" spans="1:23" x14ac:dyDescent="0.25">
      <c r="A670">
        <v>1163</v>
      </c>
      <c r="B670" s="1">
        <v>45513</v>
      </c>
      <c r="C670" t="s">
        <v>12</v>
      </c>
      <c r="D670">
        <v>199</v>
      </c>
      <c r="E670">
        <v>0.8</v>
      </c>
      <c r="F670">
        <v>1</v>
      </c>
      <c r="G670">
        <v>4</v>
      </c>
      <c r="H670">
        <v>7</v>
      </c>
      <c r="I670">
        <v>50</v>
      </c>
      <c r="J670" t="s">
        <v>11</v>
      </c>
      <c r="K670">
        <v>1</v>
      </c>
      <c r="M670">
        <v>1568</v>
      </c>
      <c r="N670" s="1">
        <v>45379</v>
      </c>
      <c r="O670" t="s">
        <v>12</v>
      </c>
      <c r="P670">
        <v>199</v>
      </c>
      <c r="Q670">
        <v>15.5</v>
      </c>
      <c r="R670">
        <v>1</v>
      </c>
      <c r="S670">
        <v>0</v>
      </c>
      <c r="T670">
        <v>4</v>
      </c>
      <c r="U670">
        <v>54</v>
      </c>
      <c r="V670" t="s">
        <v>13</v>
      </c>
      <c r="W670">
        <v>0</v>
      </c>
    </row>
    <row r="671" spans="1:23" x14ac:dyDescent="0.25">
      <c r="A671">
        <v>1164</v>
      </c>
      <c r="B671" s="1">
        <v>45117</v>
      </c>
      <c r="C671" t="s">
        <v>12</v>
      </c>
      <c r="D671">
        <v>199</v>
      </c>
      <c r="E671">
        <v>6.8</v>
      </c>
      <c r="F671">
        <v>6</v>
      </c>
      <c r="G671">
        <v>3</v>
      </c>
      <c r="H671">
        <v>33</v>
      </c>
      <c r="I671">
        <v>46</v>
      </c>
      <c r="J671" t="s">
        <v>11</v>
      </c>
      <c r="K671">
        <v>1</v>
      </c>
      <c r="M671">
        <v>1571</v>
      </c>
      <c r="N671" s="1">
        <v>45571</v>
      </c>
      <c r="O671" t="s">
        <v>12</v>
      </c>
      <c r="P671">
        <v>199</v>
      </c>
      <c r="Q671">
        <v>11.1</v>
      </c>
      <c r="R671">
        <v>8</v>
      </c>
      <c r="S671">
        <v>1</v>
      </c>
      <c r="T671">
        <v>11</v>
      </c>
      <c r="U671">
        <v>5</v>
      </c>
      <c r="V671" t="s">
        <v>13</v>
      </c>
      <c r="W671">
        <v>0</v>
      </c>
    </row>
    <row r="672" spans="1:23" x14ac:dyDescent="0.25">
      <c r="A672">
        <v>1168</v>
      </c>
      <c r="B672" s="1">
        <v>45132</v>
      </c>
      <c r="C672" t="s">
        <v>12</v>
      </c>
      <c r="D672">
        <v>199</v>
      </c>
      <c r="E672">
        <v>12.9</v>
      </c>
      <c r="F672">
        <v>8</v>
      </c>
      <c r="G672">
        <v>0</v>
      </c>
      <c r="H672">
        <v>16</v>
      </c>
      <c r="I672">
        <v>27</v>
      </c>
      <c r="J672" t="s">
        <v>11</v>
      </c>
      <c r="K672">
        <v>1</v>
      </c>
      <c r="M672">
        <v>1572</v>
      </c>
      <c r="N672" s="1">
        <v>45508</v>
      </c>
      <c r="O672" t="s">
        <v>10</v>
      </c>
      <c r="P672">
        <v>699</v>
      </c>
      <c r="Q672">
        <v>5.5</v>
      </c>
      <c r="R672">
        <v>2</v>
      </c>
      <c r="S672">
        <v>0</v>
      </c>
      <c r="T672">
        <v>7</v>
      </c>
      <c r="U672">
        <v>23</v>
      </c>
      <c r="V672" t="s">
        <v>13</v>
      </c>
      <c r="W672">
        <v>0</v>
      </c>
    </row>
    <row r="673" spans="1:23" x14ac:dyDescent="0.25">
      <c r="A673">
        <v>1169</v>
      </c>
      <c r="B673" s="1">
        <v>45635</v>
      </c>
      <c r="C673" t="s">
        <v>10</v>
      </c>
      <c r="D673">
        <v>699</v>
      </c>
      <c r="E673">
        <v>19.7</v>
      </c>
      <c r="F673">
        <v>5</v>
      </c>
      <c r="G673">
        <v>1</v>
      </c>
      <c r="H673">
        <v>13</v>
      </c>
      <c r="I673">
        <v>42</v>
      </c>
      <c r="J673" t="s">
        <v>11</v>
      </c>
      <c r="K673">
        <v>1</v>
      </c>
      <c r="M673">
        <v>1573</v>
      </c>
      <c r="N673" s="1">
        <v>45511</v>
      </c>
      <c r="O673" t="s">
        <v>10</v>
      </c>
      <c r="P673">
        <v>699</v>
      </c>
      <c r="Q673">
        <v>8.8000000000000007</v>
      </c>
      <c r="R673">
        <v>8</v>
      </c>
      <c r="S673">
        <v>3</v>
      </c>
      <c r="T673">
        <v>5</v>
      </c>
      <c r="U673">
        <v>12</v>
      </c>
      <c r="V673" t="s">
        <v>13</v>
      </c>
      <c r="W673">
        <v>0</v>
      </c>
    </row>
    <row r="674" spans="1:23" x14ac:dyDescent="0.25">
      <c r="A674">
        <v>1170</v>
      </c>
      <c r="B674" s="1">
        <v>45093</v>
      </c>
      <c r="C674" t="s">
        <v>14</v>
      </c>
      <c r="D674">
        <v>399</v>
      </c>
      <c r="E674">
        <v>21.4</v>
      </c>
      <c r="F674">
        <v>5</v>
      </c>
      <c r="G674">
        <v>4</v>
      </c>
      <c r="H674">
        <v>22</v>
      </c>
      <c r="I674">
        <v>19</v>
      </c>
      <c r="J674" t="s">
        <v>11</v>
      </c>
      <c r="K674">
        <v>1</v>
      </c>
      <c r="M674">
        <v>1575</v>
      </c>
      <c r="N674" s="1">
        <v>45030</v>
      </c>
      <c r="O674" t="s">
        <v>10</v>
      </c>
      <c r="P674">
        <v>699</v>
      </c>
      <c r="Q674">
        <v>21.9</v>
      </c>
      <c r="R674">
        <v>1</v>
      </c>
      <c r="S674">
        <v>1</v>
      </c>
      <c r="T674">
        <v>25</v>
      </c>
      <c r="U674">
        <v>50</v>
      </c>
      <c r="V674" t="s">
        <v>13</v>
      </c>
      <c r="W674">
        <v>0</v>
      </c>
    </row>
    <row r="675" spans="1:23" x14ac:dyDescent="0.25">
      <c r="A675">
        <v>1173</v>
      </c>
      <c r="B675" s="1">
        <v>45293</v>
      </c>
      <c r="C675" t="s">
        <v>10</v>
      </c>
      <c r="D675">
        <v>699</v>
      </c>
      <c r="E675">
        <v>5.5</v>
      </c>
      <c r="F675">
        <v>2</v>
      </c>
      <c r="G675">
        <v>0</v>
      </c>
      <c r="H675">
        <v>25</v>
      </c>
      <c r="I675">
        <v>23</v>
      </c>
      <c r="J675" t="s">
        <v>11</v>
      </c>
      <c r="K675">
        <v>1</v>
      </c>
      <c r="M675">
        <v>1580</v>
      </c>
      <c r="N675" s="1">
        <v>45264</v>
      </c>
      <c r="O675" t="s">
        <v>14</v>
      </c>
      <c r="P675">
        <v>399</v>
      </c>
      <c r="Q675">
        <v>8.6999999999999993</v>
      </c>
      <c r="R675">
        <v>0</v>
      </c>
      <c r="S675">
        <v>1</v>
      </c>
      <c r="T675">
        <v>13</v>
      </c>
      <c r="U675">
        <v>13</v>
      </c>
      <c r="V675" t="s">
        <v>13</v>
      </c>
      <c r="W675">
        <v>0</v>
      </c>
    </row>
    <row r="676" spans="1:23" x14ac:dyDescent="0.25">
      <c r="A676">
        <v>1174</v>
      </c>
      <c r="B676" s="1">
        <v>45295</v>
      </c>
      <c r="C676" t="s">
        <v>12</v>
      </c>
      <c r="D676">
        <v>199</v>
      </c>
      <c r="E676">
        <v>3.3</v>
      </c>
      <c r="F676">
        <v>4</v>
      </c>
      <c r="G676">
        <v>3</v>
      </c>
      <c r="H676">
        <v>36</v>
      </c>
      <c r="I676">
        <v>12</v>
      </c>
      <c r="J676" t="s">
        <v>11</v>
      </c>
      <c r="K676">
        <v>1</v>
      </c>
      <c r="M676">
        <v>1581</v>
      </c>
      <c r="N676" s="1">
        <v>44963</v>
      </c>
      <c r="O676" t="s">
        <v>10</v>
      </c>
      <c r="P676">
        <v>699</v>
      </c>
      <c r="Q676">
        <v>6.3</v>
      </c>
      <c r="R676">
        <v>1</v>
      </c>
      <c r="S676">
        <v>4</v>
      </c>
      <c r="T676">
        <v>4</v>
      </c>
      <c r="U676">
        <v>57</v>
      </c>
      <c r="V676" t="s">
        <v>13</v>
      </c>
      <c r="W676">
        <v>0</v>
      </c>
    </row>
    <row r="677" spans="1:23" x14ac:dyDescent="0.25">
      <c r="A677">
        <v>1177</v>
      </c>
      <c r="B677" s="1">
        <v>45394</v>
      </c>
      <c r="C677" t="s">
        <v>12</v>
      </c>
      <c r="D677">
        <v>199</v>
      </c>
      <c r="E677">
        <v>9.8000000000000007</v>
      </c>
      <c r="F677">
        <v>1</v>
      </c>
      <c r="G677">
        <v>2</v>
      </c>
      <c r="H677">
        <v>9</v>
      </c>
      <c r="I677">
        <v>59</v>
      </c>
      <c r="J677" t="s">
        <v>11</v>
      </c>
      <c r="K677">
        <v>1</v>
      </c>
      <c r="M677">
        <v>1582</v>
      </c>
      <c r="N677" s="1">
        <v>45204</v>
      </c>
      <c r="O677" t="s">
        <v>14</v>
      </c>
      <c r="P677">
        <v>399</v>
      </c>
      <c r="Q677">
        <v>23.8</v>
      </c>
      <c r="R677">
        <v>1</v>
      </c>
      <c r="S677">
        <v>4</v>
      </c>
      <c r="T677">
        <v>5</v>
      </c>
      <c r="U677">
        <v>30</v>
      </c>
      <c r="V677" t="s">
        <v>13</v>
      </c>
      <c r="W677">
        <v>0</v>
      </c>
    </row>
    <row r="678" spans="1:23" x14ac:dyDescent="0.25">
      <c r="A678">
        <v>1182</v>
      </c>
      <c r="B678" s="1">
        <v>45408</v>
      </c>
      <c r="C678" t="s">
        <v>12</v>
      </c>
      <c r="D678">
        <v>199</v>
      </c>
      <c r="E678">
        <v>24.2</v>
      </c>
      <c r="F678">
        <v>7</v>
      </c>
      <c r="G678">
        <v>1</v>
      </c>
      <c r="H678">
        <v>33</v>
      </c>
      <c r="I678">
        <v>46</v>
      </c>
      <c r="J678" t="s">
        <v>11</v>
      </c>
      <c r="K678">
        <v>1</v>
      </c>
      <c r="M678">
        <v>1588</v>
      </c>
      <c r="N678" s="1">
        <v>44942</v>
      </c>
      <c r="O678" t="s">
        <v>12</v>
      </c>
      <c r="P678">
        <v>199</v>
      </c>
      <c r="Q678">
        <v>6.1</v>
      </c>
      <c r="R678">
        <v>8</v>
      </c>
      <c r="S678">
        <v>4</v>
      </c>
      <c r="T678">
        <v>1</v>
      </c>
      <c r="U678">
        <v>2</v>
      </c>
      <c r="V678" t="s">
        <v>13</v>
      </c>
      <c r="W678">
        <v>0</v>
      </c>
    </row>
    <row r="679" spans="1:23" x14ac:dyDescent="0.25">
      <c r="A679">
        <v>1183</v>
      </c>
      <c r="B679" s="1">
        <v>45437</v>
      </c>
      <c r="C679" t="s">
        <v>10</v>
      </c>
      <c r="D679">
        <v>699</v>
      </c>
      <c r="E679">
        <v>4.5999999999999996</v>
      </c>
      <c r="F679">
        <v>6</v>
      </c>
      <c r="G679">
        <v>5</v>
      </c>
      <c r="H679">
        <v>5</v>
      </c>
      <c r="I679">
        <v>48</v>
      </c>
      <c r="J679" t="s">
        <v>11</v>
      </c>
      <c r="K679">
        <v>1</v>
      </c>
      <c r="M679">
        <v>1589</v>
      </c>
      <c r="N679" s="1">
        <v>45216</v>
      </c>
      <c r="O679" t="s">
        <v>10</v>
      </c>
      <c r="P679">
        <v>699</v>
      </c>
      <c r="Q679">
        <v>20.399999999999999</v>
      </c>
      <c r="R679">
        <v>1</v>
      </c>
      <c r="S679">
        <v>0</v>
      </c>
      <c r="T679">
        <v>16</v>
      </c>
      <c r="U679">
        <v>8</v>
      </c>
      <c r="V679" t="s">
        <v>13</v>
      </c>
      <c r="W679">
        <v>0</v>
      </c>
    </row>
    <row r="680" spans="1:23" x14ac:dyDescent="0.25">
      <c r="A680">
        <v>1184</v>
      </c>
      <c r="B680" s="1">
        <v>45433</v>
      </c>
      <c r="C680" t="s">
        <v>10</v>
      </c>
      <c r="D680">
        <v>699</v>
      </c>
      <c r="E680">
        <v>4.9000000000000004</v>
      </c>
      <c r="F680">
        <v>5</v>
      </c>
      <c r="G680">
        <v>4</v>
      </c>
      <c r="H680">
        <v>30</v>
      </c>
      <c r="I680">
        <v>44</v>
      </c>
      <c r="J680" t="s">
        <v>11</v>
      </c>
      <c r="K680">
        <v>1</v>
      </c>
      <c r="M680">
        <v>1590</v>
      </c>
      <c r="N680" s="1">
        <v>45417</v>
      </c>
      <c r="O680" t="s">
        <v>12</v>
      </c>
      <c r="P680">
        <v>199</v>
      </c>
      <c r="Q680">
        <v>9.1</v>
      </c>
      <c r="R680">
        <v>3</v>
      </c>
      <c r="S680">
        <v>2</v>
      </c>
      <c r="T680">
        <v>21</v>
      </c>
      <c r="U680">
        <v>8</v>
      </c>
      <c r="V680" t="s">
        <v>13</v>
      </c>
      <c r="W680">
        <v>0</v>
      </c>
    </row>
    <row r="681" spans="1:23" x14ac:dyDescent="0.25">
      <c r="A681">
        <v>1186</v>
      </c>
      <c r="B681" s="1">
        <v>45310</v>
      </c>
      <c r="C681" t="s">
        <v>12</v>
      </c>
      <c r="D681">
        <v>199</v>
      </c>
      <c r="E681">
        <v>5.9</v>
      </c>
      <c r="F681">
        <v>6</v>
      </c>
      <c r="G681">
        <v>3</v>
      </c>
      <c r="H681">
        <v>26</v>
      </c>
      <c r="I681">
        <v>36</v>
      </c>
      <c r="J681" t="s">
        <v>11</v>
      </c>
      <c r="K681">
        <v>1</v>
      </c>
      <c r="M681">
        <v>1596</v>
      </c>
      <c r="N681" s="1">
        <v>45592</v>
      </c>
      <c r="O681" t="s">
        <v>12</v>
      </c>
      <c r="P681">
        <v>199</v>
      </c>
      <c r="Q681">
        <v>9.6</v>
      </c>
      <c r="R681">
        <v>2</v>
      </c>
      <c r="S681">
        <v>0</v>
      </c>
      <c r="T681">
        <v>8</v>
      </c>
      <c r="U681">
        <v>15</v>
      </c>
      <c r="V681" t="s">
        <v>13</v>
      </c>
      <c r="W681">
        <v>0</v>
      </c>
    </row>
    <row r="682" spans="1:23" x14ac:dyDescent="0.25">
      <c r="A682">
        <v>1187</v>
      </c>
      <c r="B682" s="1">
        <v>45162</v>
      </c>
      <c r="C682" t="s">
        <v>14</v>
      </c>
      <c r="D682">
        <v>399</v>
      </c>
      <c r="E682">
        <v>2.6</v>
      </c>
      <c r="F682">
        <v>1</v>
      </c>
      <c r="G682">
        <v>2</v>
      </c>
      <c r="H682">
        <v>36</v>
      </c>
      <c r="I682">
        <v>28</v>
      </c>
      <c r="J682" t="s">
        <v>11</v>
      </c>
      <c r="K682">
        <v>1</v>
      </c>
      <c r="M682">
        <v>1598</v>
      </c>
      <c r="N682" s="1">
        <v>45320</v>
      </c>
      <c r="O682" t="s">
        <v>12</v>
      </c>
      <c r="P682">
        <v>199</v>
      </c>
      <c r="Q682">
        <v>7.3</v>
      </c>
      <c r="R682">
        <v>6</v>
      </c>
      <c r="S682">
        <v>3</v>
      </c>
      <c r="T682">
        <v>4</v>
      </c>
      <c r="U682">
        <v>1</v>
      </c>
      <c r="V682" t="s">
        <v>13</v>
      </c>
      <c r="W682">
        <v>0</v>
      </c>
    </row>
    <row r="683" spans="1:23" x14ac:dyDescent="0.25">
      <c r="A683">
        <v>1188</v>
      </c>
      <c r="B683" s="1">
        <v>45345</v>
      </c>
      <c r="C683" t="s">
        <v>10</v>
      </c>
      <c r="D683">
        <v>699</v>
      </c>
      <c r="E683">
        <v>11.9</v>
      </c>
      <c r="F683">
        <v>5</v>
      </c>
      <c r="G683">
        <v>3</v>
      </c>
      <c r="H683">
        <v>3</v>
      </c>
      <c r="I683">
        <v>28</v>
      </c>
      <c r="J683" t="s">
        <v>11</v>
      </c>
      <c r="K683">
        <v>1</v>
      </c>
      <c r="M683">
        <v>1603</v>
      </c>
      <c r="N683" s="1">
        <v>45405</v>
      </c>
      <c r="O683" t="s">
        <v>14</v>
      </c>
      <c r="P683">
        <v>399</v>
      </c>
      <c r="Q683">
        <v>11.9</v>
      </c>
      <c r="R683">
        <v>8</v>
      </c>
      <c r="S683">
        <v>2</v>
      </c>
      <c r="T683">
        <v>35</v>
      </c>
      <c r="U683">
        <v>10</v>
      </c>
      <c r="V683" t="s">
        <v>13</v>
      </c>
      <c r="W683">
        <v>0</v>
      </c>
    </row>
    <row r="684" spans="1:23" x14ac:dyDescent="0.25">
      <c r="A684">
        <v>1190</v>
      </c>
      <c r="B684" s="1">
        <v>45486</v>
      </c>
      <c r="C684" t="s">
        <v>10</v>
      </c>
      <c r="D684">
        <v>699</v>
      </c>
      <c r="E684">
        <v>9.3000000000000007</v>
      </c>
      <c r="F684">
        <v>1</v>
      </c>
      <c r="G684">
        <v>2</v>
      </c>
      <c r="H684">
        <v>5</v>
      </c>
      <c r="I684">
        <v>53</v>
      </c>
      <c r="J684" t="s">
        <v>11</v>
      </c>
      <c r="K684">
        <v>1</v>
      </c>
      <c r="M684">
        <v>1606</v>
      </c>
      <c r="N684" s="1">
        <v>44939</v>
      </c>
      <c r="O684" t="s">
        <v>14</v>
      </c>
      <c r="P684">
        <v>399</v>
      </c>
      <c r="Q684">
        <v>7.1</v>
      </c>
      <c r="R684">
        <v>4</v>
      </c>
      <c r="S684">
        <v>5</v>
      </c>
      <c r="T684">
        <v>24</v>
      </c>
      <c r="U684">
        <v>51</v>
      </c>
      <c r="V684" t="s">
        <v>13</v>
      </c>
      <c r="W684">
        <v>0</v>
      </c>
    </row>
    <row r="685" spans="1:23" x14ac:dyDescent="0.25">
      <c r="A685">
        <v>1191</v>
      </c>
      <c r="B685" s="1">
        <v>44966</v>
      </c>
      <c r="C685" t="s">
        <v>10</v>
      </c>
      <c r="D685">
        <v>699</v>
      </c>
      <c r="E685">
        <v>19.8</v>
      </c>
      <c r="F685">
        <v>3</v>
      </c>
      <c r="G685">
        <v>0</v>
      </c>
      <c r="H685">
        <v>6</v>
      </c>
      <c r="I685">
        <v>7</v>
      </c>
      <c r="J685" t="s">
        <v>11</v>
      </c>
      <c r="K685">
        <v>1</v>
      </c>
      <c r="M685">
        <v>1611</v>
      </c>
      <c r="N685" s="1">
        <v>45115</v>
      </c>
      <c r="O685" t="s">
        <v>10</v>
      </c>
      <c r="P685">
        <v>699</v>
      </c>
      <c r="Q685">
        <v>4.0999999999999996</v>
      </c>
      <c r="R685">
        <v>0</v>
      </c>
      <c r="S685">
        <v>1</v>
      </c>
      <c r="T685">
        <v>12</v>
      </c>
      <c r="U685">
        <v>7</v>
      </c>
      <c r="V685" t="s">
        <v>13</v>
      </c>
      <c r="W685">
        <v>0</v>
      </c>
    </row>
    <row r="686" spans="1:23" x14ac:dyDescent="0.25">
      <c r="A686">
        <v>1193</v>
      </c>
      <c r="B686" s="1">
        <v>45194</v>
      </c>
      <c r="C686" t="s">
        <v>14</v>
      </c>
      <c r="D686">
        <v>399</v>
      </c>
      <c r="E686">
        <v>17.8</v>
      </c>
      <c r="F686">
        <v>2</v>
      </c>
      <c r="G686">
        <v>5</v>
      </c>
      <c r="H686">
        <v>13</v>
      </c>
      <c r="I686">
        <v>47</v>
      </c>
      <c r="J686" t="s">
        <v>11</v>
      </c>
      <c r="K686">
        <v>1</v>
      </c>
      <c r="M686">
        <v>1612</v>
      </c>
      <c r="N686" s="1">
        <v>44989</v>
      </c>
      <c r="O686" t="s">
        <v>10</v>
      </c>
      <c r="P686">
        <v>699</v>
      </c>
      <c r="Q686">
        <v>21.6</v>
      </c>
      <c r="R686">
        <v>5</v>
      </c>
      <c r="S686">
        <v>0</v>
      </c>
      <c r="T686">
        <v>33</v>
      </c>
      <c r="U686">
        <v>35</v>
      </c>
      <c r="V686" t="s">
        <v>13</v>
      </c>
      <c r="W686">
        <v>0</v>
      </c>
    </row>
    <row r="687" spans="1:23" x14ac:dyDescent="0.25">
      <c r="A687">
        <v>1194</v>
      </c>
      <c r="B687" s="1">
        <v>45520</v>
      </c>
      <c r="C687" t="s">
        <v>12</v>
      </c>
      <c r="D687">
        <v>199</v>
      </c>
      <c r="E687">
        <v>7.4</v>
      </c>
      <c r="F687">
        <v>5</v>
      </c>
      <c r="G687">
        <v>3</v>
      </c>
      <c r="H687">
        <v>20</v>
      </c>
      <c r="I687">
        <v>60</v>
      </c>
      <c r="J687" t="s">
        <v>11</v>
      </c>
      <c r="K687">
        <v>1</v>
      </c>
      <c r="M687">
        <v>1613</v>
      </c>
      <c r="N687" s="1">
        <v>45288</v>
      </c>
      <c r="O687" t="s">
        <v>10</v>
      </c>
      <c r="P687">
        <v>699</v>
      </c>
      <c r="Q687">
        <v>24.4</v>
      </c>
      <c r="R687">
        <v>0</v>
      </c>
      <c r="S687">
        <v>5</v>
      </c>
      <c r="T687">
        <v>17</v>
      </c>
      <c r="U687">
        <v>54</v>
      </c>
      <c r="V687" t="s">
        <v>13</v>
      </c>
      <c r="W687">
        <v>0</v>
      </c>
    </row>
    <row r="688" spans="1:23" x14ac:dyDescent="0.25">
      <c r="A688">
        <v>1195</v>
      </c>
      <c r="B688" s="1">
        <v>45159</v>
      </c>
      <c r="C688" t="s">
        <v>10</v>
      </c>
      <c r="D688">
        <v>699</v>
      </c>
      <c r="E688">
        <v>12.1</v>
      </c>
      <c r="F688">
        <v>8</v>
      </c>
      <c r="G688">
        <v>1</v>
      </c>
      <c r="H688">
        <v>1</v>
      </c>
      <c r="I688">
        <v>55</v>
      </c>
      <c r="J688" t="s">
        <v>11</v>
      </c>
      <c r="K688">
        <v>1</v>
      </c>
      <c r="M688">
        <v>1614</v>
      </c>
      <c r="N688" s="1">
        <v>45042</v>
      </c>
      <c r="O688" t="s">
        <v>10</v>
      </c>
      <c r="P688">
        <v>699</v>
      </c>
      <c r="Q688">
        <v>15.2</v>
      </c>
      <c r="R688">
        <v>5</v>
      </c>
      <c r="S688">
        <v>0</v>
      </c>
      <c r="T688">
        <v>3</v>
      </c>
      <c r="U688">
        <v>4</v>
      </c>
      <c r="V688" t="s">
        <v>13</v>
      </c>
      <c r="W688">
        <v>0</v>
      </c>
    </row>
    <row r="689" spans="1:23" x14ac:dyDescent="0.25">
      <c r="A689">
        <v>1196</v>
      </c>
      <c r="B689" s="1">
        <v>45406</v>
      </c>
      <c r="C689" t="s">
        <v>10</v>
      </c>
      <c r="D689">
        <v>699</v>
      </c>
      <c r="E689">
        <v>12.1</v>
      </c>
      <c r="F689">
        <v>8</v>
      </c>
      <c r="G689">
        <v>4</v>
      </c>
      <c r="H689">
        <v>14</v>
      </c>
      <c r="I689">
        <v>50</v>
      </c>
      <c r="J689" t="s">
        <v>11</v>
      </c>
      <c r="K689">
        <v>1</v>
      </c>
      <c r="M689">
        <v>1615</v>
      </c>
      <c r="N689" s="1">
        <v>45624</v>
      </c>
      <c r="O689" t="s">
        <v>10</v>
      </c>
      <c r="P689">
        <v>699</v>
      </c>
      <c r="Q689">
        <v>6.3</v>
      </c>
      <c r="R689">
        <v>5</v>
      </c>
      <c r="S689">
        <v>4</v>
      </c>
      <c r="T689">
        <v>5</v>
      </c>
      <c r="U689">
        <v>23</v>
      </c>
      <c r="V689" t="s">
        <v>13</v>
      </c>
      <c r="W689">
        <v>0</v>
      </c>
    </row>
    <row r="690" spans="1:23" x14ac:dyDescent="0.25">
      <c r="A690">
        <v>1197</v>
      </c>
      <c r="B690" s="1">
        <v>45641</v>
      </c>
      <c r="C690" t="s">
        <v>10</v>
      </c>
      <c r="D690">
        <v>699</v>
      </c>
      <c r="E690">
        <v>8.8000000000000007</v>
      </c>
      <c r="F690">
        <v>1</v>
      </c>
      <c r="G690">
        <v>2</v>
      </c>
      <c r="H690">
        <v>30</v>
      </c>
      <c r="I690">
        <v>54</v>
      </c>
      <c r="J690" t="s">
        <v>11</v>
      </c>
      <c r="K690">
        <v>1</v>
      </c>
      <c r="M690">
        <v>1616</v>
      </c>
      <c r="N690" s="1">
        <v>45295</v>
      </c>
      <c r="O690" t="s">
        <v>14</v>
      </c>
      <c r="P690">
        <v>399</v>
      </c>
      <c r="Q690">
        <v>16.2</v>
      </c>
      <c r="R690">
        <v>4</v>
      </c>
      <c r="S690">
        <v>1</v>
      </c>
      <c r="T690">
        <v>5</v>
      </c>
      <c r="U690">
        <v>1</v>
      </c>
      <c r="V690" t="s">
        <v>13</v>
      </c>
      <c r="W690">
        <v>0</v>
      </c>
    </row>
    <row r="691" spans="1:23" x14ac:dyDescent="0.25">
      <c r="A691">
        <v>1198</v>
      </c>
      <c r="B691" s="1">
        <v>45058</v>
      </c>
      <c r="C691" t="s">
        <v>14</v>
      </c>
      <c r="D691">
        <v>399</v>
      </c>
      <c r="E691">
        <v>11.2</v>
      </c>
      <c r="F691">
        <v>8</v>
      </c>
      <c r="G691">
        <v>0</v>
      </c>
      <c r="H691">
        <v>14</v>
      </c>
      <c r="I691">
        <v>23</v>
      </c>
      <c r="J691" t="s">
        <v>11</v>
      </c>
      <c r="K691">
        <v>1</v>
      </c>
      <c r="M691">
        <v>1617</v>
      </c>
      <c r="N691" s="1">
        <v>45563</v>
      </c>
      <c r="O691" t="s">
        <v>14</v>
      </c>
      <c r="P691">
        <v>399</v>
      </c>
      <c r="Q691">
        <v>22.5</v>
      </c>
      <c r="R691">
        <v>5</v>
      </c>
      <c r="S691">
        <v>3</v>
      </c>
      <c r="T691">
        <v>27</v>
      </c>
      <c r="U691">
        <v>60</v>
      </c>
      <c r="V691" t="s">
        <v>13</v>
      </c>
      <c r="W691">
        <v>0</v>
      </c>
    </row>
    <row r="692" spans="1:23" x14ac:dyDescent="0.25">
      <c r="A692">
        <v>1199</v>
      </c>
      <c r="B692" s="1">
        <v>45629</v>
      </c>
      <c r="C692" t="s">
        <v>14</v>
      </c>
      <c r="D692">
        <v>399</v>
      </c>
      <c r="E692">
        <v>12.7</v>
      </c>
      <c r="F692">
        <v>5</v>
      </c>
      <c r="G692">
        <v>2</v>
      </c>
      <c r="H692">
        <v>1</v>
      </c>
      <c r="I692">
        <v>14</v>
      </c>
      <c r="J692" t="s">
        <v>11</v>
      </c>
      <c r="K692">
        <v>1</v>
      </c>
      <c r="M692">
        <v>1618</v>
      </c>
      <c r="N692" s="1">
        <v>45035</v>
      </c>
      <c r="O692" t="s">
        <v>12</v>
      </c>
      <c r="P692">
        <v>199</v>
      </c>
      <c r="Q692">
        <v>9.5</v>
      </c>
      <c r="R692">
        <v>4</v>
      </c>
      <c r="S692">
        <v>1</v>
      </c>
      <c r="T692">
        <v>11</v>
      </c>
      <c r="U692">
        <v>58</v>
      </c>
      <c r="V692" t="s">
        <v>13</v>
      </c>
      <c r="W692">
        <v>0</v>
      </c>
    </row>
    <row r="693" spans="1:23" x14ac:dyDescent="0.25">
      <c r="A693">
        <v>1200</v>
      </c>
      <c r="B693" s="1">
        <v>45069</v>
      </c>
      <c r="C693" t="s">
        <v>14</v>
      </c>
      <c r="D693">
        <v>399</v>
      </c>
      <c r="E693">
        <v>7.8</v>
      </c>
      <c r="F693">
        <v>0</v>
      </c>
      <c r="G693">
        <v>4</v>
      </c>
      <c r="H693">
        <v>35</v>
      </c>
      <c r="I693">
        <v>50</v>
      </c>
      <c r="J693" t="s">
        <v>11</v>
      </c>
      <c r="K693">
        <v>1</v>
      </c>
      <c r="M693">
        <v>1620</v>
      </c>
      <c r="N693" s="1">
        <v>45080</v>
      </c>
      <c r="O693" t="s">
        <v>10</v>
      </c>
      <c r="P693">
        <v>699</v>
      </c>
      <c r="Q693">
        <v>23.5</v>
      </c>
      <c r="R693">
        <v>6</v>
      </c>
      <c r="S693">
        <v>4</v>
      </c>
      <c r="T693">
        <v>23</v>
      </c>
      <c r="U693">
        <v>2</v>
      </c>
      <c r="V693" t="s">
        <v>13</v>
      </c>
      <c r="W693">
        <v>0</v>
      </c>
    </row>
    <row r="694" spans="1:23" x14ac:dyDescent="0.25">
      <c r="A694">
        <v>1204</v>
      </c>
      <c r="B694" s="1">
        <v>45225</v>
      </c>
      <c r="C694" t="s">
        <v>14</v>
      </c>
      <c r="D694">
        <v>399</v>
      </c>
      <c r="E694">
        <v>5.0999999999999996</v>
      </c>
      <c r="F694">
        <v>1</v>
      </c>
      <c r="G694">
        <v>3</v>
      </c>
      <c r="H694">
        <v>2</v>
      </c>
      <c r="I694">
        <v>18</v>
      </c>
      <c r="J694" t="s">
        <v>11</v>
      </c>
      <c r="K694">
        <v>1</v>
      </c>
      <c r="M694">
        <v>1621</v>
      </c>
      <c r="N694" s="1">
        <v>45572</v>
      </c>
      <c r="O694" t="s">
        <v>14</v>
      </c>
      <c r="P694">
        <v>399</v>
      </c>
      <c r="Q694">
        <v>23.9</v>
      </c>
      <c r="R694">
        <v>3</v>
      </c>
      <c r="S694">
        <v>4</v>
      </c>
      <c r="T694">
        <v>6</v>
      </c>
      <c r="U694">
        <v>32</v>
      </c>
      <c r="V694" t="s">
        <v>13</v>
      </c>
      <c r="W694">
        <v>0</v>
      </c>
    </row>
    <row r="695" spans="1:23" x14ac:dyDescent="0.25">
      <c r="A695">
        <v>1205</v>
      </c>
      <c r="B695" s="1">
        <v>45261</v>
      </c>
      <c r="C695" t="s">
        <v>10</v>
      </c>
      <c r="D695">
        <v>699</v>
      </c>
      <c r="E695">
        <v>2.2000000000000002</v>
      </c>
      <c r="F695">
        <v>0</v>
      </c>
      <c r="G695">
        <v>2</v>
      </c>
      <c r="H695">
        <v>34</v>
      </c>
      <c r="I695">
        <v>33</v>
      </c>
      <c r="J695" t="s">
        <v>11</v>
      </c>
      <c r="K695">
        <v>1</v>
      </c>
      <c r="M695">
        <v>1623</v>
      </c>
      <c r="N695" s="1">
        <v>45227</v>
      </c>
      <c r="O695" t="s">
        <v>10</v>
      </c>
      <c r="P695">
        <v>699</v>
      </c>
      <c r="Q695">
        <v>13.2</v>
      </c>
      <c r="R695">
        <v>5</v>
      </c>
      <c r="S695">
        <v>2</v>
      </c>
      <c r="T695">
        <v>34</v>
      </c>
      <c r="U695">
        <v>12</v>
      </c>
      <c r="V695" t="s">
        <v>13</v>
      </c>
      <c r="W695">
        <v>0</v>
      </c>
    </row>
    <row r="696" spans="1:23" x14ac:dyDescent="0.25">
      <c r="A696">
        <v>1206</v>
      </c>
      <c r="B696" s="1">
        <v>44997</v>
      </c>
      <c r="C696" t="s">
        <v>14</v>
      </c>
      <c r="D696">
        <v>399</v>
      </c>
      <c r="E696">
        <v>4.3</v>
      </c>
      <c r="F696">
        <v>1</v>
      </c>
      <c r="G696">
        <v>1</v>
      </c>
      <c r="H696">
        <v>26</v>
      </c>
      <c r="I696">
        <v>34</v>
      </c>
      <c r="J696" t="s">
        <v>11</v>
      </c>
      <c r="K696">
        <v>1</v>
      </c>
      <c r="M696">
        <v>1628</v>
      </c>
      <c r="N696" s="1">
        <v>45078</v>
      </c>
      <c r="O696" t="s">
        <v>14</v>
      </c>
      <c r="P696">
        <v>399</v>
      </c>
      <c r="Q696">
        <v>8.9</v>
      </c>
      <c r="R696">
        <v>1</v>
      </c>
      <c r="S696">
        <v>0</v>
      </c>
      <c r="T696">
        <v>19</v>
      </c>
      <c r="U696">
        <v>26</v>
      </c>
      <c r="V696" t="s">
        <v>13</v>
      </c>
      <c r="W696">
        <v>0</v>
      </c>
    </row>
    <row r="697" spans="1:23" x14ac:dyDescent="0.25">
      <c r="A697">
        <v>1207</v>
      </c>
      <c r="B697" s="1">
        <v>45607</v>
      </c>
      <c r="C697" t="s">
        <v>14</v>
      </c>
      <c r="D697">
        <v>399</v>
      </c>
      <c r="E697">
        <v>3.7</v>
      </c>
      <c r="F697">
        <v>3</v>
      </c>
      <c r="G697">
        <v>2</v>
      </c>
      <c r="H697">
        <v>14</v>
      </c>
      <c r="I697">
        <v>27</v>
      </c>
      <c r="J697" t="s">
        <v>11</v>
      </c>
      <c r="K697">
        <v>1</v>
      </c>
      <c r="M697">
        <v>1629</v>
      </c>
      <c r="N697" s="1">
        <v>45097</v>
      </c>
      <c r="O697" t="s">
        <v>10</v>
      </c>
      <c r="P697">
        <v>699</v>
      </c>
      <c r="Q697">
        <v>16</v>
      </c>
      <c r="R697">
        <v>3</v>
      </c>
      <c r="S697">
        <v>1</v>
      </c>
      <c r="T697">
        <v>32</v>
      </c>
      <c r="U697">
        <v>56</v>
      </c>
      <c r="V697" t="s">
        <v>13</v>
      </c>
      <c r="W697">
        <v>0</v>
      </c>
    </row>
    <row r="698" spans="1:23" x14ac:dyDescent="0.25">
      <c r="A698">
        <v>1210</v>
      </c>
      <c r="B698" s="1">
        <v>45020</v>
      </c>
      <c r="C698" t="s">
        <v>12</v>
      </c>
      <c r="D698">
        <v>199</v>
      </c>
      <c r="E698">
        <v>8.6</v>
      </c>
      <c r="F698">
        <v>7</v>
      </c>
      <c r="G698">
        <v>3</v>
      </c>
      <c r="H698">
        <v>34</v>
      </c>
      <c r="I698">
        <v>29</v>
      </c>
      <c r="J698" t="s">
        <v>11</v>
      </c>
      <c r="K698">
        <v>1</v>
      </c>
      <c r="M698">
        <v>1631</v>
      </c>
      <c r="N698" s="1">
        <v>45062</v>
      </c>
      <c r="O698" t="s">
        <v>12</v>
      </c>
      <c r="P698">
        <v>199</v>
      </c>
      <c r="Q698">
        <v>20.9</v>
      </c>
      <c r="R698">
        <v>0</v>
      </c>
      <c r="S698">
        <v>5</v>
      </c>
      <c r="T698">
        <v>3</v>
      </c>
      <c r="U698">
        <v>10</v>
      </c>
      <c r="V698" t="s">
        <v>13</v>
      </c>
      <c r="W698">
        <v>0</v>
      </c>
    </row>
    <row r="699" spans="1:23" x14ac:dyDescent="0.25">
      <c r="A699">
        <v>1212</v>
      </c>
      <c r="B699" s="1">
        <v>45114</v>
      </c>
      <c r="C699" t="s">
        <v>14</v>
      </c>
      <c r="D699">
        <v>399</v>
      </c>
      <c r="E699">
        <v>4.9000000000000004</v>
      </c>
      <c r="F699">
        <v>6</v>
      </c>
      <c r="G699">
        <v>3</v>
      </c>
      <c r="H699">
        <v>16</v>
      </c>
      <c r="I699">
        <v>24</v>
      </c>
      <c r="J699" t="s">
        <v>11</v>
      </c>
      <c r="K699">
        <v>1</v>
      </c>
      <c r="M699">
        <v>1637</v>
      </c>
      <c r="N699" s="1">
        <v>45276</v>
      </c>
      <c r="O699" t="s">
        <v>14</v>
      </c>
      <c r="P699">
        <v>399</v>
      </c>
      <c r="Q699">
        <v>13</v>
      </c>
      <c r="R699">
        <v>4</v>
      </c>
      <c r="S699">
        <v>0</v>
      </c>
      <c r="T699">
        <v>12</v>
      </c>
      <c r="U699">
        <v>14</v>
      </c>
      <c r="V699" t="s">
        <v>13</v>
      </c>
      <c r="W699">
        <v>0</v>
      </c>
    </row>
    <row r="700" spans="1:23" x14ac:dyDescent="0.25">
      <c r="A700">
        <v>1215</v>
      </c>
      <c r="B700" s="1">
        <v>45034</v>
      </c>
      <c r="C700" t="s">
        <v>14</v>
      </c>
      <c r="D700">
        <v>399</v>
      </c>
      <c r="E700">
        <v>24.8</v>
      </c>
      <c r="F700">
        <v>8</v>
      </c>
      <c r="G700">
        <v>0</v>
      </c>
      <c r="H700">
        <v>27</v>
      </c>
      <c r="I700">
        <v>23</v>
      </c>
      <c r="J700" t="s">
        <v>11</v>
      </c>
      <c r="K700">
        <v>1</v>
      </c>
      <c r="M700">
        <v>1640</v>
      </c>
      <c r="N700" s="1">
        <v>45376</v>
      </c>
      <c r="O700" t="s">
        <v>14</v>
      </c>
      <c r="P700">
        <v>399</v>
      </c>
      <c r="Q700">
        <v>9</v>
      </c>
      <c r="R700">
        <v>2</v>
      </c>
      <c r="S700">
        <v>0</v>
      </c>
      <c r="T700">
        <v>7</v>
      </c>
      <c r="U700">
        <v>18</v>
      </c>
      <c r="V700" t="s">
        <v>13</v>
      </c>
      <c r="W700">
        <v>0</v>
      </c>
    </row>
    <row r="701" spans="1:23" x14ac:dyDescent="0.25">
      <c r="A701">
        <v>1217</v>
      </c>
      <c r="B701" s="1">
        <v>45126</v>
      </c>
      <c r="C701" t="s">
        <v>12</v>
      </c>
      <c r="D701">
        <v>199</v>
      </c>
      <c r="E701">
        <v>16.2</v>
      </c>
      <c r="F701">
        <v>7</v>
      </c>
      <c r="G701">
        <v>3</v>
      </c>
      <c r="H701">
        <v>5</v>
      </c>
      <c r="I701">
        <v>21</v>
      </c>
      <c r="J701" t="s">
        <v>11</v>
      </c>
      <c r="K701">
        <v>1</v>
      </c>
      <c r="M701">
        <v>1649</v>
      </c>
      <c r="N701" s="1">
        <v>44963</v>
      </c>
      <c r="O701" t="s">
        <v>10</v>
      </c>
      <c r="P701">
        <v>699</v>
      </c>
      <c r="Q701">
        <v>5.2</v>
      </c>
      <c r="R701">
        <v>8</v>
      </c>
      <c r="S701">
        <v>5</v>
      </c>
      <c r="T701">
        <v>21</v>
      </c>
      <c r="U701">
        <v>53</v>
      </c>
      <c r="V701" t="s">
        <v>13</v>
      </c>
      <c r="W701">
        <v>0</v>
      </c>
    </row>
    <row r="702" spans="1:23" x14ac:dyDescent="0.25">
      <c r="A702">
        <v>1218</v>
      </c>
      <c r="B702" s="1">
        <v>45613</v>
      </c>
      <c r="C702" t="s">
        <v>14</v>
      </c>
      <c r="D702">
        <v>399</v>
      </c>
      <c r="E702">
        <v>0.8</v>
      </c>
      <c r="F702">
        <v>1</v>
      </c>
      <c r="G702">
        <v>5</v>
      </c>
      <c r="H702">
        <v>3</v>
      </c>
      <c r="I702">
        <v>58</v>
      </c>
      <c r="J702" t="s">
        <v>11</v>
      </c>
      <c r="K702">
        <v>1</v>
      </c>
      <c r="M702">
        <v>1659</v>
      </c>
      <c r="N702" s="1">
        <v>45257</v>
      </c>
      <c r="O702" t="s">
        <v>12</v>
      </c>
      <c r="P702">
        <v>199</v>
      </c>
      <c r="Q702">
        <v>7.1</v>
      </c>
      <c r="R702">
        <v>3</v>
      </c>
      <c r="S702">
        <v>3</v>
      </c>
      <c r="T702">
        <v>19</v>
      </c>
      <c r="U702">
        <v>3</v>
      </c>
      <c r="V702" t="s">
        <v>13</v>
      </c>
      <c r="W702">
        <v>0</v>
      </c>
    </row>
    <row r="703" spans="1:23" x14ac:dyDescent="0.25">
      <c r="A703">
        <v>1221</v>
      </c>
      <c r="B703" s="1">
        <v>45614</v>
      </c>
      <c r="C703" t="s">
        <v>12</v>
      </c>
      <c r="D703">
        <v>199</v>
      </c>
      <c r="E703">
        <v>7.7</v>
      </c>
      <c r="F703">
        <v>8</v>
      </c>
      <c r="G703">
        <v>5</v>
      </c>
      <c r="H703">
        <v>12</v>
      </c>
      <c r="I703">
        <v>25</v>
      </c>
      <c r="J703" t="s">
        <v>11</v>
      </c>
      <c r="K703">
        <v>1</v>
      </c>
      <c r="M703">
        <v>1662</v>
      </c>
      <c r="N703" s="1">
        <v>45039</v>
      </c>
      <c r="O703" t="s">
        <v>14</v>
      </c>
      <c r="P703">
        <v>399</v>
      </c>
      <c r="Q703">
        <v>14.5</v>
      </c>
      <c r="R703">
        <v>2</v>
      </c>
      <c r="S703">
        <v>4</v>
      </c>
      <c r="T703">
        <v>15</v>
      </c>
      <c r="U703">
        <v>13</v>
      </c>
      <c r="V703" t="s">
        <v>13</v>
      </c>
      <c r="W703">
        <v>0</v>
      </c>
    </row>
    <row r="704" spans="1:23" x14ac:dyDescent="0.25">
      <c r="A704">
        <v>1223</v>
      </c>
      <c r="B704" s="1">
        <v>45605</v>
      </c>
      <c r="C704" t="s">
        <v>10</v>
      </c>
      <c r="D704">
        <v>699</v>
      </c>
      <c r="E704">
        <v>11.3</v>
      </c>
      <c r="F704">
        <v>0</v>
      </c>
      <c r="G704">
        <v>5</v>
      </c>
      <c r="H704">
        <v>14</v>
      </c>
      <c r="I704">
        <v>51</v>
      </c>
      <c r="J704" t="s">
        <v>11</v>
      </c>
      <c r="K704">
        <v>1</v>
      </c>
      <c r="M704">
        <v>1665</v>
      </c>
      <c r="N704" s="1">
        <v>45161</v>
      </c>
      <c r="O704" t="s">
        <v>14</v>
      </c>
      <c r="P704">
        <v>399</v>
      </c>
      <c r="Q704">
        <v>5.4</v>
      </c>
      <c r="R704">
        <v>2</v>
      </c>
      <c r="S704">
        <v>4</v>
      </c>
      <c r="T704">
        <v>35</v>
      </c>
      <c r="U704">
        <v>25</v>
      </c>
      <c r="V704" t="s">
        <v>13</v>
      </c>
      <c r="W704">
        <v>0</v>
      </c>
    </row>
    <row r="705" spans="1:23" x14ac:dyDescent="0.25">
      <c r="A705">
        <v>1225</v>
      </c>
      <c r="B705" s="1">
        <v>45358</v>
      </c>
      <c r="C705" t="s">
        <v>14</v>
      </c>
      <c r="D705">
        <v>399</v>
      </c>
      <c r="E705">
        <v>23.3</v>
      </c>
      <c r="F705">
        <v>5</v>
      </c>
      <c r="G705">
        <v>1</v>
      </c>
      <c r="H705">
        <v>13</v>
      </c>
      <c r="I705">
        <v>12</v>
      </c>
      <c r="J705" t="s">
        <v>11</v>
      </c>
      <c r="K705">
        <v>1</v>
      </c>
      <c r="M705">
        <v>1666</v>
      </c>
      <c r="N705" s="1">
        <v>45181</v>
      </c>
      <c r="O705" t="s">
        <v>14</v>
      </c>
      <c r="P705">
        <v>399</v>
      </c>
      <c r="Q705">
        <v>22.8</v>
      </c>
      <c r="R705">
        <v>5</v>
      </c>
      <c r="S705">
        <v>3</v>
      </c>
      <c r="T705">
        <v>11</v>
      </c>
      <c r="U705">
        <v>13</v>
      </c>
      <c r="V705" t="s">
        <v>13</v>
      </c>
      <c r="W705">
        <v>0</v>
      </c>
    </row>
    <row r="706" spans="1:23" x14ac:dyDescent="0.25">
      <c r="A706">
        <v>1226</v>
      </c>
      <c r="B706" s="1">
        <v>45025</v>
      </c>
      <c r="C706" t="s">
        <v>12</v>
      </c>
      <c r="D706">
        <v>199</v>
      </c>
      <c r="E706">
        <v>8.8000000000000007</v>
      </c>
      <c r="F706">
        <v>3</v>
      </c>
      <c r="G706">
        <v>5</v>
      </c>
      <c r="H706">
        <v>1</v>
      </c>
      <c r="I706">
        <v>42</v>
      </c>
      <c r="J706" t="s">
        <v>11</v>
      </c>
      <c r="K706">
        <v>1</v>
      </c>
      <c r="M706">
        <v>1668</v>
      </c>
      <c r="N706" s="1">
        <v>45180</v>
      </c>
      <c r="O706" t="s">
        <v>12</v>
      </c>
      <c r="P706">
        <v>199</v>
      </c>
      <c r="Q706">
        <v>7.4</v>
      </c>
      <c r="R706">
        <v>0</v>
      </c>
      <c r="S706">
        <v>1</v>
      </c>
      <c r="T706">
        <v>11</v>
      </c>
      <c r="U706">
        <v>40</v>
      </c>
      <c r="V706" t="s">
        <v>13</v>
      </c>
      <c r="W706">
        <v>0</v>
      </c>
    </row>
    <row r="707" spans="1:23" x14ac:dyDescent="0.25">
      <c r="A707">
        <v>1227</v>
      </c>
      <c r="B707" s="1">
        <v>45261</v>
      </c>
      <c r="C707" t="s">
        <v>10</v>
      </c>
      <c r="D707">
        <v>699</v>
      </c>
      <c r="E707">
        <v>18.2</v>
      </c>
      <c r="F707">
        <v>0</v>
      </c>
      <c r="G707">
        <v>3</v>
      </c>
      <c r="H707">
        <v>11</v>
      </c>
      <c r="I707">
        <v>32</v>
      </c>
      <c r="J707" t="s">
        <v>11</v>
      </c>
      <c r="K707">
        <v>1</v>
      </c>
      <c r="M707">
        <v>1670</v>
      </c>
      <c r="N707" s="1">
        <v>45481</v>
      </c>
      <c r="O707" t="s">
        <v>12</v>
      </c>
      <c r="P707">
        <v>199</v>
      </c>
      <c r="Q707">
        <v>2.2999999999999998</v>
      </c>
      <c r="R707">
        <v>6</v>
      </c>
      <c r="S707">
        <v>0</v>
      </c>
      <c r="T707">
        <v>5</v>
      </c>
      <c r="U707">
        <v>0</v>
      </c>
      <c r="V707" t="s">
        <v>13</v>
      </c>
      <c r="W707">
        <v>0</v>
      </c>
    </row>
    <row r="708" spans="1:23" x14ac:dyDescent="0.25">
      <c r="A708">
        <v>1229</v>
      </c>
      <c r="B708" s="1">
        <v>45250</v>
      </c>
      <c r="C708" t="s">
        <v>12</v>
      </c>
      <c r="D708">
        <v>199</v>
      </c>
      <c r="E708">
        <v>3.1</v>
      </c>
      <c r="F708">
        <v>5</v>
      </c>
      <c r="G708">
        <v>1</v>
      </c>
      <c r="H708">
        <v>14</v>
      </c>
      <c r="I708">
        <v>0</v>
      </c>
      <c r="J708" t="s">
        <v>11</v>
      </c>
      <c r="K708">
        <v>1</v>
      </c>
      <c r="M708">
        <v>1672</v>
      </c>
      <c r="N708" s="1">
        <v>45029</v>
      </c>
      <c r="O708" t="s">
        <v>14</v>
      </c>
      <c r="P708">
        <v>399</v>
      </c>
      <c r="Q708">
        <v>13.1</v>
      </c>
      <c r="R708">
        <v>0</v>
      </c>
      <c r="S708">
        <v>2</v>
      </c>
      <c r="T708">
        <v>28</v>
      </c>
      <c r="U708">
        <v>17</v>
      </c>
      <c r="V708" t="s">
        <v>13</v>
      </c>
      <c r="W708">
        <v>0</v>
      </c>
    </row>
    <row r="709" spans="1:23" x14ac:dyDescent="0.25">
      <c r="A709">
        <v>1234</v>
      </c>
      <c r="B709" s="1">
        <v>45318</v>
      </c>
      <c r="C709" t="s">
        <v>14</v>
      </c>
      <c r="D709">
        <v>399</v>
      </c>
      <c r="E709">
        <v>2.2000000000000002</v>
      </c>
      <c r="F709">
        <v>0</v>
      </c>
      <c r="G709">
        <v>4</v>
      </c>
      <c r="H709">
        <v>31</v>
      </c>
      <c r="I709">
        <v>58</v>
      </c>
      <c r="J709" t="s">
        <v>11</v>
      </c>
      <c r="K709">
        <v>1</v>
      </c>
      <c r="M709">
        <v>1673</v>
      </c>
      <c r="N709" s="1">
        <v>45501</v>
      </c>
      <c r="O709" t="s">
        <v>14</v>
      </c>
      <c r="P709">
        <v>399</v>
      </c>
      <c r="Q709">
        <v>9.6999999999999993</v>
      </c>
      <c r="R709">
        <v>6</v>
      </c>
      <c r="S709">
        <v>0</v>
      </c>
      <c r="T709">
        <v>31</v>
      </c>
      <c r="U709">
        <v>14</v>
      </c>
      <c r="V709" t="s">
        <v>13</v>
      </c>
      <c r="W709">
        <v>0</v>
      </c>
    </row>
    <row r="710" spans="1:23" x14ac:dyDescent="0.25">
      <c r="A710">
        <v>1236</v>
      </c>
      <c r="B710" s="1">
        <v>45310</v>
      </c>
      <c r="C710" t="s">
        <v>14</v>
      </c>
      <c r="D710">
        <v>399</v>
      </c>
      <c r="E710">
        <v>18.600000000000001</v>
      </c>
      <c r="F710">
        <v>3</v>
      </c>
      <c r="G710">
        <v>4</v>
      </c>
      <c r="H710">
        <v>16</v>
      </c>
      <c r="I710">
        <v>5</v>
      </c>
      <c r="J710" t="s">
        <v>11</v>
      </c>
      <c r="K710">
        <v>1</v>
      </c>
      <c r="M710">
        <v>1679</v>
      </c>
      <c r="N710" s="1">
        <v>45081</v>
      </c>
      <c r="O710" t="s">
        <v>12</v>
      </c>
      <c r="P710">
        <v>199</v>
      </c>
      <c r="Q710">
        <v>19.3</v>
      </c>
      <c r="R710">
        <v>4</v>
      </c>
      <c r="S710">
        <v>3</v>
      </c>
      <c r="T710">
        <v>4</v>
      </c>
      <c r="U710">
        <v>19</v>
      </c>
      <c r="V710" t="s">
        <v>13</v>
      </c>
      <c r="W710">
        <v>0</v>
      </c>
    </row>
    <row r="711" spans="1:23" x14ac:dyDescent="0.25">
      <c r="A711">
        <v>1237</v>
      </c>
      <c r="B711" s="1">
        <v>45539</v>
      </c>
      <c r="C711" t="s">
        <v>14</v>
      </c>
      <c r="D711">
        <v>399</v>
      </c>
      <c r="E711">
        <v>5.4</v>
      </c>
      <c r="F711">
        <v>6</v>
      </c>
      <c r="G711">
        <v>1</v>
      </c>
      <c r="H711">
        <v>19</v>
      </c>
      <c r="I711">
        <v>41</v>
      </c>
      <c r="J711" t="s">
        <v>11</v>
      </c>
      <c r="K711">
        <v>1</v>
      </c>
      <c r="M711">
        <v>1680</v>
      </c>
      <c r="N711" s="1">
        <v>45502</v>
      </c>
      <c r="O711" t="s">
        <v>12</v>
      </c>
      <c r="P711">
        <v>199</v>
      </c>
      <c r="Q711">
        <v>17.399999999999999</v>
      </c>
      <c r="R711">
        <v>6</v>
      </c>
      <c r="S711">
        <v>0</v>
      </c>
      <c r="T711">
        <v>21</v>
      </c>
      <c r="U711">
        <v>17</v>
      </c>
      <c r="V711" t="s">
        <v>13</v>
      </c>
      <c r="W711">
        <v>0</v>
      </c>
    </row>
    <row r="712" spans="1:23" x14ac:dyDescent="0.25">
      <c r="A712">
        <v>1238</v>
      </c>
      <c r="B712" s="1">
        <v>45460</v>
      </c>
      <c r="C712" t="s">
        <v>14</v>
      </c>
      <c r="D712">
        <v>399</v>
      </c>
      <c r="E712">
        <v>3.8</v>
      </c>
      <c r="F712">
        <v>5</v>
      </c>
      <c r="G712">
        <v>5</v>
      </c>
      <c r="H712">
        <v>22</v>
      </c>
      <c r="I712">
        <v>50</v>
      </c>
      <c r="J712" t="s">
        <v>11</v>
      </c>
      <c r="K712">
        <v>1</v>
      </c>
      <c r="M712">
        <v>1681</v>
      </c>
      <c r="N712" s="1">
        <v>45453</v>
      </c>
      <c r="O712" t="s">
        <v>14</v>
      </c>
      <c r="P712">
        <v>399</v>
      </c>
      <c r="Q712">
        <v>12.7</v>
      </c>
      <c r="R712">
        <v>3</v>
      </c>
      <c r="S712">
        <v>2</v>
      </c>
      <c r="T712">
        <v>35</v>
      </c>
      <c r="U712">
        <v>29</v>
      </c>
      <c r="V712" t="s">
        <v>13</v>
      </c>
      <c r="W712">
        <v>0</v>
      </c>
    </row>
    <row r="713" spans="1:23" x14ac:dyDescent="0.25">
      <c r="A713">
        <v>1239</v>
      </c>
      <c r="B713" s="1">
        <v>45137</v>
      </c>
      <c r="C713" t="s">
        <v>14</v>
      </c>
      <c r="D713">
        <v>399</v>
      </c>
      <c r="E713">
        <v>18.899999999999999</v>
      </c>
      <c r="F713">
        <v>3</v>
      </c>
      <c r="G713">
        <v>5</v>
      </c>
      <c r="H713">
        <v>19</v>
      </c>
      <c r="I713">
        <v>21</v>
      </c>
      <c r="J713" t="s">
        <v>11</v>
      </c>
      <c r="K713">
        <v>1</v>
      </c>
      <c r="M713">
        <v>1683</v>
      </c>
      <c r="N713" s="1">
        <v>45043</v>
      </c>
      <c r="O713" t="s">
        <v>12</v>
      </c>
      <c r="P713">
        <v>199</v>
      </c>
      <c r="Q713">
        <v>18.8</v>
      </c>
      <c r="R713">
        <v>2</v>
      </c>
      <c r="S713">
        <v>1</v>
      </c>
      <c r="T713">
        <v>34</v>
      </c>
      <c r="U713">
        <v>28</v>
      </c>
      <c r="V713" t="s">
        <v>13</v>
      </c>
      <c r="W713">
        <v>0</v>
      </c>
    </row>
    <row r="714" spans="1:23" x14ac:dyDescent="0.25">
      <c r="A714">
        <v>1241</v>
      </c>
      <c r="B714" s="1">
        <v>45430</v>
      </c>
      <c r="C714" t="s">
        <v>14</v>
      </c>
      <c r="D714">
        <v>399</v>
      </c>
      <c r="E714">
        <v>8.4</v>
      </c>
      <c r="F714">
        <v>7</v>
      </c>
      <c r="G714">
        <v>5</v>
      </c>
      <c r="H714">
        <v>34</v>
      </c>
      <c r="I714">
        <v>0</v>
      </c>
      <c r="J714" t="s">
        <v>11</v>
      </c>
      <c r="K714">
        <v>1</v>
      </c>
      <c r="M714">
        <v>1684</v>
      </c>
      <c r="N714" s="1">
        <v>45487</v>
      </c>
      <c r="O714" t="s">
        <v>12</v>
      </c>
      <c r="P714">
        <v>199</v>
      </c>
      <c r="Q714">
        <v>12.6</v>
      </c>
      <c r="R714">
        <v>8</v>
      </c>
      <c r="S714">
        <v>3</v>
      </c>
      <c r="T714">
        <v>28</v>
      </c>
      <c r="U714">
        <v>8</v>
      </c>
      <c r="V714" t="s">
        <v>13</v>
      </c>
      <c r="W714">
        <v>0</v>
      </c>
    </row>
    <row r="715" spans="1:23" x14ac:dyDescent="0.25">
      <c r="A715">
        <v>1242</v>
      </c>
      <c r="B715" s="1">
        <v>45533</v>
      </c>
      <c r="C715" t="s">
        <v>12</v>
      </c>
      <c r="D715">
        <v>199</v>
      </c>
      <c r="E715">
        <v>1.8</v>
      </c>
      <c r="F715">
        <v>2</v>
      </c>
      <c r="G715">
        <v>1</v>
      </c>
      <c r="H715">
        <v>13</v>
      </c>
      <c r="I715">
        <v>8</v>
      </c>
      <c r="J715" t="s">
        <v>11</v>
      </c>
      <c r="K715">
        <v>1</v>
      </c>
      <c r="M715">
        <v>1685</v>
      </c>
      <c r="N715" s="1">
        <v>45619</v>
      </c>
      <c r="O715" t="s">
        <v>14</v>
      </c>
      <c r="P715">
        <v>399</v>
      </c>
      <c r="Q715">
        <v>0.7</v>
      </c>
      <c r="R715">
        <v>1</v>
      </c>
      <c r="S715">
        <v>3</v>
      </c>
      <c r="T715">
        <v>26</v>
      </c>
      <c r="U715">
        <v>18</v>
      </c>
      <c r="V715" t="s">
        <v>13</v>
      </c>
      <c r="W715">
        <v>0</v>
      </c>
    </row>
    <row r="716" spans="1:23" x14ac:dyDescent="0.25">
      <c r="A716">
        <v>1243</v>
      </c>
      <c r="B716" s="1">
        <v>45095</v>
      </c>
      <c r="C716" t="s">
        <v>10</v>
      </c>
      <c r="D716">
        <v>699</v>
      </c>
      <c r="E716">
        <v>6.3</v>
      </c>
      <c r="F716">
        <v>1</v>
      </c>
      <c r="G716">
        <v>3</v>
      </c>
      <c r="H716">
        <v>14</v>
      </c>
      <c r="I716">
        <v>46</v>
      </c>
      <c r="J716" t="s">
        <v>11</v>
      </c>
      <c r="K716">
        <v>1</v>
      </c>
      <c r="M716">
        <v>1688</v>
      </c>
      <c r="N716" s="1">
        <v>45412</v>
      </c>
      <c r="O716" t="s">
        <v>12</v>
      </c>
      <c r="P716">
        <v>199</v>
      </c>
      <c r="Q716">
        <v>23.2</v>
      </c>
      <c r="R716">
        <v>2</v>
      </c>
      <c r="S716">
        <v>1</v>
      </c>
      <c r="T716">
        <v>22</v>
      </c>
      <c r="U716">
        <v>33</v>
      </c>
      <c r="V716" t="s">
        <v>13</v>
      </c>
      <c r="W716">
        <v>0</v>
      </c>
    </row>
    <row r="717" spans="1:23" x14ac:dyDescent="0.25">
      <c r="A717">
        <v>1244</v>
      </c>
      <c r="B717" s="1">
        <v>45517</v>
      </c>
      <c r="C717" t="s">
        <v>10</v>
      </c>
      <c r="D717">
        <v>699</v>
      </c>
      <c r="E717">
        <v>6.5</v>
      </c>
      <c r="F717">
        <v>2</v>
      </c>
      <c r="G717">
        <v>4</v>
      </c>
      <c r="H717">
        <v>13</v>
      </c>
      <c r="I717">
        <v>15</v>
      </c>
      <c r="J717" t="s">
        <v>11</v>
      </c>
      <c r="K717">
        <v>1</v>
      </c>
      <c r="M717">
        <v>1689</v>
      </c>
      <c r="N717" s="1">
        <v>44932</v>
      </c>
      <c r="O717" t="s">
        <v>12</v>
      </c>
      <c r="P717">
        <v>199</v>
      </c>
      <c r="Q717">
        <v>10.7</v>
      </c>
      <c r="R717">
        <v>2</v>
      </c>
      <c r="S717">
        <v>3</v>
      </c>
      <c r="T717">
        <v>21</v>
      </c>
      <c r="U717">
        <v>4</v>
      </c>
      <c r="V717" t="s">
        <v>13</v>
      </c>
      <c r="W717">
        <v>0</v>
      </c>
    </row>
    <row r="718" spans="1:23" x14ac:dyDescent="0.25">
      <c r="A718">
        <v>1246</v>
      </c>
      <c r="B718" s="1">
        <v>45086</v>
      </c>
      <c r="C718" t="s">
        <v>14</v>
      </c>
      <c r="D718">
        <v>399</v>
      </c>
      <c r="E718">
        <v>12</v>
      </c>
      <c r="F718">
        <v>6</v>
      </c>
      <c r="G718">
        <v>4</v>
      </c>
      <c r="H718">
        <v>11</v>
      </c>
      <c r="I718">
        <v>39</v>
      </c>
      <c r="J718" t="s">
        <v>11</v>
      </c>
      <c r="K718">
        <v>1</v>
      </c>
      <c r="M718">
        <v>1692</v>
      </c>
      <c r="N718" s="1">
        <v>45363</v>
      </c>
      <c r="O718" t="s">
        <v>14</v>
      </c>
      <c r="P718">
        <v>399</v>
      </c>
      <c r="Q718">
        <v>23.2</v>
      </c>
      <c r="R718">
        <v>4</v>
      </c>
      <c r="S718">
        <v>2</v>
      </c>
      <c r="T718">
        <v>1</v>
      </c>
      <c r="U718">
        <v>52</v>
      </c>
      <c r="V718" t="s">
        <v>13</v>
      </c>
      <c r="W718">
        <v>0</v>
      </c>
    </row>
    <row r="719" spans="1:23" x14ac:dyDescent="0.25">
      <c r="A719">
        <v>1248</v>
      </c>
      <c r="B719" s="1">
        <v>45391</v>
      </c>
      <c r="C719" t="s">
        <v>10</v>
      </c>
      <c r="D719">
        <v>699</v>
      </c>
      <c r="E719">
        <v>4.2</v>
      </c>
      <c r="F719">
        <v>2</v>
      </c>
      <c r="G719">
        <v>2</v>
      </c>
      <c r="H719">
        <v>35</v>
      </c>
      <c r="I719">
        <v>24</v>
      </c>
      <c r="J719" t="s">
        <v>11</v>
      </c>
      <c r="K719">
        <v>1</v>
      </c>
      <c r="M719">
        <v>1697</v>
      </c>
      <c r="N719" s="1">
        <v>44927</v>
      </c>
      <c r="O719" t="s">
        <v>12</v>
      </c>
      <c r="P719">
        <v>199</v>
      </c>
      <c r="Q719">
        <v>23.3</v>
      </c>
      <c r="R719">
        <v>2</v>
      </c>
      <c r="S719">
        <v>1</v>
      </c>
      <c r="T719">
        <v>6</v>
      </c>
      <c r="U719">
        <v>10</v>
      </c>
      <c r="V719" t="s">
        <v>13</v>
      </c>
      <c r="W719">
        <v>0</v>
      </c>
    </row>
    <row r="720" spans="1:23" x14ac:dyDescent="0.25">
      <c r="A720">
        <v>1249</v>
      </c>
      <c r="B720" s="1">
        <v>45407</v>
      </c>
      <c r="C720" t="s">
        <v>14</v>
      </c>
      <c r="D720">
        <v>399</v>
      </c>
      <c r="E720">
        <v>14.3</v>
      </c>
      <c r="F720">
        <v>7</v>
      </c>
      <c r="G720">
        <v>0</v>
      </c>
      <c r="H720">
        <v>25</v>
      </c>
      <c r="I720">
        <v>21</v>
      </c>
      <c r="J720" t="s">
        <v>11</v>
      </c>
      <c r="K720">
        <v>1</v>
      </c>
      <c r="M720">
        <v>1698</v>
      </c>
      <c r="N720" s="1">
        <v>45362</v>
      </c>
      <c r="O720" t="s">
        <v>14</v>
      </c>
      <c r="P720">
        <v>399</v>
      </c>
      <c r="Q720">
        <v>22.5</v>
      </c>
      <c r="R720">
        <v>0</v>
      </c>
      <c r="S720">
        <v>1</v>
      </c>
      <c r="T720">
        <v>5</v>
      </c>
      <c r="U720">
        <v>32</v>
      </c>
      <c r="V720" t="s">
        <v>13</v>
      </c>
      <c r="W720">
        <v>0</v>
      </c>
    </row>
    <row r="721" spans="1:23" x14ac:dyDescent="0.25">
      <c r="A721">
        <v>1251</v>
      </c>
      <c r="B721" s="1">
        <v>45242</v>
      </c>
      <c r="C721" t="s">
        <v>14</v>
      </c>
      <c r="D721">
        <v>399</v>
      </c>
      <c r="E721">
        <v>23.2</v>
      </c>
      <c r="F721">
        <v>6</v>
      </c>
      <c r="G721">
        <v>5</v>
      </c>
      <c r="H721">
        <v>26</v>
      </c>
      <c r="I721">
        <v>23</v>
      </c>
      <c r="J721" t="s">
        <v>11</v>
      </c>
      <c r="K721">
        <v>1</v>
      </c>
      <c r="M721">
        <v>1699</v>
      </c>
      <c r="N721" s="1">
        <v>45313</v>
      </c>
      <c r="O721" t="s">
        <v>10</v>
      </c>
      <c r="P721">
        <v>699</v>
      </c>
      <c r="Q721">
        <v>8.5</v>
      </c>
      <c r="R721">
        <v>8</v>
      </c>
      <c r="S721">
        <v>0</v>
      </c>
      <c r="T721">
        <v>31</v>
      </c>
      <c r="U721">
        <v>15</v>
      </c>
      <c r="V721" t="s">
        <v>13</v>
      </c>
      <c r="W721">
        <v>0</v>
      </c>
    </row>
    <row r="722" spans="1:23" x14ac:dyDescent="0.25">
      <c r="A722">
        <v>1253</v>
      </c>
      <c r="B722" s="1">
        <v>45632</v>
      </c>
      <c r="C722" t="s">
        <v>12</v>
      </c>
      <c r="D722">
        <v>199</v>
      </c>
      <c r="E722">
        <v>23.9</v>
      </c>
      <c r="F722">
        <v>5</v>
      </c>
      <c r="G722">
        <v>4</v>
      </c>
      <c r="H722">
        <v>28</v>
      </c>
      <c r="I722">
        <v>45</v>
      </c>
      <c r="J722" t="s">
        <v>11</v>
      </c>
      <c r="K722">
        <v>1</v>
      </c>
      <c r="M722">
        <v>1701</v>
      </c>
      <c r="N722" s="1">
        <v>45500</v>
      </c>
      <c r="O722" t="s">
        <v>12</v>
      </c>
      <c r="P722">
        <v>199</v>
      </c>
      <c r="Q722">
        <v>23.7</v>
      </c>
      <c r="R722">
        <v>4</v>
      </c>
      <c r="S722">
        <v>5</v>
      </c>
      <c r="T722">
        <v>11</v>
      </c>
      <c r="U722">
        <v>9</v>
      </c>
      <c r="V722" t="s">
        <v>13</v>
      </c>
      <c r="W722">
        <v>0</v>
      </c>
    </row>
    <row r="723" spans="1:23" x14ac:dyDescent="0.25">
      <c r="A723">
        <v>1254</v>
      </c>
      <c r="B723" s="1">
        <v>44962</v>
      </c>
      <c r="C723" t="s">
        <v>14</v>
      </c>
      <c r="D723">
        <v>399</v>
      </c>
      <c r="E723">
        <v>16.399999999999999</v>
      </c>
      <c r="F723">
        <v>6</v>
      </c>
      <c r="G723">
        <v>5</v>
      </c>
      <c r="H723">
        <v>4</v>
      </c>
      <c r="I723">
        <v>15</v>
      </c>
      <c r="J723" t="s">
        <v>11</v>
      </c>
      <c r="K723">
        <v>1</v>
      </c>
      <c r="M723">
        <v>1702</v>
      </c>
      <c r="N723" s="1">
        <v>45372</v>
      </c>
      <c r="O723" t="s">
        <v>14</v>
      </c>
      <c r="P723">
        <v>399</v>
      </c>
      <c r="Q723">
        <v>17.5</v>
      </c>
      <c r="R723">
        <v>4</v>
      </c>
      <c r="S723">
        <v>5</v>
      </c>
      <c r="T723">
        <v>32</v>
      </c>
      <c r="U723">
        <v>7</v>
      </c>
      <c r="V723" t="s">
        <v>13</v>
      </c>
      <c r="W723">
        <v>0</v>
      </c>
    </row>
    <row r="724" spans="1:23" x14ac:dyDescent="0.25">
      <c r="A724">
        <v>1255</v>
      </c>
      <c r="B724" s="1">
        <v>45624</v>
      </c>
      <c r="C724" t="s">
        <v>14</v>
      </c>
      <c r="D724">
        <v>399</v>
      </c>
      <c r="E724">
        <v>17.600000000000001</v>
      </c>
      <c r="F724">
        <v>2</v>
      </c>
      <c r="G724">
        <v>2</v>
      </c>
      <c r="H724">
        <v>2</v>
      </c>
      <c r="I724">
        <v>38</v>
      </c>
      <c r="J724" t="s">
        <v>11</v>
      </c>
      <c r="K724">
        <v>1</v>
      </c>
      <c r="M724">
        <v>1710</v>
      </c>
      <c r="N724" s="1">
        <v>45049</v>
      </c>
      <c r="O724" t="s">
        <v>10</v>
      </c>
      <c r="P724">
        <v>699</v>
      </c>
      <c r="Q724">
        <v>21.8</v>
      </c>
      <c r="R724">
        <v>2</v>
      </c>
      <c r="S724">
        <v>0</v>
      </c>
      <c r="T724">
        <v>12</v>
      </c>
      <c r="U724">
        <v>26</v>
      </c>
      <c r="V724" t="s">
        <v>13</v>
      </c>
      <c r="W724">
        <v>0</v>
      </c>
    </row>
    <row r="725" spans="1:23" x14ac:dyDescent="0.25">
      <c r="A725">
        <v>1257</v>
      </c>
      <c r="B725" s="1">
        <v>45360</v>
      </c>
      <c r="C725" t="s">
        <v>10</v>
      </c>
      <c r="D725">
        <v>699</v>
      </c>
      <c r="E725">
        <v>10.199999999999999</v>
      </c>
      <c r="F725">
        <v>1</v>
      </c>
      <c r="G725">
        <v>4</v>
      </c>
      <c r="H725">
        <v>25</v>
      </c>
      <c r="I725">
        <v>58</v>
      </c>
      <c r="J725" t="s">
        <v>11</v>
      </c>
      <c r="K725">
        <v>1</v>
      </c>
      <c r="M725">
        <v>1711</v>
      </c>
      <c r="N725" s="1">
        <v>45211</v>
      </c>
      <c r="O725" t="s">
        <v>12</v>
      </c>
      <c r="P725">
        <v>199</v>
      </c>
      <c r="Q725">
        <v>16.100000000000001</v>
      </c>
      <c r="R725">
        <v>0</v>
      </c>
      <c r="S725">
        <v>2</v>
      </c>
      <c r="T725">
        <v>29</v>
      </c>
      <c r="U725">
        <v>6</v>
      </c>
      <c r="V725" t="s">
        <v>13</v>
      </c>
      <c r="W725">
        <v>0</v>
      </c>
    </row>
    <row r="726" spans="1:23" x14ac:dyDescent="0.25">
      <c r="A726">
        <v>1258</v>
      </c>
      <c r="B726" s="1">
        <v>45318</v>
      </c>
      <c r="C726" t="s">
        <v>12</v>
      </c>
      <c r="D726">
        <v>199</v>
      </c>
      <c r="E726">
        <v>6.7</v>
      </c>
      <c r="F726">
        <v>4</v>
      </c>
      <c r="G726">
        <v>4</v>
      </c>
      <c r="H726">
        <v>28</v>
      </c>
      <c r="I726">
        <v>34</v>
      </c>
      <c r="J726" t="s">
        <v>11</v>
      </c>
      <c r="K726">
        <v>1</v>
      </c>
      <c r="M726">
        <v>1712</v>
      </c>
      <c r="N726" s="1">
        <v>45527</v>
      </c>
      <c r="O726" t="s">
        <v>12</v>
      </c>
      <c r="P726">
        <v>199</v>
      </c>
      <c r="Q726">
        <v>8.6999999999999993</v>
      </c>
      <c r="R726">
        <v>5</v>
      </c>
      <c r="S726">
        <v>5</v>
      </c>
      <c r="T726">
        <v>2</v>
      </c>
      <c r="U726">
        <v>10</v>
      </c>
      <c r="V726" t="s">
        <v>13</v>
      </c>
      <c r="W726">
        <v>0</v>
      </c>
    </row>
    <row r="727" spans="1:23" x14ac:dyDescent="0.25">
      <c r="A727">
        <v>1260</v>
      </c>
      <c r="B727" s="1">
        <v>45099</v>
      </c>
      <c r="C727" t="s">
        <v>12</v>
      </c>
      <c r="D727">
        <v>199</v>
      </c>
      <c r="E727">
        <v>18.8</v>
      </c>
      <c r="F727">
        <v>6</v>
      </c>
      <c r="G727">
        <v>5</v>
      </c>
      <c r="H727">
        <v>18</v>
      </c>
      <c r="I727">
        <v>19</v>
      </c>
      <c r="J727" t="s">
        <v>11</v>
      </c>
      <c r="K727">
        <v>1</v>
      </c>
      <c r="M727">
        <v>1717</v>
      </c>
      <c r="N727" s="1">
        <v>45113</v>
      </c>
      <c r="O727" t="s">
        <v>10</v>
      </c>
      <c r="P727">
        <v>699</v>
      </c>
      <c r="Q727">
        <v>14.4</v>
      </c>
      <c r="R727">
        <v>7</v>
      </c>
      <c r="S727">
        <v>0</v>
      </c>
      <c r="T727">
        <v>6</v>
      </c>
      <c r="U727">
        <v>7</v>
      </c>
      <c r="V727" t="s">
        <v>13</v>
      </c>
      <c r="W727">
        <v>0</v>
      </c>
    </row>
    <row r="728" spans="1:23" x14ac:dyDescent="0.25">
      <c r="A728">
        <v>1261</v>
      </c>
      <c r="B728" s="1">
        <v>45368</v>
      </c>
      <c r="C728" t="s">
        <v>14</v>
      </c>
      <c r="D728">
        <v>399</v>
      </c>
      <c r="E728">
        <v>2.9</v>
      </c>
      <c r="F728">
        <v>6</v>
      </c>
      <c r="G728">
        <v>4</v>
      </c>
      <c r="H728">
        <v>1</v>
      </c>
      <c r="I728">
        <v>26</v>
      </c>
      <c r="J728" t="s">
        <v>11</v>
      </c>
      <c r="K728">
        <v>1</v>
      </c>
      <c r="M728">
        <v>1723</v>
      </c>
      <c r="N728" s="1">
        <v>45321</v>
      </c>
      <c r="O728" t="s">
        <v>10</v>
      </c>
      <c r="P728">
        <v>699</v>
      </c>
      <c r="Q728">
        <v>20.8</v>
      </c>
      <c r="R728">
        <v>2</v>
      </c>
      <c r="S728">
        <v>0</v>
      </c>
      <c r="T728">
        <v>29</v>
      </c>
      <c r="U728">
        <v>60</v>
      </c>
      <c r="V728" t="s">
        <v>13</v>
      </c>
      <c r="W728">
        <v>0</v>
      </c>
    </row>
    <row r="729" spans="1:23" x14ac:dyDescent="0.25">
      <c r="A729">
        <v>1262</v>
      </c>
      <c r="B729" s="1">
        <v>45039</v>
      </c>
      <c r="C729" t="s">
        <v>12</v>
      </c>
      <c r="D729">
        <v>199</v>
      </c>
      <c r="E729">
        <v>9.6999999999999993</v>
      </c>
      <c r="F729">
        <v>2</v>
      </c>
      <c r="G729">
        <v>1</v>
      </c>
      <c r="H729">
        <v>12</v>
      </c>
      <c r="I729">
        <v>31</v>
      </c>
      <c r="J729" t="s">
        <v>11</v>
      </c>
      <c r="K729">
        <v>1</v>
      </c>
      <c r="M729">
        <v>1724</v>
      </c>
      <c r="N729" s="1">
        <v>45222</v>
      </c>
      <c r="O729" t="s">
        <v>12</v>
      </c>
      <c r="P729">
        <v>199</v>
      </c>
      <c r="Q729">
        <v>14.4</v>
      </c>
      <c r="R729">
        <v>6</v>
      </c>
      <c r="S729">
        <v>2</v>
      </c>
      <c r="T729">
        <v>35</v>
      </c>
      <c r="U729">
        <v>41</v>
      </c>
      <c r="V729" t="s">
        <v>13</v>
      </c>
      <c r="W729">
        <v>0</v>
      </c>
    </row>
    <row r="730" spans="1:23" x14ac:dyDescent="0.25">
      <c r="A730">
        <v>1264</v>
      </c>
      <c r="B730" s="1">
        <v>45014</v>
      </c>
      <c r="C730" t="s">
        <v>14</v>
      </c>
      <c r="D730">
        <v>399</v>
      </c>
      <c r="E730">
        <v>11.3</v>
      </c>
      <c r="F730">
        <v>1</v>
      </c>
      <c r="G730">
        <v>5</v>
      </c>
      <c r="H730">
        <v>27</v>
      </c>
      <c r="I730">
        <v>10</v>
      </c>
      <c r="J730" t="s">
        <v>11</v>
      </c>
      <c r="K730">
        <v>1</v>
      </c>
      <c r="M730">
        <v>1728</v>
      </c>
      <c r="N730" s="1">
        <v>44935</v>
      </c>
      <c r="O730" t="s">
        <v>10</v>
      </c>
      <c r="P730">
        <v>699</v>
      </c>
      <c r="Q730">
        <v>8.4</v>
      </c>
      <c r="R730">
        <v>1</v>
      </c>
      <c r="S730">
        <v>5</v>
      </c>
      <c r="T730">
        <v>3</v>
      </c>
      <c r="U730">
        <v>22</v>
      </c>
      <c r="V730" t="s">
        <v>13</v>
      </c>
      <c r="W730">
        <v>0</v>
      </c>
    </row>
    <row r="731" spans="1:23" x14ac:dyDescent="0.25">
      <c r="A731">
        <v>1265</v>
      </c>
      <c r="B731" s="1">
        <v>45423</v>
      </c>
      <c r="C731" t="s">
        <v>14</v>
      </c>
      <c r="D731">
        <v>399</v>
      </c>
      <c r="E731">
        <v>7.3</v>
      </c>
      <c r="F731">
        <v>5</v>
      </c>
      <c r="G731">
        <v>0</v>
      </c>
      <c r="H731">
        <v>8</v>
      </c>
      <c r="I731">
        <v>37</v>
      </c>
      <c r="J731" t="s">
        <v>11</v>
      </c>
      <c r="K731">
        <v>1</v>
      </c>
      <c r="M731">
        <v>1730</v>
      </c>
      <c r="N731" s="1">
        <v>45394</v>
      </c>
      <c r="O731" t="s">
        <v>14</v>
      </c>
      <c r="P731">
        <v>399</v>
      </c>
      <c r="Q731">
        <v>11.9</v>
      </c>
      <c r="R731">
        <v>2</v>
      </c>
      <c r="S731">
        <v>0</v>
      </c>
      <c r="T731">
        <v>11</v>
      </c>
      <c r="U731">
        <v>28</v>
      </c>
      <c r="V731" t="s">
        <v>13</v>
      </c>
      <c r="W731">
        <v>0</v>
      </c>
    </row>
    <row r="732" spans="1:23" x14ac:dyDescent="0.25">
      <c r="A732">
        <v>1266</v>
      </c>
      <c r="B732" s="1">
        <v>44969</v>
      </c>
      <c r="C732" t="s">
        <v>10</v>
      </c>
      <c r="D732">
        <v>699</v>
      </c>
      <c r="E732">
        <v>0.7</v>
      </c>
      <c r="F732">
        <v>4</v>
      </c>
      <c r="G732">
        <v>0</v>
      </c>
      <c r="H732">
        <v>7</v>
      </c>
      <c r="I732">
        <v>42</v>
      </c>
      <c r="J732" t="s">
        <v>11</v>
      </c>
      <c r="K732">
        <v>1</v>
      </c>
      <c r="M732">
        <v>1731</v>
      </c>
      <c r="N732" s="1">
        <v>45542</v>
      </c>
      <c r="O732" t="s">
        <v>10</v>
      </c>
      <c r="P732">
        <v>699</v>
      </c>
      <c r="Q732">
        <v>18.399999999999999</v>
      </c>
      <c r="R732">
        <v>7</v>
      </c>
      <c r="S732">
        <v>1</v>
      </c>
      <c r="T732">
        <v>28</v>
      </c>
      <c r="U732">
        <v>16</v>
      </c>
      <c r="V732" t="s">
        <v>13</v>
      </c>
      <c r="W732">
        <v>0</v>
      </c>
    </row>
    <row r="733" spans="1:23" x14ac:dyDescent="0.25">
      <c r="A733">
        <v>1267</v>
      </c>
      <c r="B733" s="1">
        <v>45199</v>
      </c>
      <c r="C733" t="s">
        <v>12</v>
      </c>
      <c r="D733">
        <v>199</v>
      </c>
      <c r="E733">
        <v>13.3</v>
      </c>
      <c r="F733">
        <v>0</v>
      </c>
      <c r="G733">
        <v>3</v>
      </c>
      <c r="H733">
        <v>14</v>
      </c>
      <c r="I733">
        <v>38</v>
      </c>
      <c r="J733" t="s">
        <v>11</v>
      </c>
      <c r="K733">
        <v>1</v>
      </c>
      <c r="M733">
        <v>1732</v>
      </c>
      <c r="N733" s="1">
        <v>45446</v>
      </c>
      <c r="O733" t="s">
        <v>14</v>
      </c>
      <c r="P733">
        <v>399</v>
      </c>
      <c r="Q733">
        <v>17.100000000000001</v>
      </c>
      <c r="R733">
        <v>4</v>
      </c>
      <c r="S733">
        <v>0</v>
      </c>
      <c r="T733">
        <v>31</v>
      </c>
      <c r="U733">
        <v>59</v>
      </c>
      <c r="V733" t="s">
        <v>13</v>
      </c>
      <c r="W733">
        <v>0</v>
      </c>
    </row>
    <row r="734" spans="1:23" x14ac:dyDescent="0.25">
      <c r="A734">
        <v>1268</v>
      </c>
      <c r="B734" s="1">
        <v>45278</v>
      </c>
      <c r="C734" t="s">
        <v>14</v>
      </c>
      <c r="D734">
        <v>399</v>
      </c>
      <c r="E734">
        <v>19</v>
      </c>
      <c r="F734">
        <v>6</v>
      </c>
      <c r="G734">
        <v>2</v>
      </c>
      <c r="H734">
        <v>31</v>
      </c>
      <c r="I734">
        <v>23</v>
      </c>
      <c r="J734" t="s">
        <v>11</v>
      </c>
      <c r="K734">
        <v>1</v>
      </c>
      <c r="M734">
        <v>1734</v>
      </c>
      <c r="N734" s="1">
        <v>45069</v>
      </c>
      <c r="O734" t="s">
        <v>10</v>
      </c>
      <c r="P734">
        <v>699</v>
      </c>
      <c r="Q734">
        <v>23.1</v>
      </c>
      <c r="R734">
        <v>8</v>
      </c>
      <c r="S734">
        <v>1</v>
      </c>
      <c r="T734">
        <v>11</v>
      </c>
      <c r="U734">
        <v>60</v>
      </c>
      <c r="V734" t="s">
        <v>13</v>
      </c>
      <c r="W734">
        <v>0</v>
      </c>
    </row>
    <row r="735" spans="1:23" x14ac:dyDescent="0.25">
      <c r="A735">
        <v>1269</v>
      </c>
      <c r="B735" s="1">
        <v>45291</v>
      </c>
      <c r="C735" t="s">
        <v>14</v>
      </c>
      <c r="D735">
        <v>399</v>
      </c>
      <c r="E735">
        <v>23.6</v>
      </c>
      <c r="F735">
        <v>6</v>
      </c>
      <c r="G735">
        <v>3</v>
      </c>
      <c r="H735">
        <v>16</v>
      </c>
      <c r="I735">
        <v>39</v>
      </c>
      <c r="J735" t="s">
        <v>11</v>
      </c>
      <c r="K735">
        <v>1</v>
      </c>
      <c r="M735">
        <v>1735</v>
      </c>
      <c r="N735" s="1">
        <v>45071</v>
      </c>
      <c r="O735" t="s">
        <v>12</v>
      </c>
      <c r="P735">
        <v>199</v>
      </c>
      <c r="Q735">
        <v>19.8</v>
      </c>
      <c r="R735">
        <v>0</v>
      </c>
      <c r="S735">
        <v>0</v>
      </c>
      <c r="T735">
        <v>22</v>
      </c>
      <c r="U735">
        <v>19</v>
      </c>
      <c r="V735" t="s">
        <v>13</v>
      </c>
      <c r="W735">
        <v>0</v>
      </c>
    </row>
    <row r="736" spans="1:23" x14ac:dyDescent="0.25">
      <c r="A736">
        <v>1270</v>
      </c>
      <c r="B736" s="1">
        <v>45069</v>
      </c>
      <c r="C736" t="s">
        <v>14</v>
      </c>
      <c r="D736">
        <v>399</v>
      </c>
      <c r="E736">
        <v>0.6</v>
      </c>
      <c r="F736">
        <v>6</v>
      </c>
      <c r="G736">
        <v>5</v>
      </c>
      <c r="H736">
        <v>7</v>
      </c>
      <c r="I736">
        <v>53</v>
      </c>
      <c r="J736" t="s">
        <v>11</v>
      </c>
      <c r="K736">
        <v>1</v>
      </c>
      <c r="M736">
        <v>1742</v>
      </c>
      <c r="N736" s="1">
        <v>45440</v>
      </c>
      <c r="O736" t="s">
        <v>14</v>
      </c>
      <c r="P736">
        <v>399</v>
      </c>
      <c r="Q736">
        <v>5.9</v>
      </c>
      <c r="R736">
        <v>2</v>
      </c>
      <c r="S736">
        <v>1</v>
      </c>
      <c r="T736">
        <v>2</v>
      </c>
      <c r="U736">
        <v>23</v>
      </c>
      <c r="V736" t="s">
        <v>13</v>
      </c>
      <c r="W736">
        <v>0</v>
      </c>
    </row>
    <row r="737" spans="1:23" x14ac:dyDescent="0.25">
      <c r="A737">
        <v>1273</v>
      </c>
      <c r="B737" s="1">
        <v>45423</v>
      </c>
      <c r="C737" t="s">
        <v>12</v>
      </c>
      <c r="D737">
        <v>199</v>
      </c>
      <c r="E737">
        <v>21.9</v>
      </c>
      <c r="F737">
        <v>5</v>
      </c>
      <c r="G737">
        <v>5</v>
      </c>
      <c r="H737">
        <v>24</v>
      </c>
      <c r="I737">
        <v>28</v>
      </c>
      <c r="J737" t="s">
        <v>11</v>
      </c>
      <c r="K737">
        <v>1</v>
      </c>
      <c r="M737">
        <v>1745</v>
      </c>
      <c r="N737" s="1">
        <v>45358</v>
      </c>
      <c r="O737" t="s">
        <v>14</v>
      </c>
      <c r="P737">
        <v>399</v>
      </c>
      <c r="Q737">
        <v>17</v>
      </c>
      <c r="R737">
        <v>7</v>
      </c>
      <c r="S737">
        <v>0</v>
      </c>
      <c r="T737">
        <v>25</v>
      </c>
      <c r="U737">
        <v>16</v>
      </c>
      <c r="V737" t="s">
        <v>13</v>
      </c>
      <c r="W737">
        <v>0</v>
      </c>
    </row>
    <row r="738" spans="1:23" x14ac:dyDescent="0.25">
      <c r="A738">
        <v>1274</v>
      </c>
      <c r="B738" s="1">
        <v>45029</v>
      </c>
      <c r="C738" t="s">
        <v>14</v>
      </c>
      <c r="D738">
        <v>399</v>
      </c>
      <c r="E738">
        <v>9</v>
      </c>
      <c r="F738">
        <v>7</v>
      </c>
      <c r="G738">
        <v>5</v>
      </c>
      <c r="H738">
        <v>6</v>
      </c>
      <c r="I738">
        <v>54</v>
      </c>
      <c r="J738" t="s">
        <v>11</v>
      </c>
      <c r="K738">
        <v>1</v>
      </c>
      <c r="M738">
        <v>1746</v>
      </c>
      <c r="N738" s="1">
        <v>45281</v>
      </c>
      <c r="O738" t="s">
        <v>12</v>
      </c>
      <c r="P738">
        <v>199</v>
      </c>
      <c r="Q738">
        <v>10.3</v>
      </c>
      <c r="R738">
        <v>8</v>
      </c>
      <c r="S738">
        <v>0</v>
      </c>
      <c r="T738">
        <v>11</v>
      </c>
      <c r="U738">
        <v>29</v>
      </c>
      <c r="V738" t="s">
        <v>13</v>
      </c>
      <c r="W738">
        <v>0</v>
      </c>
    </row>
    <row r="739" spans="1:23" x14ac:dyDescent="0.25">
      <c r="A739">
        <v>1277</v>
      </c>
      <c r="B739" s="1">
        <v>45176</v>
      </c>
      <c r="C739" t="s">
        <v>14</v>
      </c>
      <c r="D739">
        <v>399</v>
      </c>
      <c r="E739">
        <v>22.5</v>
      </c>
      <c r="F739">
        <v>1</v>
      </c>
      <c r="G739">
        <v>3</v>
      </c>
      <c r="H739">
        <v>11</v>
      </c>
      <c r="I739">
        <v>42</v>
      </c>
      <c r="J739" t="s">
        <v>11</v>
      </c>
      <c r="K739">
        <v>1</v>
      </c>
      <c r="M739">
        <v>1747</v>
      </c>
      <c r="N739" s="1">
        <v>45515</v>
      </c>
      <c r="O739" t="s">
        <v>10</v>
      </c>
      <c r="P739">
        <v>699</v>
      </c>
      <c r="Q739">
        <v>16.600000000000001</v>
      </c>
      <c r="R739">
        <v>6</v>
      </c>
      <c r="S739">
        <v>0</v>
      </c>
      <c r="T739">
        <v>7</v>
      </c>
      <c r="U739">
        <v>10</v>
      </c>
      <c r="V739" t="s">
        <v>13</v>
      </c>
      <c r="W739">
        <v>0</v>
      </c>
    </row>
    <row r="740" spans="1:23" x14ac:dyDescent="0.25">
      <c r="A740">
        <v>1279</v>
      </c>
      <c r="B740" s="1">
        <v>45414</v>
      </c>
      <c r="C740" t="s">
        <v>12</v>
      </c>
      <c r="D740">
        <v>199</v>
      </c>
      <c r="E740">
        <v>22.6</v>
      </c>
      <c r="F740">
        <v>4</v>
      </c>
      <c r="G740">
        <v>1</v>
      </c>
      <c r="H740">
        <v>21</v>
      </c>
      <c r="I740">
        <v>46</v>
      </c>
      <c r="J740" t="s">
        <v>11</v>
      </c>
      <c r="K740">
        <v>1</v>
      </c>
      <c r="M740">
        <v>1748</v>
      </c>
      <c r="N740" s="1">
        <v>45338</v>
      </c>
      <c r="O740" t="s">
        <v>10</v>
      </c>
      <c r="P740">
        <v>699</v>
      </c>
      <c r="Q740">
        <v>17.3</v>
      </c>
      <c r="R740">
        <v>0</v>
      </c>
      <c r="S740">
        <v>3</v>
      </c>
      <c r="T740">
        <v>25</v>
      </c>
      <c r="U740">
        <v>41</v>
      </c>
      <c r="V740" t="s">
        <v>13</v>
      </c>
      <c r="W740">
        <v>0</v>
      </c>
    </row>
    <row r="741" spans="1:23" x14ac:dyDescent="0.25">
      <c r="A741">
        <v>1280</v>
      </c>
      <c r="B741" s="1">
        <v>45635</v>
      </c>
      <c r="C741" t="s">
        <v>10</v>
      </c>
      <c r="D741">
        <v>699</v>
      </c>
      <c r="E741">
        <v>16.8</v>
      </c>
      <c r="F741">
        <v>8</v>
      </c>
      <c r="G741">
        <v>5</v>
      </c>
      <c r="H741">
        <v>8</v>
      </c>
      <c r="I741">
        <v>46</v>
      </c>
      <c r="J741" t="s">
        <v>11</v>
      </c>
      <c r="K741">
        <v>1</v>
      </c>
      <c r="M741">
        <v>1751</v>
      </c>
      <c r="N741" s="1">
        <v>45651</v>
      </c>
      <c r="O741" t="s">
        <v>14</v>
      </c>
      <c r="P741">
        <v>399</v>
      </c>
      <c r="Q741">
        <v>19.100000000000001</v>
      </c>
      <c r="R741">
        <v>1</v>
      </c>
      <c r="S741">
        <v>1</v>
      </c>
      <c r="T741">
        <v>35</v>
      </c>
      <c r="U741">
        <v>0</v>
      </c>
      <c r="V741" t="s">
        <v>13</v>
      </c>
      <c r="W741">
        <v>0</v>
      </c>
    </row>
    <row r="742" spans="1:23" x14ac:dyDescent="0.25">
      <c r="A742">
        <v>1281</v>
      </c>
      <c r="B742" s="1">
        <v>45317</v>
      </c>
      <c r="C742" t="s">
        <v>14</v>
      </c>
      <c r="D742">
        <v>399</v>
      </c>
      <c r="E742">
        <v>23.3</v>
      </c>
      <c r="F742">
        <v>1</v>
      </c>
      <c r="G742">
        <v>5</v>
      </c>
      <c r="H742">
        <v>15</v>
      </c>
      <c r="I742">
        <v>21</v>
      </c>
      <c r="J742" t="s">
        <v>11</v>
      </c>
      <c r="K742">
        <v>1</v>
      </c>
      <c r="M742">
        <v>1755</v>
      </c>
      <c r="N742" s="1">
        <v>45292</v>
      </c>
      <c r="O742" t="s">
        <v>14</v>
      </c>
      <c r="P742">
        <v>399</v>
      </c>
      <c r="Q742">
        <v>11.4</v>
      </c>
      <c r="R742">
        <v>4</v>
      </c>
      <c r="S742">
        <v>5</v>
      </c>
      <c r="T742">
        <v>2</v>
      </c>
      <c r="U742">
        <v>2</v>
      </c>
      <c r="V742" t="s">
        <v>13</v>
      </c>
      <c r="W742">
        <v>0</v>
      </c>
    </row>
    <row r="743" spans="1:23" x14ac:dyDescent="0.25">
      <c r="A743">
        <v>1283</v>
      </c>
      <c r="B743" s="1">
        <v>45303</v>
      </c>
      <c r="C743" t="s">
        <v>12</v>
      </c>
      <c r="D743">
        <v>199</v>
      </c>
      <c r="E743">
        <v>2.7</v>
      </c>
      <c r="F743">
        <v>3</v>
      </c>
      <c r="G743">
        <v>5</v>
      </c>
      <c r="H743">
        <v>8</v>
      </c>
      <c r="I743">
        <v>60</v>
      </c>
      <c r="J743" t="s">
        <v>11</v>
      </c>
      <c r="K743">
        <v>1</v>
      </c>
      <c r="M743">
        <v>1757</v>
      </c>
      <c r="N743" s="1">
        <v>45632</v>
      </c>
      <c r="O743" t="s">
        <v>12</v>
      </c>
      <c r="P743">
        <v>199</v>
      </c>
      <c r="Q743">
        <v>16</v>
      </c>
      <c r="R743">
        <v>6</v>
      </c>
      <c r="S743">
        <v>2</v>
      </c>
      <c r="T743">
        <v>10</v>
      </c>
      <c r="U743">
        <v>22</v>
      </c>
      <c r="V743" t="s">
        <v>13</v>
      </c>
      <c r="W743">
        <v>0</v>
      </c>
    </row>
    <row r="744" spans="1:23" x14ac:dyDescent="0.25">
      <c r="A744">
        <v>1286</v>
      </c>
      <c r="B744" s="1">
        <v>45075</v>
      </c>
      <c r="C744" t="s">
        <v>10</v>
      </c>
      <c r="D744">
        <v>699</v>
      </c>
      <c r="E744">
        <v>3.1</v>
      </c>
      <c r="F744">
        <v>0</v>
      </c>
      <c r="G744">
        <v>4</v>
      </c>
      <c r="H744">
        <v>15</v>
      </c>
      <c r="I744">
        <v>54</v>
      </c>
      <c r="J744" t="s">
        <v>11</v>
      </c>
      <c r="K744">
        <v>1</v>
      </c>
      <c r="M744">
        <v>1759</v>
      </c>
      <c r="N744" s="1">
        <v>45007</v>
      </c>
      <c r="O744" t="s">
        <v>14</v>
      </c>
      <c r="P744">
        <v>399</v>
      </c>
      <c r="Q744">
        <v>4.0999999999999996</v>
      </c>
      <c r="R744">
        <v>1</v>
      </c>
      <c r="S744">
        <v>3</v>
      </c>
      <c r="T744">
        <v>3</v>
      </c>
      <c r="U744">
        <v>32</v>
      </c>
      <c r="V744" t="s">
        <v>13</v>
      </c>
      <c r="W744">
        <v>0</v>
      </c>
    </row>
    <row r="745" spans="1:23" x14ac:dyDescent="0.25">
      <c r="A745">
        <v>1287</v>
      </c>
      <c r="B745" s="1">
        <v>45608</v>
      </c>
      <c r="C745" t="s">
        <v>14</v>
      </c>
      <c r="D745">
        <v>399</v>
      </c>
      <c r="E745">
        <v>12.7</v>
      </c>
      <c r="F745">
        <v>7</v>
      </c>
      <c r="G745">
        <v>1</v>
      </c>
      <c r="H745">
        <v>15</v>
      </c>
      <c r="I745">
        <v>38</v>
      </c>
      <c r="J745" t="s">
        <v>11</v>
      </c>
      <c r="K745">
        <v>1</v>
      </c>
      <c r="M745">
        <v>1760</v>
      </c>
      <c r="N745" s="1">
        <v>45595</v>
      </c>
      <c r="O745" t="s">
        <v>14</v>
      </c>
      <c r="P745">
        <v>399</v>
      </c>
      <c r="Q745">
        <v>10.9</v>
      </c>
      <c r="R745">
        <v>0</v>
      </c>
      <c r="S745">
        <v>1</v>
      </c>
      <c r="T745">
        <v>20</v>
      </c>
      <c r="U745">
        <v>60</v>
      </c>
      <c r="V745" t="s">
        <v>13</v>
      </c>
      <c r="W745">
        <v>0</v>
      </c>
    </row>
    <row r="746" spans="1:23" x14ac:dyDescent="0.25">
      <c r="A746">
        <v>1288</v>
      </c>
      <c r="B746" s="1">
        <v>45650</v>
      </c>
      <c r="C746" t="s">
        <v>10</v>
      </c>
      <c r="D746">
        <v>699</v>
      </c>
      <c r="E746">
        <v>15.2</v>
      </c>
      <c r="F746">
        <v>4</v>
      </c>
      <c r="G746">
        <v>4</v>
      </c>
      <c r="H746">
        <v>3</v>
      </c>
      <c r="I746">
        <v>44</v>
      </c>
      <c r="J746" t="s">
        <v>11</v>
      </c>
      <c r="K746">
        <v>1</v>
      </c>
      <c r="M746">
        <v>1769</v>
      </c>
      <c r="N746" s="1">
        <v>45616</v>
      </c>
      <c r="O746" t="s">
        <v>14</v>
      </c>
      <c r="P746">
        <v>399</v>
      </c>
      <c r="Q746">
        <v>11.8</v>
      </c>
      <c r="R746">
        <v>7</v>
      </c>
      <c r="S746">
        <v>1</v>
      </c>
      <c r="T746">
        <v>10</v>
      </c>
      <c r="U746">
        <v>34</v>
      </c>
      <c r="V746" t="s">
        <v>13</v>
      </c>
      <c r="W746">
        <v>0</v>
      </c>
    </row>
    <row r="747" spans="1:23" x14ac:dyDescent="0.25">
      <c r="A747">
        <v>1290</v>
      </c>
      <c r="B747" s="1">
        <v>45644</v>
      </c>
      <c r="C747" t="s">
        <v>12</v>
      </c>
      <c r="D747">
        <v>199</v>
      </c>
      <c r="E747">
        <v>4.2</v>
      </c>
      <c r="F747">
        <v>3</v>
      </c>
      <c r="G747">
        <v>5</v>
      </c>
      <c r="H747">
        <v>22</v>
      </c>
      <c r="I747">
        <v>59</v>
      </c>
      <c r="J747" t="s">
        <v>11</v>
      </c>
      <c r="K747">
        <v>1</v>
      </c>
      <c r="M747">
        <v>1773</v>
      </c>
      <c r="N747" s="1">
        <v>45061</v>
      </c>
      <c r="O747" t="s">
        <v>12</v>
      </c>
      <c r="P747">
        <v>199</v>
      </c>
      <c r="Q747">
        <v>14.1</v>
      </c>
      <c r="R747">
        <v>7</v>
      </c>
      <c r="S747">
        <v>1</v>
      </c>
      <c r="T747">
        <v>19</v>
      </c>
      <c r="U747">
        <v>24</v>
      </c>
      <c r="V747" t="s">
        <v>13</v>
      </c>
      <c r="W747">
        <v>0</v>
      </c>
    </row>
    <row r="748" spans="1:23" x14ac:dyDescent="0.25">
      <c r="A748">
        <v>1291</v>
      </c>
      <c r="B748" s="1">
        <v>45602</v>
      </c>
      <c r="C748" t="s">
        <v>10</v>
      </c>
      <c r="D748">
        <v>699</v>
      </c>
      <c r="E748">
        <v>23.1</v>
      </c>
      <c r="F748">
        <v>2</v>
      </c>
      <c r="G748">
        <v>3</v>
      </c>
      <c r="H748">
        <v>4</v>
      </c>
      <c r="I748">
        <v>46</v>
      </c>
      <c r="J748" t="s">
        <v>11</v>
      </c>
      <c r="K748">
        <v>1</v>
      </c>
      <c r="M748">
        <v>1774</v>
      </c>
      <c r="N748" s="1">
        <v>45109</v>
      </c>
      <c r="O748" t="s">
        <v>14</v>
      </c>
      <c r="P748">
        <v>399</v>
      </c>
      <c r="Q748">
        <v>2.9</v>
      </c>
      <c r="R748">
        <v>3</v>
      </c>
      <c r="S748">
        <v>1</v>
      </c>
      <c r="T748">
        <v>8</v>
      </c>
      <c r="U748">
        <v>7</v>
      </c>
      <c r="V748" t="s">
        <v>13</v>
      </c>
      <c r="W748">
        <v>0</v>
      </c>
    </row>
    <row r="749" spans="1:23" x14ac:dyDescent="0.25">
      <c r="A749">
        <v>1292</v>
      </c>
      <c r="B749" s="1">
        <v>45283</v>
      </c>
      <c r="C749" t="s">
        <v>12</v>
      </c>
      <c r="D749">
        <v>199</v>
      </c>
      <c r="E749">
        <v>13.9</v>
      </c>
      <c r="F749">
        <v>5</v>
      </c>
      <c r="G749">
        <v>3</v>
      </c>
      <c r="H749">
        <v>2</v>
      </c>
      <c r="I749">
        <v>43</v>
      </c>
      <c r="J749" t="s">
        <v>11</v>
      </c>
      <c r="K749">
        <v>1</v>
      </c>
      <c r="M749">
        <v>1775</v>
      </c>
      <c r="N749" s="1">
        <v>45212</v>
      </c>
      <c r="O749" t="s">
        <v>12</v>
      </c>
      <c r="P749">
        <v>199</v>
      </c>
      <c r="Q749">
        <v>14</v>
      </c>
      <c r="R749">
        <v>5</v>
      </c>
      <c r="S749">
        <v>1</v>
      </c>
      <c r="T749">
        <v>26</v>
      </c>
      <c r="U749">
        <v>26</v>
      </c>
      <c r="V749" t="s">
        <v>13</v>
      </c>
      <c r="W749">
        <v>0</v>
      </c>
    </row>
    <row r="750" spans="1:23" x14ac:dyDescent="0.25">
      <c r="A750">
        <v>1293</v>
      </c>
      <c r="B750" s="1">
        <v>45644</v>
      </c>
      <c r="C750" t="s">
        <v>14</v>
      </c>
      <c r="D750">
        <v>399</v>
      </c>
      <c r="E750">
        <v>2.2999999999999998</v>
      </c>
      <c r="F750">
        <v>4</v>
      </c>
      <c r="G750">
        <v>2</v>
      </c>
      <c r="H750">
        <v>26</v>
      </c>
      <c r="I750">
        <v>44</v>
      </c>
      <c r="J750" t="s">
        <v>11</v>
      </c>
      <c r="K750">
        <v>1</v>
      </c>
      <c r="M750">
        <v>1777</v>
      </c>
      <c r="N750" s="1">
        <v>45108</v>
      </c>
      <c r="O750" t="s">
        <v>14</v>
      </c>
      <c r="P750">
        <v>399</v>
      </c>
      <c r="Q750">
        <v>19</v>
      </c>
      <c r="R750">
        <v>4</v>
      </c>
      <c r="S750">
        <v>3</v>
      </c>
      <c r="T750">
        <v>32</v>
      </c>
      <c r="U750">
        <v>10</v>
      </c>
      <c r="V750" t="s">
        <v>13</v>
      </c>
      <c r="W750">
        <v>0</v>
      </c>
    </row>
    <row r="751" spans="1:23" x14ac:dyDescent="0.25">
      <c r="A751">
        <v>1294</v>
      </c>
      <c r="B751" s="1">
        <v>45653</v>
      </c>
      <c r="C751" t="s">
        <v>10</v>
      </c>
      <c r="D751">
        <v>699</v>
      </c>
      <c r="E751">
        <v>2.9</v>
      </c>
      <c r="F751">
        <v>5</v>
      </c>
      <c r="G751">
        <v>4</v>
      </c>
      <c r="H751">
        <v>26</v>
      </c>
      <c r="I751">
        <v>55</v>
      </c>
      <c r="J751" t="s">
        <v>11</v>
      </c>
      <c r="K751">
        <v>1</v>
      </c>
      <c r="M751">
        <v>1780</v>
      </c>
      <c r="N751" s="1">
        <v>45097</v>
      </c>
      <c r="O751" t="s">
        <v>12</v>
      </c>
      <c r="P751">
        <v>199</v>
      </c>
      <c r="Q751">
        <v>25</v>
      </c>
      <c r="R751">
        <v>6</v>
      </c>
      <c r="S751">
        <v>0</v>
      </c>
      <c r="T751">
        <v>33</v>
      </c>
      <c r="U751">
        <v>20</v>
      </c>
      <c r="V751" t="s">
        <v>13</v>
      </c>
      <c r="W751">
        <v>0</v>
      </c>
    </row>
    <row r="752" spans="1:23" x14ac:dyDescent="0.25">
      <c r="A752">
        <v>1295</v>
      </c>
      <c r="B752" s="1">
        <v>45075</v>
      </c>
      <c r="C752" t="s">
        <v>14</v>
      </c>
      <c r="D752">
        <v>399</v>
      </c>
      <c r="E752">
        <v>16.5</v>
      </c>
      <c r="F752">
        <v>2</v>
      </c>
      <c r="G752">
        <v>3</v>
      </c>
      <c r="H752">
        <v>30</v>
      </c>
      <c r="I752">
        <v>44</v>
      </c>
      <c r="J752" t="s">
        <v>11</v>
      </c>
      <c r="K752">
        <v>1</v>
      </c>
      <c r="M752">
        <v>1781</v>
      </c>
      <c r="N752" s="1">
        <v>45596</v>
      </c>
      <c r="O752" t="s">
        <v>10</v>
      </c>
      <c r="P752">
        <v>699</v>
      </c>
      <c r="Q752">
        <v>17.3</v>
      </c>
      <c r="R752">
        <v>5</v>
      </c>
      <c r="S752">
        <v>0</v>
      </c>
      <c r="T752">
        <v>31</v>
      </c>
      <c r="U752">
        <v>47</v>
      </c>
      <c r="V752" t="s">
        <v>13</v>
      </c>
      <c r="W752">
        <v>0</v>
      </c>
    </row>
    <row r="753" spans="1:23" x14ac:dyDescent="0.25">
      <c r="A753">
        <v>1296</v>
      </c>
      <c r="B753" s="1">
        <v>45516</v>
      </c>
      <c r="C753" t="s">
        <v>12</v>
      </c>
      <c r="D753">
        <v>199</v>
      </c>
      <c r="E753">
        <v>20.2</v>
      </c>
      <c r="F753">
        <v>3</v>
      </c>
      <c r="G753">
        <v>5</v>
      </c>
      <c r="H753">
        <v>14</v>
      </c>
      <c r="I753">
        <v>41</v>
      </c>
      <c r="J753" t="s">
        <v>11</v>
      </c>
      <c r="K753">
        <v>1</v>
      </c>
      <c r="M753">
        <v>1782</v>
      </c>
      <c r="N753" s="1">
        <v>45172</v>
      </c>
      <c r="O753" t="s">
        <v>14</v>
      </c>
      <c r="P753">
        <v>399</v>
      </c>
      <c r="Q753">
        <v>13</v>
      </c>
      <c r="R753">
        <v>3</v>
      </c>
      <c r="S753">
        <v>1</v>
      </c>
      <c r="T753">
        <v>36</v>
      </c>
      <c r="U753">
        <v>29</v>
      </c>
      <c r="V753" t="s">
        <v>13</v>
      </c>
      <c r="W753">
        <v>0</v>
      </c>
    </row>
    <row r="754" spans="1:23" x14ac:dyDescent="0.25">
      <c r="A754">
        <v>1297</v>
      </c>
      <c r="B754" s="1">
        <v>44984</v>
      </c>
      <c r="C754" t="s">
        <v>12</v>
      </c>
      <c r="D754">
        <v>199</v>
      </c>
      <c r="E754">
        <v>9.6999999999999993</v>
      </c>
      <c r="F754">
        <v>6</v>
      </c>
      <c r="G754">
        <v>5</v>
      </c>
      <c r="H754">
        <v>10</v>
      </c>
      <c r="I754">
        <v>53</v>
      </c>
      <c r="J754" t="s">
        <v>11</v>
      </c>
      <c r="K754">
        <v>1</v>
      </c>
      <c r="M754">
        <v>1785</v>
      </c>
      <c r="N754" s="1">
        <v>44998</v>
      </c>
      <c r="O754" t="s">
        <v>10</v>
      </c>
      <c r="P754">
        <v>699</v>
      </c>
      <c r="Q754">
        <v>20.2</v>
      </c>
      <c r="R754">
        <v>5</v>
      </c>
      <c r="S754">
        <v>1</v>
      </c>
      <c r="T754">
        <v>8</v>
      </c>
      <c r="U754">
        <v>15</v>
      </c>
      <c r="V754" t="s">
        <v>13</v>
      </c>
      <c r="W754">
        <v>0</v>
      </c>
    </row>
    <row r="755" spans="1:23" x14ac:dyDescent="0.25">
      <c r="A755">
        <v>1299</v>
      </c>
      <c r="B755" s="1">
        <v>45333</v>
      </c>
      <c r="C755" t="s">
        <v>14</v>
      </c>
      <c r="D755">
        <v>399</v>
      </c>
      <c r="E755">
        <v>24.3</v>
      </c>
      <c r="F755">
        <v>6</v>
      </c>
      <c r="G755">
        <v>1</v>
      </c>
      <c r="H755">
        <v>28</v>
      </c>
      <c r="I755">
        <v>2</v>
      </c>
      <c r="J755" t="s">
        <v>11</v>
      </c>
      <c r="K755">
        <v>1</v>
      </c>
      <c r="M755">
        <v>1786</v>
      </c>
      <c r="N755" s="1">
        <v>44999</v>
      </c>
      <c r="O755" t="s">
        <v>12</v>
      </c>
      <c r="P755">
        <v>199</v>
      </c>
      <c r="Q755">
        <v>17.2</v>
      </c>
      <c r="R755">
        <v>6</v>
      </c>
      <c r="S755">
        <v>4</v>
      </c>
      <c r="T755">
        <v>3</v>
      </c>
      <c r="U755">
        <v>30</v>
      </c>
      <c r="V755" t="s">
        <v>13</v>
      </c>
      <c r="W755">
        <v>0</v>
      </c>
    </row>
    <row r="756" spans="1:23" x14ac:dyDescent="0.25">
      <c r="A756">
        <v>1300</v>
      </c>
      <c r="B756" s="1">
        <v>45635</v>
      </c>
      <c r="C756" t="s">
        <v>14</v>
      </c>
      <c r="D756">
        <v>399</v>
      </c>
      <c r="E756">
        <v>17.399999999999999</v>
      </c>
      <c r="F756">
        <v>2</v>
      </c>
      <c r="G756">
        <v>5</v>
      </c>
      <c r="H756">
        <v>20</v>
      </c>
      <c r="I756">
        <v>47</v>
      </c>
      <c r="J756" t="s">
        <v>11</v>
      </c>
      <c r="K756">
        <v>1</v>
      </c>
      <c r="M756">
        <v>1787</v>
      </c>
      <c r="N756" s="1">
        <v>45589</v>
      </c>
      <c r="O756" t="s">
        <v>14</v>
      </c>
      <c r="P756">
        <v>399</v>
      </c>
      <c r="Q756">
        <v>22.1</v>
      </c>
      <c r="R756">
        <v>8</v>
      </c>
      <c r="S756">
        <v>0</v>
      </c>
      <c r="T756">
        <v>17</v>
      </c>
      <c r="U756">
        <v>45</v>
      </c>
      <c r="V756" t="s">
        <v>13</v>
      </c>
      <c r="W756">
        <v>0</v>
      </c>
    </row>
    <row r="757" spans="1:23" x14ac:dyDescent="0.25">
      <c r="A757">
        <v>1301</v>
      </c>
      <c r="B757" s="1">
        <v>45303</v>
      </c>
      <c r="C757" t="s">
        <v>10</v>
      </c>
      <c r="D757">
        <v>699</v>
      </c>
      <c r="E757">
        <v>19.600000000000001</v>
      </c>
      <c r="F757">
        <v>6</v>
      </c>
      <c r="G757">
        <v>2</v>
      </c>
      <c r="H757">
        <v>6</v>
      </c>
      <c r="I757">
        <v>40</v>
      </c>
      <c r="J757" t="s">
        <v>11</v>
      </c>
      <c r="K757">
        <v>1</v>
      </c>
      <c r="M757">
        <v>1790</v>
      </c>
      <c r="N757" s="1">
        <v>45599</v>
      </c>
      <c r="O757" t="s">
        <v>12</v>
      </c>
      <c r="P757">
        <v>199</v>
      </c>
      <c r="Q757">
        <v>21.3</v>
      </c>
      <c r="R757">
        <v>1</v>
      </c>
      <c r="S757">
        <v>5</v>
      </c>
      <c r="T757">
        <v>10</v>
      </c>
      <c r="U757">
        <v>10</v>
      </c>
      <c r="V757" t="s">
        <v>13</v>
      </c>
      <c r="W757">
        <v>0</v>
      </c>
    </row>
    <row r="758" spans="1:23" x14ac:dyDescent="0.25">
      <c r="A758">
        <v>1302</v>
      </c>
      <c r="B758" s="1">
        <v>45448</v>
      </c>
      <c r="C758" t="s">
        <v>12</v>
      </c>
      <c r="D758">
        <v>199</v>
      </c>
      <c r="E758">
        <v>3.4</v>
      </c>
      <c r="F758">
        <v>1</v>
      </c>
      <c r="G758">
        <v>3</v>
      </c>
      <c r="H758">
        <v>8</v>
      </c>
      <c r="I758">
        <v>41</v>
      </c>
      <c r="J758" t="s">
        <v>11</v>
      </c>
      <c r="K758">
        <v>1</v>
      </c>
      <c r="M758">
        <v>1793</v>
      </c>
      <c r="N758" s="1">
        <v>45535</v>
      </c>
      <c r="O758" t="s">
        <v>10</v>
      </c>
      <c r="P758">
        <v>699</v>
      </c>
      <c r="Q758">
        <v>8.6</v>
      </c>
      <c r="R758">
        <v>7</v>
      </c>
      <c r="S758">
        <v>5</v>
      </c>
      <c r="T758">
        <v>29</v>
      </c>
      <c r="U758">
        <v>16</v>
      </c>
      <c r="V758" t="s">
        <v>13</v>
      </c>
      <c r="W758">
        <v>0</v>
      </c>
    </row>
    <row r="759" spans="1:23" x14ac:dyDescent="0.25">
      <c r="A759">
        <v>1303</v>
      </c>
      <c r="B759" s="1">
        <v>45534</v>
      </c>
      <c r="C759" t="s">
        <v>12</v>
      </c>
      <c r="D759">
        <v>199</v>
      </c>
      <c r="E759">
        <v>14.9</v>
      </c>
      <c r="F759">
        <v>7</v>
      </c>
      <c r="G759">
        <v>2</v>
      </c>
      <c r="H759">
        <v>2</v>
      </c>
      <c r="I759">
        <v>44</v>
      </c>
      <c r="J759" t="s">
        <v>11</v>
      </c>
      <c r="K759">
        <v>1</v>
      </c>
      <c r="M759">
        <v>1794</v>
      </c>
      <c r="N759" s="1">
        <v>45504</v>
      </c>
      <c r="O759" t="s">
        <v>12</v>
      </c>
      <c r="P759">
        <v>199</v>
      </c>
      <c r="Q759">
        <v>4.0999999999999996</v>
      </c>
      <c r="R759">
        <v>4</v>
      </c>
      <c r="S759">
        <v>0</v>
      </c>
      <c r="T759">
        <v>9</v>
      </c>
      <c r="U759">
        <v>14</v>
      </c>
      <c r="V759" t="s">
        <v>13</v>
      </c>
      <c r="W759">
        <v>0</v>
      </c>
    </row>
    <row r="760" spans="1:23" x14ac:dyDescent="0.25">
      <c r="A760">
        <v>1304</v>
      </c>
      <c r="B760" s="1">
        <v>45260</v>
      </c>
      <c r="C760" t="s">
        <v>12</v>
      </c>
      <c r="D760">
        <v>199</v>
      </c>
      <c r="E760">
        <v>12.4</v>
      </c>
      <c r="F760">
        <v>6</v>
      </c>
      <c r="G760">
        <v>2</v>
      </c>
      <c r="H760">
        <v>25</v>
      </c>
      <c r="I760">
        <v>36</v>
      </c>
      <c r="J760" t="s">
        <v>11</v>
      </c>
      <c r="K760">
        <v>1</v>
      </c>
      <c r="M760">
        <v>1800</v>
      </c>
      <c r="N760" s="1">
        <v>44941</v>
      </c>
      <c r="O760" t="s">
        <v>10</v>
      </c>
      <c r="P760">
        <v>699</v>
      </c>
      <c r="Q760">
        <v>21.8</v>
      </c>
      <c r="R760">
        <v>7</v>
      </c>
      <c r="S760">
        <v>1</v>
      </c>
      <c r="T760">
        <v>11</v>
      </c>
      <c r="U760">
        <v>30</v>
      </c>
      <c r="V760" t="s">
        <v>13</v>
      </c>
      <c r="W760">
        <v>0</v>
      </c>
    </row>
    <row r="761" spans="1:23" x14ac:dyDescent="0.25">
      <c r="A761">
        <v>1307</v>
      </c>
      <c r="B761" s="1">
        <v>45248</v>
      </c>
      <c r="C761" t="s">
        <v>12</v>
      </c>
      <c r="D761">
        <v>199</v>
      </c>
      <c r="E761">
        <v>4.9000000000000004</v>
      </c>
      <c r="F761">
        <v>2</v>
      </c>
      <c r="G761">
        <v>0</v>
      </c>
      <c r="H761">
        <v>8</v>
      </c>
      <c r="I761">
        <v>35</v>
      </c>
      <c r="J761" t="s">
        <v>11</v>
      </c>
      <c r="K761">
        <v>1</v>
      </c>
      <c r="M761">
        <v>1804</v>
      </c>
      <c r="N761" s="1">
        <v>45477</v>
      </c>
      <c r="O761" t="s">
        <v>12</v>
      </c>
      <c r="P761">
        <v>199</v>
      </c>
      <c r="Q761">
        <v>12.9</v>
      </c>
      <c r="R761">
        <v>4</v>
      </c>
      <c r="S761">
        <v>4</v>
      </c>
      <c r="T761">
        <v>22</v>
      </c>
      <c r="U761">
        <v>34</v>
      </c>
      <c r="V761" t="s">
        <v>13</v>
      </c>
      <c r="W761">
        <v>0</v>
      </c>
    </row>
    <row r="762" spans="1:23" x14ac:dyDescent="0.25">
      <c r="A762">
        <v>1308</v>
      </c>
      <c r="B762" s="1">
        <v>45189</v>
      </c>
      <c r="C762" t="s">
        <v>12</v>
      </c>
      <c r="D762">
        <v>199</v>
      </c>
      <c r="E762">
        <v>3.7</v>
      </c>
      <c r="F762">
        <v>3</v>
      </c>
      <c r="G762">
        <v>5</v>
      </c>
      <c r="H762">
        <v>3</v>
      </c>
      <c r="I762">
        <v>10</v>
      </c>
      <c r="J762" t="s">
        <v>11</v>
      </c>
      <c r="K762">
        <v>1</v>
      </c>
      <c r="M762">
        <v>1805</v>
      </c>
      <c r="N762" s="1">
        <v>45114</v>
      </c>
      <c r="O762" t="s">
        <v>12</v>
      </c>
      <c r="P762">
        <v>199</v>
      </c>
      <c r="Q762">
        <v>11.4</v>
      </c>
      <c r="R762">
        <v>8</v>
      </c>
      <c r="S762">
        <v>1</v>
      </c>
      <c r="T762">
        <v>4</v>
      </c>
      <c r="U762">
        <v>15</v>
      </c>
      <c r="V762" t="s">
        <v>13</v>
      </c>
      <c r="W762">
        <v>0</v>
      </c>
    </row>
    <row r="763" spans="1:23" x14ac:dyDescent="0.25">
      <c r="A763">
        <v>1311</v>
      </c>
      <c r="B763" s="1">
        <v>45287</v>
      </c>
      <c r="C763" t="s">
        <v>10</v>
      </c>
      <c r="D763">
        <v>699</v>
      </c>
      <c r="E763">
        <v>3.9</v>
      </c>
      <c r="F763">
        <v>7</v>
      </c>
      <c r="G763">
        <v>5</v>
      </c>
      <c r="H763">
        <v>29</v>
      </c>
      <c r="I763">
        <v>20</v>
      </c>
      <c r="J763" t="s">
        <v>11</v>
      </c>
      <c r="K763">
        <v>1</v>
      </c>
      <c r="M763">
        <v>1806</v>
      </c>
      <c r="N763" s="1">
        <v>45199</v>
      </c>
      <c r="O763" t="s">
        <v>10</v>
      </c>
      <c r="P763">
        <v>699</v>
      </c>
      <c r="Q763">
        <v>6.1</v>
      </c>
      <c r="R763">
        <v>7</v>
      </c>
      <c r="S763">
        <v>1</v>
      </c>
      <c r="T763">
        <v>16</v>
      </c>
      <c r="U763">
        <v>2</v>
      </c>
      <c r="V763" t="s">
        <v>13</v>
      </c>
      <c r="W763">
        <v>0</v>
      </c>
    </row>
    <row r="764" spans="1:23" x14ac:dyDescent="0.25">
      <c r="A764">
        <v>1312</v>
      </c>
      <c r="B764" s="1">
        <v>44964</v>
      </c>
      <c r="C764" t="s">
        <v>10</v>
      </c>
      <c r="D764">
        <v>699</v>
      </c>
      <c r="E764">
        <v>13</v>
      </c>
      <c r="F764">
        <v>1</v>
      </c>
      <c r="G764">
        <v>5</v>
      </c>
      <c r="H764">
        <v>35</v>
      </c>
      <c r="I764">
        <v>52</v>
      </c>
      <c r="J764" t="s">
        <v>11</v>
      </c>
      <c r="K764">
        <v>1</v>
      </c>
      <c r="M764">
        <v>1807</v>
      </c>
      <c r="N764" s="1">
        <v>45062</v>
      </c>
      <c r="O764" t="s">
        <v>10</v>
      </c>
      <c r="P764">
        <v>699</v>
      </c>
      <c r="Q764">
        <v>2.7</v>
      </c>
      <c r="R764">
        <v>3</v>
      </c>
      <c r="S764">
        <v>5</v>
      </c>
      <c r="T764">
        <v>18</v>
      </c>
      <c r="U764">
        <v>53</v>
      </c>
      <c r="V764" t="s">
        <v>13</v>
      </c>
      <c r="W764">
        <v>0</v>
      </c>
    </row>
    <row r="765" spans="1:23" x14ac:dyDescent="0.25">
      <c r="A765">
        <v>1314</v>
      </c>
      <c r="B765" s="1">
        <v>45317</v>
      </c>
      <c r="C765" t="s">
        <v>14</v>
      </c>
      <c r="D765">
        <v>399</v>
      </c>
      <c r="E765">
        <v>3.6</v>
      </c>
      <c r="F765">
        <v>6</v>
      </c>
      <c r="G765">
        <v>0</v>
      </c>
      <c r="H765">
        <v>18</v>
      </c>
      <c r="I765">
        <v>35</v>
      </c>
      <c r="J765" t="s">
        <v>11</v>
      </c>
      <c r="K765">
        <v>1</v>
      </c>
      <c r="M765">
        <v>1808</v>
      </c>
      <c r="N765" s="1">
        <v>45415</v>
      </c>
      <c r="O765" t="s">
        <v>10</v>
      </c>
      <c r="P765">
        <v>699</v>
      </c>
      <c r="Q765">
        <v>2</v>
      </c>
      <c r="R765">
        <v>3</v>
      </c>
      <c r="S765">
        <v>1</v>
      </c>
      <c r="T765">
        <v>20</v>
      </c>
      <c r="U765">
        <v>37</v>
      </c>
      <c r="V765" t="s">
        <v>13</v>
      </c>
      <c r="W765">
        <v>0</v>
      </c>
    </row>
    <row r="766" spans="1:23" x14ac:dyDescent="0.25">
      <c r="A766">
        <v>1315</v>
      </c>
      <c r="B766" s="1">
        <v>45638</v>
      </c>
      <c r="C766" t="s">
        <v>10</v>
      </c>
      <c r="D766">
        <v>699</v>
      </c>
      <c r="E766">
        <v>10.3</v>
      </c>
      <c r="F766">
        <v>1</v>
      </c>
      <c r="G766">
        <v>2</v>
      </c>
      <c r="H766">
        <v>11</v>
      </c>
      <c r="I766">
        <v>43</v>
      </c>
      <c r="J766" t="s">
        <v>11</v>
      </c>
      <c r="K766">
        <v>1</v>
      </c>
      <c r="M766">
        <v>1809</v>
      </c>
      <c r="N766" s="1">
        <v>45128</v>
      </c>
      <c r="O766" t="s">
        <v>14</v>
      </c>
      <c r="P766">
        <v>399</v>
      </c>
      <c r="Q766">
        <v>13.7</v>
      </c>
      <c r="R766">
        <v>0</v>
      </c>
      <c r="S766">
        <v>2</v>
      </c>
      <c r="T766">
        <v>7</v>
      </c>
      <c r="U766">
        <v>50</v>
      </c>
      <c r="V766" t="s">
        <v>13</v>
      </c>
      <c r="W766">
        <v>0</v>
      </c>
    </row>
    <row r="767" spans="1:23" x14ac:dyDescent="0.25">
      <c r="A767">
        <v>1316</v>
      </c>
      <c r="B767" s="1">
        <v>45308</v>
      </c>
      <c r="C767" t="s">
        <v>12</v>
      </c>
      <c r="D767">
        <v>199</v>
      </c>
      <c r="E767">
        <v>5.5</v>
      </c>
      <c r="F767">
        <v>4</v>
      </c>
      <c r="G767">
        <v>5</v>
      </c>
      <c r="H767">
        <v>35</v>
      </c>
      <c r="I767">
        <v>44</v>
      </c>
      <c r="J767" t="s">
        <v>11</v>
      </c>
      <c r="K767">
        <v>1</v>
      </c>
      <c r="M767">
        <v>1810</v>
      </c>
      <c r="N767" s="1">
        <v>45147</v>
      </c>
      <c r="O767" t="s">
        <v>14</v>
      </c>
      <c r="P767">
        <v>399</v>
      </c>
      <c r="Q767">
        <v>11.3</v>
      </c>
      <c r="R767">
        <v>7</v>
      </c>
      <c r="S767">
        <v>1</v>
      </c>
      <c r="T767">
        <v>8</v>
      </c>
      <c r="U767">
        <v>6</v>
      </c>
      <c r="V767" t="s">
        <v>13</v>
      </c>
      <c r="W767">
        <v>0</v>
      </c>
    </row>
    <row r="768" spans="1:23" x14ac:dyDescent="0.25">
      <c r="A768">
        <v>1319</v>
      </c>
      <c r="B768" s="1">
        <v>45268</v>
      </c>
      <c r="C768" t="s">
        <v>10</v>
      </c>
      <c r="D768">
        <v>699</v>
      </c>
      <c r="E768">
        <v>10.5</v>
      </c>
      <c r="F768">
        <v>5</v>
      </c>
      <c r="G768">
        <v>5</v>
      </c>
      <c r="H768">
        <v>36</v>
      </c>
      <c r="I768">
        <v>5</v>
      </c>
      <c r="J768" t="s">
        <v>11</v>
      </c>
      <c r="K768">
        <v>1</v>
      </c>
      <c r="M768">
        <v>1811</v>
      </c>
      <c r="N768" s="1">
        <v>45041</v>
      </c>
      <c r="O768" t="s">
        <v>10</v>
      </c>
      <c r="P768">
        <v>699</v>
      </c>
      <c r="Q768">
        <v>7.8</v>
      </c>
      <c r="R768">
        <v>0</v>
      </c>
      <c r="S768">
        <v>4</v>
      </c>
      <c r="T768">
        <v>32</v>
      </c>
      <c r="U768">
        <v>27</v>
      </c>
      <c r="V768" t="s">
        <v>13</v>
      </c>
      <c r="W768">
        <v>0</v>
      </c>
    </row>
    <row r="769" spans="1:23" x14ac:dyDescent="0.25">
      <c r="A769">
        <v>1320</v>
      </c>
      <c r="B769" s="1">
        <v>45154</v>
      </c>
      <c r="C769" t="s">
        <v>14</v>
      </c>
      <c r="D769">
        <v>399</v>
      </c>
      <c r="E769">
        <v>21.8</v>
      </c>
      <c r="F769">
        <v>3</v>
      </c>
      <c r="G769">
        <v>2</v>
      </c>
      <c r="H769">
        <v>10</v>
      </c>
      <c r="I769">
        <v>0</v>
      </c>
      <c r="J769" t="s">
        <v>11</v>
      </c>
      <c r="K769">
        <v>1</v>
      </c>
      <c r="M769">
        <v>1812</v>
      </c>
      <c r="N769" s="1">
        <v>45394</v>
      </c>
      <c r="O769" t="s">
        <v>10</v>
      </c>
      <c r="P769">
        <v>699</v>
      </c>
      <c r="Q769">
        <v>19.5</v>
      </c>
      <c r="R769">
        <v>3</v>
      </c>
      <c r="S769">
        <v>4</v>
      </c>
      <c r="T769">
        <v>29</v>
      </c>
      <c r="U769">
        <v>51</v>
      </c>
      <c r="V769" t="s">
        <v>13</v>
      </c>
      <c r="W769">
        <v>0</v>
      </c>
    </row>
    <row r="770" spans="1:23" x14ac:dyDescent="0.25">
      <c r="A770">
        <v>1322</v>
      </c>
      <c r="B770" s="1">
        <v>45491</v>
      </c>
      <c r="C770" t="s">
        <v>10</v>
      </c>
      <c r="D770">
        <v>699</v>
      </c>
      <c r="E770">
        <v>2.8</v>
      </c>
      <c r="F770">
        <v>5</v>
      </c>
      <c r="G770">
        <v>5</v>
      </c>
      <c r="H770">
        <v>32</v>
      </c>
      <c r="I770">
        <v>36</v>
      </c>
      <c r="J770" t="s">
        <v>11</v>
      </c>
      <c r="K770">
        <v>1</v>
      </c>
      <c r="M770">
        <v>1815</v>
      </c>
      <c r="N770" s="1">
        <v>45426</v>
      </c>
      <c r="O770" t="s">
        <v>14</v>
      </c>
      <c r="P770">
        <v>399</v>
      </c>
      <c r="Q770">
        <v>12.8</v>
      </c>
      <c r="R770">
        <v>7</v>
      </c>
      <c r="S770">
        <v>0</v>
      </c>
      <c r="T770">
        <v>36</v>
      </c>
      <c r="U770">
        <v>48</v>
      </c>
      <c r="V770" t="s">
        <v>13</v>
      </c>
      <c r="W770">
        <v>0</v>
      </c>
    </row>
    <row r="771" spans="1:23" x14ac:dyDescent="0.25">
      <c r="A771">
        <v>1324</v>
      </c>
      <c r="B771" s="1">
        <v>44936</v>
      </c>
      <c r="C771" t="s">
        <v>14</v>
      </c>
      <c r="D771">
        <v>399</v>
      </c>
      <c r="E771">
        <v>14</v>
      </c>
      <c r="F771">
        <v>6</v>
      </c>
      <c r="G771">
        <v>3</v>
      </c>
      <c r="H771">
        <v>35</v>
      </c>
      <c r="I771">
        <v>37</v>
      </c>
      <c r="J771" t="s">
        <v>11</v>
      </c>
      <c r="K771">
        <v>1</v>
      </c>
      <c r="M771">
        <v>1823</v>
      </c>
      <c r="N771" s="1">
        <v>45289</v>
      </c>
      <c r="O771" t="s">
        <v>10</v>
      </c>
      <c r="P771">
        <v>699</v>
      </c>
      <c r="Q771">
        <v>19.2</v>
      </c>
      <c r="R771">
        <v>0</v>
      </c>
      <c r="S771">
        <v>3</v>
      </c>
      <c r="T771">
        <v>26</v>
      </c>
      <c r="U771">
        <v>3</v>
      </c>
      <c r="V771" t="s">
        <v>13</v>
      </c>
      <c r="W771">
        <v>0</v>
      </c>
    </row>
    <row r="772" spans="1:23" x14ac:dyDescent="0.25">
      <c r="A772">
        <v>1326</v>
      </c>
      <c r="B772" s="1">
        <v>45395</v>
      </c>
      <c r="C772" t="s">
        <v>12</v>
      </c>
      <c r="D772">
        <v>199</v>
      </c>
      <c r="E772">
        <v>17.8</v>
      </c>
      <c r="F772">
        <v>3</v>
      </c>
      <c r="G772">
        <v>5</v>
      </c>
      <c r="H772">
        <v>24</v>
      </c>
      <c r="I772">
        <v>38</v>
      </c>
      <c r="J772" t="s">
        <v>11</v>
      </c>
      <c r="K772">
        <v>1</v>
      </c>
      <c r="M772">
        <v>1824</v>
      </c>
      <c r="N772" s="1">
        <v>45140</v>
      </c>
      <c r="O772" t="s">
        <v>10</v>
      </c>
      <c r="P772">
        <v>699</v>
      </c>
      <c r="Q772">
        <v>24.4</v>
      </c>
      <c r="R772">
        <v>4</v>
      </c>
      <c r="S772">
        <v>0</v>
      </c>
      <c r="T772">
        <v>9</v>
      </c>
      <c r="U772">
        <v>52</v>
      </c>
      <c r="V772" t="s">
        <v>13</v>
      </c>
      <c r="W772">
        <v>0</v>
      </c>
    </row>
    <row r="773" spans="1:23" x14ac:dyDescent="0.25">
      <c r="A773">
        <v>1327</v>
      </c>
      <c r="B773" s="1">
        <v>45365</v>
      </c>
      <c r="C773" t="s">
        <v>12</v>
      </c>
      <c r="D773">
        <v>199</v>
      </c>
      <c r="E773">
        <v>24.7</v>
      </c>
      <c r="F773">
        <v>7</v>
      </c>
      <c r="G773">
        <v>4</v>
      </c>
      <c r="H773">
        <v>29</v>
      </c>
      <c r="I773">
        <v>18</v>
      </c>
      <c r="J773" t="s">
        <v>11</v>
      </c>
      <c r="K773">
        <v>1</v>
      </c>
      <c r="M773">
        <v>1825</v>
      </c>
      <c r="N773" s="1">
        <v>45318</v>
      </c>
      <c r="O773" t="s">
        <v>10</v>
      </c>
      <c r="P773">
        <v>699</v>
      </c>
      <c r="Q773">
        <v>7.7</v>
      </c>
      <c r="R773">
        <v>5</v>
      </c>
      <c r="S773">
        <v>0</v>
      </c>
      <c r="T773">
        <v>17</v>
      </c>
      <c r="U773">
        <v>20</v>
      </c>
      <c r="V773" t="s">
        <v>13</v>
      </c>
      <c r="W773">
        <v>0</v>
      </c>
    </row>
    <row r="774" spans="1:23" x14ac:dyDescent="0.25">
      <c r="A774">
        <v>1330</v>
      </c>
      <c r="B774" s="1">
        <v>45447</v>
      </c>
      <c r="C774" t="s">
        <v>10</v>
      </c>
      <c r="D774">
        <v>699</v>
      </c>
      <c r="E774">
        <v>14.1</v>
      </c>
      <c r="F774">
        <v>7</v>
      </c>
      <c r="G774">
        <v>0</v>
      </c>
      <c r="H774">
        <v>19</v>
      </c>
      <c r="I774">
        <v>60</v>
      </c>
      <c r="J774" t="s">
        <v>11</v>
      </c>
      <c r="K774">
        <v>1</v>
      </c>
      <c r="M774">
        <v>1826</v>
      </c>
      <c r="N774" s="1">
        <v>45207</v>
      </c>
      <c r="O774" t="s">
        <v>14</v>
      </c>
      <c r="P774">
        <v>399</v>
      </c>
      <c r="Q774">
        <v>14.2</v>
      </c>
      <c r="R774">
        <v>3</v>
      </c>
      <c r="S774">
        <v>1</v>
      </c>
      <c r="T774">
        <v>36</v>
      </c>
      <c r="U774">
        <v>39</v>
      </c>
      <c r="V774" t="s">
        <v>13</v>
      </c>
      <c r="W774">
        <v>0</v>
      </c>
    </row>
    <row r="775" spans="1:23" x14ac:dyDescent="0.25">
      <c r="A775">
        <v>1333</v>
      </c>
      <c r="B775" s="1">
        <v>45386</v>
      </c>
      <c r="C775" t="s">
        <v>10</v>
      </c>
      <c r="D775">
        <v>699</v>
      </c>
      <c r="E775">
        <v>6.5</v>
      </c>
      <c r="F775">
        <v>8</v>
      </c>
      <c r="G775">
        <v>5</v>
      </c>
      <c r="H775">
        <v>23</v>
      </c>
      <c r="I775">
        <v>38</v>
      </c>
      <c r="J775" t="s">
        <v>11</v>
      </c>
      <c r="K775">
        <v>1</v>
      </c>
      <c r="M775">
        <v>1827</v>
      </c>
      <c r="N775" s="1">
        <v>45534</v>
      </c>
      <c r="O775" t="s">
        <v>12</v>
      </c>
      <c r="P775">
        <v>199</v>
      </c>
      <c r="Q775">
        <v>6.5</v>
      </c>
      <c r="R775">
        <v>5</v>
      </c>
      <c r="S775">
        <v>5</v>
      </c>
      <c r="T775">
        <v>5</v>
      </c>
      <c r="U775">
        <v>30</v>
      </c>
      <c r="V775" t="s">
        <v>13</v>
      </c>
      <c r="W775">
        <v>0</v>
      </c>
    </row>
    <row r="776" spans="1:23" x14ac:dyDescent="0.25">
      <c r="A776">
        <v>1337</v>
      </c>
      <c r="B776" s="1">
        <v>45585</v>
      </c>
      <c r="C776" t="s">
        <v>12</v>
      </c>
      <c r="D776">
        <v>199</v>
      </c>
      <c r="E776">
        <v>18.600000000000001</v>
      </c>
      <c r="F776">
        <v>6</v>
      </c>
      <c r="G776">
        <v>1</v>
      </c>
      <c r="H776">
        <v>1</v>
      </c>
      <c r="I776">
        <v>59</v>
      </c>
      <c r="J776" t="s">
        <v>11</v>
      </c>
      <c r="K776">
        <v>1</v>
      </c>
      <c r="M776">
        <v>1831</v>
      </c>
      <c r="N776" s="1">
        <v>45262</v>
      </c>
      <c r="O776" t="s">
        <v>12</v>
      </c>
      <c r="P776">
        <v>199</v>
      </c>
      <c r="Q776">
        <v>15</v>
      </c>
      <c r="R776">
        <v>3</v>
      </c>
      <c r="S776">
        <v>4</v>
      </c>
      <c r="T776">
        <v>10</v>
      </c>
      <c r="U776">
        <v>5</v>
      </c>
      <c r="V776" t="s">
        <v>13</v>
      </c>
      <c r="W776">
        <v>0</v>
      </c>
    </row>
    <row r="777" spans="1:23" x14ac:dyDescent="0.25">
      <c r="A777">
        <v>1338</v>
      </c>
      <c r="B777" s="1">
        <v>45398</v>
      </c>
      <c r="C777" t="s">
        <v>10</v>
      </c>
      <c r="D777">
        <v>699</v>
      </c>
      <c r="E777">
        <v>23.4</v>
      </c>
      <c r="F777">
        <v>7</v>
      </c>
      <c r="G777">
        <v>0</v>
      </c>
      <c r="H777">
        <v>3</v>
      </c>
      <c r="I777">
        <v>22</v>
      </c>
      <c r="J777" t="s">
        <v>11</v>
      </c>
      <c r="K777">
        <v>1</v>
      </c>
      <c r="M777">
        <v>1832</v>
      </c>
      <c r="N777" s="1">
        <v>45633</v>
      </c>
      <c r="O777" t="s">
        <v>10</v>
      </c>
      <c r="P777">
        <v>699</v>
      </c>
      <c r="Q777">
        <v>19.2</v>
      </c>
      <c r="R777">
        <v>4</v>
      </c>
      <c r="S777">
        <v>4</v>
      </c>
      <c r="T777">
        <v>35</v>
      </c>
      <c r="U777">
        <v>33</v>
      </c>
      <c r="V777" t="s">
        <v>13</v>
      </c>
      <c r="W777">
        <v>0</v>
      </c>
    </row>
    <row r="778" spans="1:23" x14ac:dyDescent="0.25">
      <c r="A778">
        <v>1342</v>
      </c>
      <c r="B778" s="1">
        <v>45202</v>
      </c>
      <c r="C778" t="s">
        <v>14</v>
      </c>
      <c r="D778">
        <v>399</v>
      </c>
      <c r="E778">
        <v>9.6999999999999993</v>
      </c>
      <c r="F778">
        <v>5</v>
      </c>
      <c r="G778">
        <v>3</v>
      </c>
      <c r="H778">
        <v>26</v>
      </c>
      <c r="I778">
        <v>57</v>
      </c>
      <c r="J778" t="s">
        <v>11</v>
      </c>
      <c r="K778">
        <v>1</v>
      </c>
      <c r="M778">
        <v>1833</v>
      </c>
      <c r="N778" s="1">
        <v>45296</v>
      </c>
      <c r="O778" t="s">
        <v>12</v>
      </c>
      <c r="P778">
        <v>199</v>
      </c>
      <c r="Q778">
        <v>19.399999999999999</v>
      </c>
      <c r="R778">
        <v>1</v>
      </c>
      <c r="S778">
        <v>5</v>
      </c>
      <c r="T778">
        <v>9</v>
      </c>
      <c r="U778">
        <v>45</v>
      </c>
      <c r="V778" t="s">
        <v>13</v>
      </c>
      <c r="W778">
        <v>0</v>
      </c>
    </row>
    <row r="779" spans="1:23" x14ac:dyDescent="0.25">
      <c r="A779">
        <v>1345</v>
      </c>
      <c r="B779" s="1">
        <v>45417</v>
      </c>
      <c r="C779" t="s">
        <v>14</v>
      </c>
      <c r="D779">
        <v>399</v>
      </c>
      <c r="E779">
        <v>18.7</v>
      </c>
      <c r="F779">
        <v>0</v>
      </c>
      <c r="G779">
        <v>1</v>
      </c>
      <c r="H779">
        <v>27</v>
      </c>
      <c r="I779">
        <v>42</v>
      </c>
      <c r="J779" t="s">
        <v>11</v>
      </c>
      <c r="K779">
        <v>1</v>
      </c>
      <c r="M779">
        <v>1835</v>
      </c>
      <c r="N779" s="1">
        <v>45364</v>
      </c>
      <c r="O779" t="s">
        <v>10</v>
      </c>
      <c r="P779">
        <v>699</v>
      </c>
      <c r="Q779">
        <v>6.8</v>
      </c>
      <c r="R779">
        <v>0</v>
      </c>
      <c r="S779">
        <v>1</v>
      </c>
      <c r="T779">
        <v>17</v>
      </c>
      <c r="U779">
        <v>7</v>
      </c>
      <c r="V779" t="s">
        <v>13</v>
      </c>
      <c r="W779">
        <v>0</v>
      </c>
    </row>
    <row r="780" spans="1:23" x14ac:dyDescent="0.25">
      <c r="A780">
        <v>1346</v>
      </c>
      <c r="B780" s="1">
        <v>45057</v>
      </c>
      <c r="C780" t="s">
        <v>10</v>
      </c>
      <c r="D780">
        <v>699</v>
      </c>
      <c r="E780">
        <v>3.4</v>
      </c>
      <c r="F780">
        <v>7</v>
      </c>
      <c r="G780">
        <v>4</v>
      </c>
      <c r="H780">
        <v>18</v>
      </c>
      <c r="I780">
        <v>31</v>
      </c>
      <c r="J780" t="s">
        <v>11</v>
      </c>
      <c r="K780">
        <v>1</v>
      </c>
      <c r="M780">
        <v>1836</v>
      </c>
      <c r="N780" s="1">
        <v>45309</v>
      </c>
      <c r="O780" t="s">
        <v>14</v>
      </c>
      <c r="P780">
        <v>399</v>
      </c>
      <c r="Q780">
        <v>20.100000000000001</v>
      </c>
      <c r="R780">
        <v>8</v>
      </c>
      <c r="S780">
        <v>0</v>
      </c>
      <c r="T780">
        <v>32</v>
      </c>
      <c r="U780">
        <v>58</v>
      </c>
      <c r="V780" t="s">
        <v>13</v>
      </c>
      <c r="W780">
        <v>0</v>
      </c>
    </row>
    <row r="781" spans="1:23" x14ac:dyDescent="0.25">
      <c r="A781">
        <v>1348</v>
      </c>
      <c r="B781" s="1">
        <v>45277</v>
      </c>
      <c r="C781" t="s">
        <v>12</v>
      </c>
      <c r="D781">
        <v>199</v>
      </c>
      <c r="E781">
        <v>8.9</v>
      </c>
      <c r="F781">
        <v>0</v>
      </c>
      <c r="G781">
        <v>5</v>
      </c>
      <c r="H781">
        <v>10</v>
      </c>
      <c r="I781">
        <v>15</v>
      </c>
      <c r="J781" t="s">
        <v>11</v>
      </c>
      <c r="K781">
        <v>1</v>
      </c>
      <c r="M781">
        <v>1838</v>
      </c>
      <c r="N781" s="1">
        <v>45042</v>
      </c>
      <c r="O781" t="s">
        <v>10</v>
      </c>
      <c r="P781">
        <v>699</v>
      </c>
      <c r="Q781">
        <v>16</v>
      </c>
      <c r="R781">
        <v>1</v>
      </c>
      <c r="S781">
        <v>4</v>
      </c>
      <c r="T781">
        <v>22</v>
      </c>
      <c r="U781">
        <v>5</v>
      </c>
      <c r="V781" t="s">
        <v>13</v>
      </c>
      <c r="W781">
        <v>0</v>
      </c>
    </row>
    <row r="782" spans="1:23" x14ac:dyDescent="0.25">
      <c r="A782">
        <v>1349</v>
      </c>
      <c r="B782" s="1">
        <v>45366</v>
      </c>
      <c r="C782" t="s">
        <v>14</v>
      </c>
      <c r="D782">
        <v>399</v>
      </c>
      <c r="E782">
        <v>11.1</v>
      </c>
      <c r="F782">
        <v>4</v>
      </c>
      <c r="G782">
        <v>2</v>
      </c>
      <c r="H782">
        <v>1</v>
      </c>
      <c r="I782">
        <v>31</v>
      </c>
      <c r="J782" t="s">
        <v>11</v>
      </c>
      <c r="K782">
        <v>1</v>
      </c>
      <c r="M782">
        <v>1843</v>
      </c>
      <c r="N782" s="1">
        <v>45261</v>
      </c>
      <c r="O782" t="s">
        <v>12</v>
      </c>
      <c r="P782">
        <v>199</v>
      </c>
      <c r="Q782">
        <v>11</v>
      </c>
      <c r="R782">
        <v>4</v>
      </c>
      <c r="S782">
        <v>1</v>
      </c>
      <c r="T782">
        <v>21</v>
      </c>
      <c r="U782">
        <v>37</v>
      </c>
      <c r="V782" t="s">
        <v>13</v>
      </c>
      <c r="W782">
        <v>0</v>
      </c>
    </row>
    <row r="783" spans="1:23" x14ac:dyDescent="0.25">
      <c r="A783">
        <v>1353</v>
      </c>
      <c r="B783" s="1">
        <v>44945</v>
      </c>
      <c r="C783" t="s">
        <v>12</v>
      </c>
      <c r="D783">
        <v>199</v>
      </c>
      <c r="E783">
        <v>10.3</v>
      </c>
      <c r="F783">
        <v>4</v>
      </c>
      <c r="G783">
        <v>1</v>
      </c>
      <c r="H783">
        <v>9</v>
      </c>
      <c r="I783">
        <v>59</v>
      </c>
      <c r="J783" t="s">
        <v>11</v>
      </c>
      <c r="K783">
        <v>1</v>
      </c>
      <c r="M783">
        <v>1848</v>
      </c>
      <c r="N783" s="1">
        <v>44953</v>
      </c>
      <c r="O783" t="s">
        <v>14</v>
      </c>
      <c r="P783">
        <v>399</v>
      </c>
      <c r="Q783">
        <v>3.9</v>
      </c>
      <c r="R783">
        <v>7</v>
      </c>
      <c r="S783">
        <v>0</v>
      </c>
      <c r="T783">
        <v>2</v>
      </c>
      <c r="U783">
        <v>53</v>
      </c>
      <c r="V783" t="s">
        <v>13</v>
      </c>
      <c r="W783">
        <v>0</v>
      </c>
    </row>
    <row r="784" spans="1:23" x14ac:dyDescent="0.25">
      <c r="A784">
        <v>1354</v>
      </c>
      <c r="B784" s="1">
        <v>45643</v>
      </c>
      <c r="C784" t="s">
        <v>10</v>
      </c>
      <c r="D784">
        <v>699</v>
      </c>
      <c r="E784">
        <v>2.7</v>
      </c>
      <c r="F784">
        <v>0</v>
      </c>
      <c r="G784">
        <v>3</v>
      </c>
      <c r="H784">
        <v>13</v>
      </c>
      <c r="I784">
        <v>26</v>
      </c>
      <c r="J784" t="s">
        <v>11</v>
      </c>
      <c r="K784">
        <v>1</v>
      </c>
      <c r="M784">
        <v>1851</v>
      </c>
      <c r="N784" s="1">
        <v>45251</v>
      </c>
      <c r="O784" t="s">
        <v>12</v>
      </c>
      <c r="P784">
        <v>199</v>
      </c>
      <c r="Q784">
        <v>19</v>
      </c>
      <c r="R784">
        <v>1</v>
      </c>
      <c r="S784">
        <v>3</v>
      </c>
      <c r="T784">
        <v>11</v>
      </c>
      <c r="U784">
        <v>47</v>
      </c>
      <c r="V784" t="s">
        <v>13</v>
      </c>
      <c r="W784">
        <v>0</v>
      </c>
    </row>
    <row r="785" spans="1:23" x14ac:dyDescent="0.25">
      <c r="A785">
        <v>1356</v>
      </c>
      <c r="B785" s="1">
        <v>45355</v>
      </c>
      <c r="C785" t="s">
        <v>12</v>
      </c>
      <c r="D785">
        <v>199</v>
      </c>
      <c r="E785">
        <v>3.2</v>
      </c>
      <c r="F785">
        <v>5</v>
      </c>
      <c r="G785">
        <v>2</v>
      </c>
      <c r="H785">
        <v>20</v>
      </c>
      <c r="I785">
        <v>60</v>
      </c>
      <c r="J785" t="s">
        <v>11</v>
      </c>
      <c r="K785">
        <v>1</v>
      </c>
      <c r="M785">
        <v>1854</v>
      </c>
      <c r="N785" s="1">
        <v>45234</v>
      </c>
      <c r="O785" t="s">
        <v>14</v>
      </c>
      <c r="P785">
        <v>399</v>
      </c>
      <c r="Q785">
        <v>23.7</v>
      </c>
      <c r="R785">
        <v>1</v>
      </c>
      <c r="S785">
        <v>3</v>
      </c>
      <c r="T785">
        <v>24</v>
      </c>
      <c r="U785">
        <v>60</v>
      </c>
      <c r="V785" t="s">
        <v>13</v>
      </c>
      <c r="W785">
        <v>0</v>
      </c>
    </row>
    <row r="786" spans="1:23" x14ac:dyDescent="0.25">
      <c r="A786">
        <v>1357</v>
      </c>
      <c r="B786" s="1">
        <v>45256</v>
      </c>
      <c r="C786" t="s">
        <v>12</v>
      </c>
      <c r="D786">
        <v>199</v>
      </c>
      <c r="E786">
        <v>22.4</v>
      </c>
      <c r="F786">
        <v>2</v>
      </c>
      <c r="G786">
        <v>0</v>
      </c>
      <c r="H786">
        <v>21</v>
      </c>
      <c r="I786">
        <v>0</v>
      </c>
      <c r="J786" t="s">
        <v>11</v>
      </c>
      <c r="K786">
        <v>1</v>
      </c>
      <c r="M786">
        <v>1855</v>
      </c>
      <c r="N786" s="1">
        <v>45208</v>
      </c>
      <c r="O786" t="s">
        <v>12</v>
      </c>
      <c r="P786">
        <v>199</v>
      </c>
      <c r="Q786">
        <v>16.399999999999999</v>
      </c>
      <c r="R786">
        <v>6</v>
      </c>
      <c r="S786">
        <v>3</v>
      </c>
      <c r="T786">
        <v>6</v>
      </c>
      <c r="U786">
        <v>1</v>
      </c>
      <c r="V786" t="s">
        <v>13</v>
      </c>
      <c r="W786">
        <v>0</v>
      </c>
    </row>
    <row r="787" spans="1:23" x14ac:dyDescent="0.25">
      <c r="A787">
        <v>1358</v>
      </c>
      <c r="B787" s="1">
        <v>45430</v>
      </c>
      <c r="C787" t="s">
        <v>12</v>
      </c>
      <c r="D787">
        <v>199</v>
      </c>
      <c r="E787">
        <v>12.1</v>
      </c>
      <c r="F787">
        <v>1</v>
      </c>
      <c r="G787">
        <v>3</v>
      </c>
      <c r="H787">
        <v>19</v>
      </c>
      <c r="I787">
        <v>11</v>
      </c>
      <c r="J787" t="s">
        <v>11</v>
      </c>
      <c r="K787">
        <v>1</v>
      </c>
      <c r="M787">
        <v>1857</v>
      </c>
      <c r="N787" s="1">
        <v>45603</v>
      </c>
      <c r="O787" t="s">
        <v>12</v>
      </c>
      <c r="P787">
        <v>199</v>
      </c>
      <c r="Q787">
        <v>17.5</v>
      </c>
      <c r="R787">
        <v>0</v>
      </c>
      <c r="S787">
        <v>0</v>
      </c>
      <c r="T787">
        <v>9</v>
      </c>
      <c r="U787">
        <v>38</v>
      </c>
      <c r="V787" t="s">
        <v>13</v>
      </c>
      <c r="W787">
        <v>0</v>
      </c>
    </row>
    <row r="788" spans="1:23" x14ac:dyDescent="0.25">
      <c r="A788">
        <v>1360</v>
      </c>
      <c r="B788" s="1">
        <v>45546</v>
      </c>
      <c r="C788" t="s">
        <v>14</v>
      </c>
      <c r="D788">
        <v>399</v>
      </c>
      <c r="E788">
        <v>18.7</v>
      </c>
      <c r="F788">
        <v>5</v>
      </c>
      <c r="G788">
        <v>5</v>
      </c>
      <c r="H788">
        <v>24</v>
      </c>
      <c r="I788">
        <v>49</v>
      </c>
      <c r="J788" t="s">
        <v>11</v>
      </c>
      <c r="K788">
        <v>1</v>
      </c>
      <c r="M788">
        <v>1859</v>
      </c>
      <c r="N788" s="1">
        <v>45240</v>
      </c>
      <c r="O788" t="s">
        <v>12</v>
      </c>
      <c r="P788">
        <v>199</v>
      </c>
      <c r="Q788">
        <v>9.4</v>
      </c>
      <c r="R788">
        <v>1</v>
      </c>
      <c r="S788">
        <v>1</v>
      </c>
      <c r="T788">
        <v>12</v>
      </c>
      <c r="U788">
        <v>1</v>
      </c>
      <c r="V788" t="s">
        <v>13</v>
      </c>
      <c r="W788">
        <v>0</v>
      </c>
    </row>
    <row r="789" spans="1:23" x14ac:dyDescent="0.25">
      <c r="A789">
        <v>1361</v>
      </c>
      <c r="B789" s="1">
        <v>45035</v>
      </c>
      <c r="C789" t="s">
        <v>14</v>
      </c>
      <c r="D789">
        <v>399</v>
      </c>
      <c r="E789">
        <v>16.399999999999999</v>
      </c>
      <c r="F789">
        <v>3</v>
      </c>
      <c r="G789">
        <v>4</v>
      </c>
      <c r="H789">
        <v>16</v>
      </c>
      <c r="I789">
        <v>24</v>
      </c>
      <c r="J789" t="s">
        <v>11</v>
      </c>
      <c r="K789">
        <v>1</v>
      </c>
      <c r="M789">
        <v>1863</v>
      </c>
      <c r="N789" s="1">
        <v>45352</v>
      </c>
      <c r="O789" t="s">
        <v>12</v>
      </c>
      <c r="P789">
        <v>199</v>
      </c>
      <c r="Q789">
        <v>10.8</v>
      </c>
      <c r="R789">
        <v>1</v>
      </c>
      <c r="S789">
        <v>0</v>
      </c>
      <c r="T789">
        <v>6</v>
      </c>
      <c r="U789">
        <v>30</v>
      </c>
      <c r="V789" t="s">
        <v>13</v>
      </c>
      <c r="W789">
        <v>0</v>
      </c>
    </row>
    <row r="790" spans="1:23" x14ac:dyDescent="0.25">
      <c r="A790">
        <v>1362</v>
      </c>
      <c r="B790" s="1">
        <v>45028</v>
      </c>
      <c r="C790" t="s">
        <v>12</v>
      </c>
      <c r="D790">
        <v>199</v>
      </c>
      <c r="E790">
        <v>1.5</v>
      </c>
      <c r="F790">
        <v>3</v>
      </c>
      <c r="G790">
        <v>1</v>
      </c>
      <c r="H790">
        <v>8</v>
      </c>
      <c r="I790">
        <v>45</v>
      </c>
      <c r="J790" t="s">
        <v>11</v>
      </c>
      <c r="K790">
        <v>1</v>
      </c>
      <c r="M790">
        <v>1866</v>
      </c>
      <c r="N790" s="1">
        <v>45157</v>
      </c>
      <c r="O790" t="s">
        <v>14</v>
      </c>
      <c r="P790">
        <v>399</v>
      </c>
      <c r="Q790">
        <v>3.6</v>
      </c>
      <c r="R790">
        <v>8</v>
      </c>
      <c r="S790">
        <v>1</v>
      </c>
      <c r="T790">
        <v>13</v>
      </c>
      <c r="U790">
        <v>51</v>
      </c>
      <c r="V790" t="s">
        <v>13</v>
      </c>
      <c r="W790">
        <v>0</v>
      </c>
    </row>
    <row r="791" spans="1:23" x14ac:dyDescent="0.25">
      <c r="A791">
        <v>1364</v>
      </c>
      <c r="B791" s="1">
        <v>45500</v>
      </c>
      <c r="C791" t="s">
        <v>10</v>
      </c>
      <c r="D791">
        <v>699</v>
      </c>
      <c r="E791">
        <v>1.6</v>
      </c>
      <c r="F791">
        <v>3</v>
      </c>
      <c r="G791">
        <v>3</v>
      </c>
      <c r="H791">
        <v>10</v>
      </c>
      <c r="I791">
        <v>35</v>
      </c>
      <c r="J791" t="s">
        <v>11</v>
      </c>
      <c r="K791">
        <v>1</v>
      </c>
      <c r="M791">
        <v>1868</v>
      </c>
      <c r="N791" s="1">
        <v>45611</v>
      </c>
      <c r="O791" t="s">
        <v>12</v>
      </c>
      <c r="P791">
        <v>199</v>
      </c>
      <c r="Q791">
        <v>5</v>
      </c>
      <c r="R791">
        <v>4</v>
      </c>
      <c r="S791">
        <v>2</v>
      </c>
      <c r="T791">
        <v>17</v>
      </c>
      <c r="U791">
        <v>45</v>
      </c>
      <c r="V791" t="s">
        <v>13</v>
      </c>
      <c r="W791">
        <v>0</v>
      </c>
    </row>
    <row r="792" spans="1:23" x14ac:dyDescent="0.25">
      <c r="A792">
        <v>1366</v>
      </c>
      <c r="B792" s="1">
        <v>45506</v>
      </c>
      <c r="C792" t="s">
        <v>10</v>
      </c>
      <c r="D792">
        <v>699</v>
      </c>
      <c r="E792">
        <v>4.5999999999999996</v>
      </c>
      <c r="F792">
        <v>4</v>
      </c>
      <c r="G792">
        <v>5</v>
      </c>
      <c r="H792">
        <v>2</v>
      </c>
      <c r="I792">
        <v>8</v>
      </c>
      <c r="J792" t="s">
        <v>11</v>
      </c>
      <c r="K792">
        <v>1</v>
      </c>
      <c r="M792">
        <v>1869</v>
      </c>
      <c r="N792" s="1">
        <v>45604</v>
      </c>
      <c r="O792" t="s">
        <v>10</v>
      </c>
      <c r="P792">
        <v>699</v>
      </c>
      <c r="Q792">
        <v>13.2</v>
      </c>
      <c r="R792">
        <v>4</v>
      </c>
      <c r="S792">
        <v>1</v>
      </c>
      <c r="T792">
        <v>34</v>
      </c>
      <c r="U792">
        <v>20</v>
      </c>
      <c r="V792" t="s">
        <v>13</v>
      </c>
      <c r="W792">
        <v>0</v>
      </c>
    </row>
    <row r="793" spans="1:23" x14ac:dyDescent="0.25">
      <c r="A793">
        <v>1367</v>
      </c>
      <c r="B793" s="1">
        <v>45452</v>
      </c>
      <c r="C793" t="s">
        <v>12</v>
      </c>
      <c r="D793">
        <v>199</v>
      </c>
      <c r="E793">
        <v>18.600000000000001</v>
      </c>
      <c r="F793">
        <v>6</v>
      </c>
      <c r="G793">
        <v>3</v>
      </c>
      <c r="H793">
        <v>13</v>
      </c>
      <c r="I793">
        <v>43</v>
      </c>
      <c r="J793" t="s">
        <v>11</v>
      </c>
      <c r="K793">
        <v>1</v>
      </c>
      <c r="M793">
        <v>1870</v>
      </c>
      <c r="N793" s="1">
        <v>45113</v>
      </c>
      <c r="O793" t="s">
        <v>12</v>
      </c>
      <c r="P793">
        <v>199</v>
      </c>
      <c r="Q793">
        <v>18.8</v>
      </c>
      <c r="R793">
        <v>6</v>
      </c>
      <c r="S793">
        <v>5</v>
      </c>
      <c r="T793">
        <v>3</v>
      </c>
      <c r="U793">
        <v>3</v>
      </c>
      <c r="V793" t="s">
        <v>13</v>
      </c>
      <c r="W793">
        <v>0</v>
      </c>
    </row>
    <row r="794" spans="1:23" x14ac:dyDescent="0.25">
      <c r="A794">
        <v>1369</v>
      </c>
      <c r="B794" s="1">
        <v>45640</v>
      </c>
      <c r="C794" t="s">
        <v>10</v>
      </c>
      <c r="D794">
        <v>699</v>
      </c>
      <c r="E794">
        <v>5.6</v>
      </c>
      <c r="F794">
        <v>0</v>
      </c>
      <c r="G794">
        <v>1</v>
      </c>
      <c r="H794">
        <v>18</v>
      </c>
      <c r="I794">
        <v>36</v>
      </c>
      <c r="J794" t="s">
        <v>11</v>
      </c>
      <c r="K794">
        <v>1</v>
      </c>
      <c r="M794">
        <v>1872</v>
      </c>
      <c r="N794" s="1">
        <v>45518</v>
      </c>
      <c r="O794" t="s">
        <v>14</v>
      </c>
      <c r="P794">
        <v>399</v>
      </c>
      <c r="Q794">
        <v>21.5</v>
      </c>
      <c r="R794">
        <v>3</v>
      </c>
      <c r="S794">
        <v>5</v>
      </c>
      <c r="T794">
        <v>31</v>
      </c>
      <c r="U794">
        <v>55</v>
      </c>
      <c r="V794" t="s">
        <v>13</v>
      </c>
      <c r="W794">
        <v>0</v>
      </c>
    </row>
    <row r="795" spans="1:23" x14ac:dyDescent="0.25">
      <c r="A795">
        <v>1373</v>
      </c>
      <c r="B795" s="1">
        <v>45282</v>
      </c>
      <c r="C795" t="s">
        <v>10</v>
      </c>
      <c r="D795">
        <v>699</v>
      </c>
      <c r="E795">
        <v>24.7</v>
      </c>
      <c r="F795">
        <v>3</v>
      </c>
      <c r="G795">
        <v>4</v>
      </c>
      <c r="H795">
        <v>16</v>
      </c>
      <c r="I795">
        <v>7</v>
      </c>
      <c r="J795" t="s">
        <v>11</v>
      </c>
      <c r="K795">
        <v>1</v>
      </c>
      <c r="M795">
        <v>1873</v>
      </c>
      <c r="N795" s="1">
        <v>45047</v>
      </c>
      <c r="O795" t="s">
        <v>14</v>
      </c>
      <c r="P795">
        <v>399</v>
      </c>
      <c r="Q795">
        <v>24.8</v>
      </c>
      <c r="R795">
        <v>7</v>
      </c>
      <c r="S795">
        <v>4</v>
      </c>
      <c r="T795">
        <v>29</v>
      </c>
      <c r="U795">
        <v>16</v>
      </c>
      <c r="V795" t="s">
        <v>13</v>
      </c>
      <c r="W795">
        <v>0</v>
      </c>
    </row>
    <row r="796" spans="1:23" x14ac:dyDescent="0.25">
      <c r="A796">
        <v>1374</v>
      </c>
      <c r="B796" s="1">
        <v>45553</v>
      </c>
      <c r="C796" t="s">
        <v>10</v>
      </c>
      <c r="D796">
        <v>699</v>
      </c>
      <c r="E796">
        <v>8.5</v>
      </c>
      <c r="F796">
        <v>8</v>
      </c>
      <c r="G796">
        <v>2</v>
      </c>
      <c r="H796">
        <v>24</v>
      </c>
      <c r="I796">
        <v>46</v>
      </c>
      <c r="J796" t="s">
        <v>11</v>
      </c>
      <c r="K796">
        <v>1</v>
      </c>
      <c r="M796">
        <v>1874</v>
      </c>
      <c r="N796" s="1">
        <v>45117</v>
      </c>
      <c r="O796" t="s">
        <v>10</v>
      </c>
      <c r="P796">
        <v>699</v>
      </c>
      <c r="Q796">
        <v>16.600000000000001</v>
      </c>
      <c r="R796">
        <v>8</v>
      </c>
      <c r="S796">
        <v>2</v>
      </c>
      <c r="T796">
        <v>18</v>
      </c>
      <c r="U796">
        <v>21</v>
      </c>
      <c r="V796" t="s">
        <v>13</v>
      </c>
      <c r="W796">
        <v>0</v>
      </c>
    </row>
    <row r="797" spans="1:23" x14ac:dyDescent="0.25">
      <c r="A797">
        <v>1377</v>
      </c>
      <c r="B797" s="1">
        <v>45138</v>
      </c>
      <c r="C797" t="s">
        <v>12</v>
      </c>
      <c r="D797">
        <v>199</v>
      </c>
      <c r="E797">
        <v>23.7</v>
      </c>
      <c r="F797">
        <v>4</v>
      </c>
      <c r="G797">
        <v>5</v>
      </c>
      <c r="H797">
        <v>25</v>
      </c>
      <c r="I797">
        <v>40</v>
      </c>
      <c r="J797" t="s">
        <v>11</v>
      </c>
      <c r="K797">
        <v>1</v>
      </c>
      <c r="M797">
        <v>1877</v>
      </c>
      <c r="N797" s="1">
        <v>45229</v>
      </c>
      <c r="O797" t="s">
        <v>12</v>
      </c>
      <c r="P797">
        <v>199</v>
      </c>
      <c r="Q797">
        <v>6.1</v>
      </c>
      <c r="R797">
        <v>7</v>
      </c>
      <c r="S797">
        <v>0</v>
      </c>
      <c r="T797">
        <v>7</v>
      </c>
      <c r="U797">
        <v>7</v>
      </c>
      <c r="V797" t="s">
        <v>13</v>
      </c>
      <c r="W797">
        <v>0</v>
      </c>
    </row>
    <row r="798" spans="1:23" x14ac:dyDescent="0.25">
      <c r="A798">
        <v>1381</v>
      </c>
      <c r="B798" s="1">
        <v>45549</v>
      </c>
      <c r="C798" t="s">
        <v>10</v>
      </c>
      <c r="D798">
        <v>699</v>
      </c>
      <c r="E798">
        <v>1</v>
      </c>
      <c r="F798">
        <v>2</v>
      </c>
      <c r="G798">
        <v>1</v>
      </c>
      <c r="H798">
        <v>19</v>
      </c>
      <c r="I798">
        <v>52</v>
      </c>
      <c r="J798" t="s">
        <v>11</v>
      </c>
      <c r="K798">
        <v>1</v>
      </c>
      <c r="M798">
        <v>1879</v>
      </c>
      <c r="N798" s="1">
        <v>45154</v>
      </c>
      <c r="O798" t="s">
        <v>12</v>
      </c>
      <c r="P798">
        <v>199</v>
      </c>
      <c r="Q798">
        <v>20.6</v>
      </c>
      <c r="R798">
        <v>8</v>
      </c>
      <c r="S798">
        <v>1</v>
      </c>
      <c r="T798">
        <v>26</v>
      </c>
      <c r="U798">
        <v>9</v>
      </c>
      <c r="V798" t="s">
        <v>13</v>
      </c>
      <c r="W798">
        <v>0</v>
      </c>
    </row>
    <row r="799" spans="1:23" x14ac:dyDescent="0.25">
      <c r="A799">
        <v>1383</v>
      </c>
      <c r="B799" s="1">
        <v>44948</v>
      </c>
      <c r="C799" t="s">
        <v>12</v>
      </c>
      <c r="D799">
        <v>199</v>
      </c>
      <c r="E799">
        <v>3.9</v>
      </c>
      <c r="F799">
        <v>0</v>
      </c>
      <c r="G799">
        <v>4</v>
      </c>
      <c r="H799">
        <v>34</v>
      </c>
      <c r="I799">
        <v>6</v>
      </c>
      <c r="J799" t="s">
        <v>11</v>
      </c>
      <c r="K799">
        <v>1</v>
      </c>
      <c r="M799">
        <v>1880</v>
      </c>
      <c r="N799" s="1">
        <v>45503</v>
      </c>
      <c r="O799" t="s">
        <v>12</v>
      </c>
      <c r="P799">
        <v>199</v>
      </c>
      <c r="Q799">
        <v>18.5</v>
      </c>
      <c r="R799">
        <v>5</v>
      </c>
      <c r="S799">
        <v>4</v>
      </c>
      <c r="T799">
        <v>13</v>
      </c>
      <c r="U799">
        <v>38</v>
      </c>
      <c r="V799" t="s">
        <v>13</v>
      </c>
      <c r="W799">
        <v>0</v>
      </c>
    </row>
    <row r="800" spans="1:23" x14ac:dyDescent="0.25">
      <c r="A800">
        <v>1386</v>
      </c>
      <c r="B800" s="1">
        <v>45094</v>
      </c>
      <c r="C800" t="s">
        <v>10</v>
      </c>
      <c r="D800">
        <v>699</v>
      </c>
      <c r="E800">
        <v>5.5</v>
      </c>
      <c r="F800">
        <v>7</v>
      </c>
      <c r="G800">
        <v>4</v>
      </c>
      <c r="H800">
        <v>6</v>
      </c>
      <c r="I800">
        <v>57</v>
      </c>
      <c r="J800" t="s">
        <v>11</v>
      </c>
      <c r="K800">
        <v>1</v>
      </c>
      <c r="M800">
        <v>1882</v>
      </c>
      <c r="N800" s="1">
        <v>45158</v>
      </c>
      <c r="O800" t="s">
        <v>12</v>
      </c>
      <c r="P800">
        <v>199</v>
      </c>
      <c r="Q800">
        <v>4.4000000000000004</v>
      </c>
      <c r="R800">
        <v>2</v>
      </c>
      <c r="S800">
        <v>5</v>
      </c>
      <c r="T800">
        <v>24</v>
      </c>
      <c r="U800">
        <v>40</v>
      </c>
      <c r="V800" t="s">
        <v>13</v>
      </c>
      <c r="W800">
        <v>0</v>
      </c>
    </row>
    <row r="801" spans="1:23" x14ac:dyDescent="0.25">
      <c r="A801">
        <v>1388</v>
      </c>
      <c r="B801" s="1">
        <v>45450</v>
      </c>
      <c r="C801" t="s">
        <v>10</v>
      </c>
      <c r="D801">
        <v>699</v>
      </c>
      <c r="E801">
        <v>1</v>
      </c>
      <c r="F801">
        <v>0</v>
      </c>
      <c r="G801">
        <v>0</v>
      </c>
      <c r="H801">
        <v>8</v>
      </c>
      <c r="I801">
        <v>34</v>
      </c>
      <c r="J801" t="s">
        <v>11</v>
      </c>
      <c r="K801">
        <v>1</v>
      </c>
      <c r="M801">
        <v>1889</v>
      </c>
      <c r="N801" s="1">
        <v>44938</v>
      </c>
      <c r="O801" t="s">
        <v>10</v>
      </c>
      <c r="P801">
        <v>699</v>
      </c>
      <c r="Q801">
        <v>5.5</v>
      </c>
      <c r="R801">
        <v>2</v>
      </c>
      <c r="S801">
        <v>5</v>
      </c>
      <c r="T801">
        <v>10</v>
      </c>
      <c r="U801">
        <v>17</v>
      </c>
      <c r="V801" t="s">
        <v>13</v>
      </c>
      <c r="W801">
        <v>0</v>
      </c>
    </row>
    <row r="802" spans="1:23" x14ac:dyDescent="0.25">
      <c r="A802">
        <v>1390</v>
      </c>
      <c r="B802" s="1">
        <v>45042</v>
      </c>
      <c r="C802" t="s">
        <v>14</v>
      </c>
      <c r="D802">
        <v>399</v>
      </c>
      <c r="E802">
        <v>6</v>
      </c>
      <c r="F802">
        <v>6</v>
      </c>
      <c r="G802">
        <v>5</v>
      </c>
      <c r="H802">
        <v>19</v>
      </c>
      <c r="I802">
        <v>56</v>
      </c>
      <c r="J802" t="s">
        <v>11</v>
      </c>
      <c r="K802">
        <v>1</v>
      </c>
      <c r="M802">
        <v>1890</v>
      </c>
      <c r="N802" s="1">
        <v>45409</v>
      </c>
      <c r="O802" t="s">
        <v>10</v>
      </c>
      <c r="P802">
        <v>699</v>
      </c>
      <c r="Q802">
        <v>13.3</v>
      </c>
      <c r="R802">
        <v>8</v>
      </c>
      <c r="S802">
        <v>0</v>
      </c>
      <c r="T802">
        <v>8</v>
      </c>
      <c r="U802">
        <v>49</v>
      </c>
      <c r="V802" t="s">
        <v>13</v>
      </c>
      <c r="W802">
        <v>0</v>
      </c>
    </row>
    <row r="803" spans="1:23" x14ac:dyDescent="0.25">
      <c r="A803">
        <v>1392</v>
      </c>
      <c r="B803" s="1">
        <v>45365</v>
      </c>
      <c r="C803" t="s">
        <v>14</v>
      </c>
      <c r="D803">
        <v>399</v>
      </c>
      <c r="E803">
        <v>9.3000000000000007</v>
      </c>
      <c r="F803">
        <v>1</v>
      </c>
      <c r="G803">
        <v>0</v>
      </c>
      <c r="H803">
        <v>8</v>
      </c>
      <c r="I803">
        <v>38</v>
      </c>
      <c r="J803" t="s">
        <v>11</v>
      </c>
      <c r="K803">
        <v>1</v>
      </c>
      <c r="M803">
        <v>1891</v>
      </c>
      <c r="N803" s="1">
        <v>45084</v>
      </c>
      <c r="O803" t="s">
        <v>12</v>
      </c>
      <c r="P803">
        <v>199</v>
      </c>
      <c r="Q803">
        <v>7.8</v>
      </c>
      <c r="R803">
        <v>1</v>
      </c>
      <c r="S803">
        <v>4</v>
      </c>
      <c r="T803">
        <v>29</v>
      </c>
      <c r="U803">
        <v>47</v>
      </c>
      <c r="V803" t="s">
        <v>13</v>
      </c>
      <c r="W803">
        <v>0</v>
      </c>
    </row>
    <row r="804" spans="1:23" x14ac:dyDescent="0.25">
      <c r="A804">
        <v>1394</v>
      </c>
      <c r="B804" s="1">
        <v>45304</v>
      </c>
      <c r="C804" t="s">
        <v>10</v>
      </c>
      <c r="D804">
        <v>699</v>
      </c>
      <c r="E804">
        <v>9</v>
      </c>
      <c r="F804">
        <v>1</v>
      </c>
      <c r="G804">
        <v>2</v>
      </c>
      <c r="H804">
        <v>19</v>
      </c>
      <c r="I804">
        <v>58</v>
      </c>
      <c r="J804" t="s">
        <v>11</v>
      </c>
      <c r="K804">
        <v>1</v>
      </c>
      <c r="M804">
        <v>1892</v>
      </c>
      <c r="N804" s="1">
        <v>45042</v>
      </c>
      <c r="O804" t="s">
        <v>12</v>
      </c>
      <c r="P804">
        <v>199</v>
      </c>
      <c r="Q804">
        <v>21.9</v>
      </c>
      <c r="R804">
        <v>0</v>
      </c>
      <c r="S804">
        <v>3</v>
      </c>
      <c r="T804">
        <v>22</v>
      </c>
      <c r="U804">
        <v>53</v>
      </c>
      <c r="V804" t="s">
        <v>13</v>
      </c>
      <c r="W804">
        <v>0</v>
      </c>
    </row>
    <row r="805" spans="1:23" x14ac:dyDescent="0.25">
      <c r="A805">
        <v>1395</v>
      </c>
      <c r="B805" s="1">
        <v>45326</v>
      </c>
      <c r="C805" t="s">
        <v>14</v>
      </c>
      <c r="D805">
        <v>399</v>
      </c>
      <c r="E805">
        <v>19.8</v>
      </c>
      <c r="F805">
        <v>2</v>
      </c>
      <c r="G805">
        <v>5</v>
      </c>
      <c r="H805">
        <v>5</v>
      </c>
      <c r="I805">
        <v>9</v>
      </c>
      <c r="J805" t="s">
        <v>11</v>
      </c>
      <c r="K805">
        <v>1</v>
      </c>
      <c r="M805">
        <v>1893</v>
      </c>
      <c r="N805" s="1">
        <v>45425</v>
      </c>
      <c r="O805" t="s">
        <v>10</v>
      </c>
      <c r="P805">
        <v>699</v>
      </c>
      <c r="Q805">
        <v>10.9</v>
      </c>
      <c r="R805">
        <v>2</v>
      </c>
      <c r="S805">
        <v>5</v>
      </c>
      <c r="T805">
        <v>30</v>
      </c>
      <c r="U805">
        <v>44</v>
      </c>
      <c r="V805" t="s">
        <v>13</v>
      </c>
      <c r="W805">
        <v>0</v>
      </c>
    </row>
    <row r="806" spans="1:23" x14ac:dyDescent="0.25">
      <c r="A806">
        <v>1398</v>
      </c>
      <c r="B806" s="1">
        <v>45068</v>
      </c>
      <c r="C806" t="s">
        <v>14</v>
      </c>
      <c r="D806">
        <v>399</v>
      </c>
      <c r="E806">
        <v>12.3</v>
      </c>
      <c r="F806">
        <v>6</v>
      </c>
      <c r="G806">
        <v>4</v>
      </c>
      <c r="H806">
        <v>28</v>
      </c>
      <c r="I806">
        <v>50</v>
      </c>
      <c r="J806" t="s">
        <v>11</v>
      </c>
      <c r="K806">
        <v>1</v>
      </c>
      <c r="M806">
        <v>1894</v>
      </c>
      <c r="N806" s="1">
        <v>45298</v>
      </c>
      <c r="O806" t="s">
        <v>14</v>
      </c>
      <c r="P806">
        <v>399</v>
      </c>
      <c r="Q806">
        <v>13.3</v>
      </c>
      <c r="R806">
        <v>1</v>
      </c>
      <c r="S806">
        <v>5</v>
      </c>
      <c r="T806">
        <v>15</v>
      </c>
      <c r="U806">
        <v>38</v>
      </c>
      <c r="V806" t="s">
        <v>13</v>
      </c>
      <c r="W806">
        <v>0</v>
      </c>
    </row>
    <row r="807" spans="1:23" x14ac:dyDescent="0.25">
      <c r="A807">
        <v>1399</v>
      </c>
      <c r="B807" s="1">
        <v>45472</v>
      </c>
      <c r="C807" t="s">
        <v>10</v>
      </c>
      <c r="D807">
        <v>699</v>
      </c>
      <c r="E807">
        <v>9.9</v>
      </c>
      <c r="F807">
        <v>8</v>
      </c>
      <c r="G807">
        <v>3</v>
      </c>
      <c r="H807">
        <v>16</v>
      </c>
      <c r="I807">
        <v>34</v>
      </c>
      <c r="J807" t="s">
        <v>11</v>
      </c>
      <c r="K807">
        <v>1</v>
      </c>
      <c r="M807">
        <v>1895</v>
      </c>
      <c r="N807" s="1">
        <v>45213</v>
      </c>
      <c r="O807" t="s">
        <v>12</v>
      </c>
      <c r="P807">
        <v>199</v>
      </c>
      <c r="Q807">
        <v>21</v>
      </c>
      <c r="R807">
        <v>6</v>
      </c>
      <c r="S807">
        <v>3</v>
      </c>
      <c r="T807">
        <v>32</v>
      </c>
      <c r="U807">
        <v>3</v>
      </c>
      <c r="V807" t="s">
        <v>13</v>
      </c>
      <c r="W807">
        <v>0</v>
      </c>
    </row>
    <row r="808" spans="1:23" x14ac:dyDescent="0.25">
      <c r="A808">
        <v>1401</v>
      </c>
      <c r="B808" s="1">
        <v>45498</v>
      </c>
      <c r="C808" t="s">
        <v>10</v>
      </c>
      <c r="D808">
        <v>699</v>
      </c>
      <c r="E808">
        <v>6.3</v>
      </c>
      <c r="F808">
        <v>0</v>
      </c>
      <c r="G808">
        <v>1</v>
      </c>
      <c r="H808">
        <v>6</v>
      </c>
      <c r="I808">
        <v>54</v>
      </c>
      <c r="J808" t="s">
        <v>11</v>
      </c>
      <c r="K808">
        <v>1</v>
      </c>
      <c r="M808">
        <v>1901</v>
      </c>
      <c r="N808" s="1">
        <v>45398</v>
      </c>
      <c r="O808" t="s">
        <v>14</v>
      </c>
      <c r="P808">
        <v>399</v>
      </c>
      <c r="Q808">
        <v>18.100000000000001</v>
      </c>
      <c r="R808">
        <v>0</v>
      </c>
      <c r="S808">
        <v>2</v>
      </c>
      <c r="T808">
        <v>26</v>
      </c>
      <c r="U808">
        <v>41</v>
      </c>
      <c r="V808" t="s">
        <v>13</v>
      </c>
      <c r="W808">
        <v>0</v>
      </c>
    </row>
    <row r="809" spans="1:23" x14ac:dyDescent="0.25">
      <c r="A809">
        <v>1403</v>
      </c>
      <c r="B809" s="1">
        <v>45156</v>
      </c>
      <c r="C809" t="s">
        <v>14</v>
      </c>
      <c r="D809">
        <v>399</v>
      </c>
      <c r="E809">
        <v>4</v>
      </c>
      <c r="F809">
        <v>8</v>
      </c>
      <c r="G809">
        <v>3</v>
      </c>
      <c r="H809">
        <v>30</v>
      </c>
      <c r="I809">
        <v>15</v>
      </c>
      <c r="J809" t="s">
        <v>11</v>
      </c>
      <c r="K809">
        <v>1</v>
      </c>
      <c r="M809">
        <v>1905</v>
      </c>
      <c r="N809" s="1">
        <v>45577</v>
      </c>
      <c r="O809" t="s">
        <v>12</v>
      </c>
      <c r="P809">
        <v>199</v>
      </c>
      <c r="Q809">
        <v>11.4</v>
      </c>
      <c r="R809">
        <v>0</v>
      </c>
      <c r="S809">
        <v>2</v>
      </c>
      <c r="T809">
        <v>18</v>
      </c>
      <c r="U809">
        <v>29</v>
      </c>
      <c r="V809" t="s">
        <v>13</v>
      </c>
      <c r="W809">
        <v>0</v>
      </c>
    </row>
    <row r="810" spans="1:23" x14ac:dyDescent="0.25">
      <c r="A810">
        <v>1404</v>
      </c>
      <c r="B810" s="1">
        <v>45361</v>
      </c>
      <c r="C810" t="s">
        <v>12</v>
      </c>
      <c r="D810">
        <v>199</v>
      </c>
      <c r="E810">
        <v>3.4</v>
      </c>
      <c r="F810">
        <v>2</v>
      </c>
      <c r="G810">
        <v>3</v>
      </c>
      <c r="H810">
        <v>9</v>
      </c>
      <c r="I810">
        <v>46</v>
      </c>
      <c r="J810" t="s">
        <v>11</v>
      </c>
      <c r="K810">
        <v>1</v>
      </c>
      <c r="M810">
        <v>1906</v>
      </c>
      <c r="N810" s="1">
        <v>45283</v>
      </c>
      <c r="O810" t="s">
        <v>14</v>
      </c>
      <c r="P810">
        <v>399</v>
      </c>
      <c r="Q810">
        <v>5.6</v>
      </c>
      <c r="R810">
        <v>8</v>
      </c>
      <c r="S810">
        <v>5</v>
      </c>
      <c r="T810">
        <v>11</v>
      </c>
      <c r="U810">
        <v>20</v>
      </c>
      <c r="V810" t="s">
        <v>13</v>
      </c>
      <c r="W810">
        <v>0</v>
      </c>
    </row>
    <row r="811" spans="1:23" x14ac:dyDescent="0.25">
      <c r="A811">
        <v>1405</v>
      </c>
      <c r="B811" s="1">
        <v>45088</v>
      </c>
      <c r="C811" t="s">
        <v>14</v>
      </c>
      <c r="D811">
        <v>399</v>
      </c>
      <c r="E811">
        <v>17.7</v>
      </c>
      <c r="F811">
        <v>1</v>
      </c>
      <c r="G811">
        <v>3</v>
      </c>
      <c r="H811">
        <v>4</v>
      </c>
      <c r="I811">
        <v>53</v>
      </c>
      <c r="J811" t="s">
        <v>11</v>
      </c>
      <c r="K811">
        <v>1</v>
      </c>
      <c r="M811">
        <v>1909</v>
      </c>
      <c r="N811" s="1">
        <v>45286</v>
      </c>
      <c r="O811" t="s">
        <v>10</v>
      </c>
      <c r="P811">
        <v>699</v>
      </c>
      <c r="Q811">
        <v>19</v>
      </c>
      <c r="R811">
        <v>3</v>
      </c>
      <c r="S811">
        <v>2</v>
      </c>
      <c r="T811">
        <v>12</v>
      </c>
      <c r="U811">
        <v>54</v>
      </c>
      <c r="V811" t="s">
        <v>13</v>
      </c>
      <c r="W811">
        <v>0</v>
      </c>
    </row>
    <row r="812" spans="1:23" x14ac:dyDescent="0.25">
      <c r="A812">
        <v>1406</v>
      </c>
      <c r="B812" s="1">
        <v>45353</v>
      </c>
      <c r="C812" t="s">
        <v>12</v>
      </c>
      <c r="D812">
        <v>199</v>
      </c>
      <c r="E812">
        <v>9.4</v>
      </c>
      <c r="F812">
        <v>1</v>
      </c>
      <c r="G812">
        <v>1</v>
      </c>
      <c r="H812">
        <v>10</v>
      </c>
      <c r="I812">
        <v>4</v>
      </c>
      <c r="J812" t="s">
        <v>11</v>
      </c>
      <c r="K812">
        <v>1</v>
      </c>
      <c r="M812">
        <v>1912</v>
      </c>
      <c r="N812" s="1">
        <v>45606</v>
      </c>
      <c r="O812" t="s">
        <v>14</v>
      </c>
      <c r="P812">
        <v>399</v>
      </c>
      <c r="Q812">
        <v>5.4</v>
      </c>
      <c r="R812">
        <v>1</v>
      </c>
      <c r="S812">
        <v>5</v>
      </c>
      <c r="T812">
        <v>5</v>
      </c>
      <c r="U812">
        <v>38</v>
      </c>
      <c r="V812" t="s">
        <v>13</v>
      </c>
      <c r="W812">
        <v>0</v>
      </c>
    </row>
    <row r="813" spans="1:23" x14ac:dyDescent="0.25">
      <c r="A813">
        <v>1408</v>
      </c>
      <c r="B813" s="1">
        <v>45040</v>
      </c>
      <c r="C813" t="s">
        <v>14</v>
      </c>
      <c r="D813">
        <v>399</v>
      </c>
      <c r="E813">
        <v>18.2</v>
      </c>
      <c r="F813">
        <v>7</v>
      </c>
      <c r="G813">
        <v>5</v>
      </c>
      <c r="H813">
        <v>27</v>
      </c>
      <c r="I813">
        <v>44</v>
      </c>
      <c r="J813" t="s">
        <v>11</v>
      </c>
      <c r="K813">
        <v>1</v>
      </c>
      <c r="M813">
        <v>1914</v>
      </c>
      <c r="N813" s="1">
        <v>44968</v>
      </c>
      <c r="O813" t="s">
        <v>12</v>
      </c>
      <c r="P813">
        <v>199</v>
      </c>
      <c r="Q813">
        <v>15.5</v>
      </c>
      <c r="R813">
        <v>1</v>
      </c>
      <c r="S813">
        <v>2</v>
      </c>
      <c r="T813">
        <v>19</v>
      </c>
      <c r="U813">
        <v>14</v>
      </c>
      <c r="V813" t="s">
        <v>13</v>
      </c>
      <c r="W813">
        <v>0</v>
      </c>
    </row>
    <row r="814" spans="1:23" x14ac:dyDescent="0.25">
      <c r="A814">
        <v>1409</v>
      </c>
      <c r="B814" s="1">
        <v>45091</v>
      </c>
      <c r="C814" t="s">
        <v>12</v>
      </c>
      <c r="D814">
        <v>199</v>
      </c>
      <c r="E814">
        <v>22.1</v>
      </c>
      <c r="F814">
        <v>0</v>
      </c>
      <c r="G814">
        <v>4</v>
      </c>
      <c r="H814">
        <v>4</v>
      </c>
      <c r="I814">
        <v>48</v>
      </c>
      <c r="J814" t="s">
        <v>11</v>
      </c>
      <c r="K814">
        <v>1</v>
      </c>
      <c r="M814">
        <v>1920</v>
      </c>
      <c r="N814" s="1">
        <v>45646</v>
      </c>
      <c r="O814" t="s">
        <v>14</v>
      </c>
      <c r="P814">
        <v>399</v>
      </c>
      <c r="Q814">
        <v>9.1999999999999993</v>
      </c>
      <c r="R814">
        <v>2</v>
      </c>
      <c r="S814">
        <v>2</v>
      </c>
      <c r="T814">
        <v>35</v>
      </c>
      <c r="U814">
        <v>55</v>
      </c>
      <c r="V814" t="s">
        <v>13</v>
      </c>
      <c r="W814">
        <v>0</v>
      </c>
    </row>
    <row r="815" spans="1:23" x14ac:dyDescent="0.25">
      <c r="A815">
        <v>1412</v>
      </c>
      <c r="B815" s="1">
        <v>45115</v>
      </c>
      <c r="C815" t="s">
        <v>14</v>
      </c>
      <c r="D815">
        <v>399</v>
      </c>
      <c r="E815">
        <v>18.7</v>
      </c>
      <c r="F815">
        <v>6</v>
      </c>
      <c r="G815">
        <v>4</v>
      </c>
      <c r="H815">
        <v>9</v>
      </c>
      <c r="I815">
        <v>3</v>
      </c>
      <c r="J815" t="s">
        <v>11</v>
      </c>
      <c r="K815">
        <v>1</v>
      </c>
      <c r="M815">
        <v>1927</v>
      </c>
      <c r="N815" s="1">
        <v>45624</v>
      </c>
      <c r="O815" t="s">
        <v>14</v>
      </c>
      <c r="P815">
        <v>399</v>
      </c>
      <c r="Q815">
        <v>14.5</v>
      </c>
      <c r="R815">
        <v>8</v>
      </c>
      <c r="S815">
        <v>3</v>
      </c>
      <c r="T815">
        <v>15</v>
      </c>
      <c r="U815">
        <v>9</v>
      </c>
      <c r="V815" t="s">
        <v>13</v>
      </c>
      <c r="W815">
        <v>0</v>
      </c>
    </row>
    <row r="816" spans="1:23" x14ac:dyDescent="0.25">
      <c r="A816">
        <v>1413</v>
      </c>
      <c r="B816" s="1">
        <v>45595</v>
      </c>
      <c r="C816" t="s">
        <v>10</v>
      </c>
      <c r="D816">
        <v>699</v>
      </c>
      <c r="E816">
        <v>15.3</v>
      </c>
      <c r="F816">
        <v>1</v>
      </c>
      <c r="G816">
        <v>5</v>
      </c>
      <c r="H816">
        <v>36</v>
      </c>
      <c r="I816">
        <v>29</v>
      </c>
      <c r="J816" t="s">
        <v>11</v>
      </c>
      <c r="K816">
        <v>1</v>
      </c>
      <c r="M816">
        <v>1932</v>
      </c>
      <c r="N816" s="1">
        <v>45438</v>
      </c>
      <c r="O816" t="s">
        <v>12</v>
      </c>
      <c r="P816">
        <v>199</v>
      </c>
      <c r="Q816">
        <v>8.1</v>
      </c>
      <c r="R816">
        <v>2</v>
      </c>
      <c r="S816">
        <v>5</v>
      </c>
      <c r="T816">
        <v>7</v>
      </c>
      <c r="U816">
        <v>27</v>
      </c>
      <c r="V816" t="s">
        <v>13</v>
      </c>
      <c r="W816">
        <v>0</v>
      </c>
    </row>
    <row r="817" spans="1:23" x14ac:dyDescent="0.25">
      <c r="A817">
        <v>1415</v>
      </c>
      <c r="B817" s="1">
        <v>45270</v>
      </c>
      <c r="C817" t="s">
        <v>12</v>
      </c>
      <c r="D817">
        <v>199</v>
      </c>
      <c r="E817">
        <v>3.2</v>
      </c>
      <c r="F817">
        <v>1</v>
      </c>
      <c r="G817">
        <v>2</v>
      </c>
      <c r="H817">
        <v>18</v>
      </c>
      <c r="I817">
        <v>38</v>
      </c>
      <c r="J817" t="s">
        <v>11</v>
      </c>
      <c r="K817">
        <v>1</v>
      </c>
      <c r="M817">
        <v>1933</v>
      </c>
      <c r="N817" s="1">
        <v>45575</v>
      </c>
      <c r="O817" t="s">
        <v>12</v>
      </c>
      <c r="P817">
        <v>199</v>
      </c>
      <c r="Q817">
        <v>6.9</v>
      </c>
      <c r="R817">
        <v>3</v>
      </c>
      <c r="S817">
        <v>1</v>
      </c>
      <c r="T817">
        <v>12</v>
      </c>
      <c r="U817">
        <v>22</v>
      </c>
      <c r="V817" t="s">
        <v>13</v>
      </c>
      <c r="W817">
        <v>0</v>
      </c>
    </row>
    <row r="818" spans="1:23" x14ac:dyDescent="0.25">
      <c r="A818">
        <v>1416</v>
      </c>
      <c r="B818" s="1">
        <v>44938</v>
      </c>
      <c r="C818" t="s">
        <v>12</v>
      </c>
      <c r="D818">
        <v>199</v>
      </c>
      <c r="E818">
        <v>7.4</v>
      </c>
      <c r="F818">
        <v>8</v>
      </c>
      <c r="G818">
        <v>0</v>
      </c>
      <c r="H818">
        <v>16</v>
      </c>
      <c r="I818">
        <v>4</v>
      </c>
      <c r="J818" t="s">
        <v>11</v>
      </c>
      <c r="K818">
        <v>1</v>
      </c>
      <c r="M818">
        <v>1936</v>
      </c>
      <c r="N818" s="1">
        <v>45503</v>
      </c>
      <c r="O818" t="s">
        <v>12</v>
      </c>
      <c r="P818">
        <v>199</v>
      </c>
      <c r="Q818">
        <v>8.5</v>
      </c>
      <c r="R818">
        <v>4</v>
      </c>
      <c r="S818">
        <v>0</v>
      </c>
      <c r="T818">
        <v>1</v>
      </c>
      <c r="U818">
        <v>51</v>
      </c>
      <c r="V818" t="s">
        <v>13</v>
      </c>
      <c r="W818">
        <v>0</v>
      </c>
    </row>
    <row r="819" spans="1:23" x14ac:dyDescent="0.25">
      <c r="A819">
        <v>1417</v>
      </c>
      <c r="B819" s="1">
        <v>45510</v>
      </c>
      <c r="C819" t="s">
        <v>14</v>
      </c>
      <c r="D819">
        <v>399</v>
      </c>
      <c r="E819">
        <v>14</v>
      </c>
      <c r="F819">
        <v>0</v>
      </c>
      <c r="G819">
        <v>1</v>
      </c>
      <c r="H819">
        <v>13</v>
      </c>
      <c r="I819">
        <v>17</v>
      </c>
      <c r="J819" t="s">
        <v>11</v>
      </c>
      <c r="K819">
        <v>1</v>
      </c>
      <c r="M819">
        <v>1942</v>
      </c>
      <c r="N819" s="1">
        <v>45273</v>
      </c>
      <c r="O819" t="s">
        <v>10</v>
      </c>
      <c r="P819">
        <v>699</v>
      </c>
      <c r="Q819">
        <v>20.9</v>
      </c>
      <c r="R819">
        <v>7</v>
      </c>
      <c r="S819">
        <v>0</v>
      </c>
      <c r="T819">
        <v>36</v>
      </c>
      <c r="U819">
        <v>42</v>
      </c>
      <c r="V819" t="s">
        <v>13</v>
      </c>
      <c r="W819">
        <v>0</v>
      </c>
    </row>
    <row r="820" spans="1:23" x14ac:dyDescent="0.25">
      <c r="A820">
        <v>1419</v>
      </c>
      <c r="B820" s="1">
        <v>45327</v>
      </c>
      <c r="C820" t="s">
        <v>12</v>
      </c>
      <c r="D820">
        <v>199</v>
      </c>
      <c r="E820">
        <v>18.899999999999999</v>
      </c>
      <c r="F820">
        <v>6</v>
      </c>
      <c r="G820">
        <v>4</v>
      </c>
      <c r="H820">
        <v>23</v>
      </c>
      <c r="I820">
        <v>12</v>
      </c>
      <c r="J820" t="s">
        <v>11</v>
      </c>
      <c r="K820">
        <v>1</v>
      </c>
      <c r="M820">
        <v>1944</v>
      </c>
      <c r="N820" s="1">
        <v>45255</v>
      </c>
      <c r="O820" t="s">
        <v>12</v>
      </c>
      <c r="P820">
        <v>199</v>
      </c>
      <c r="Q820">
        <v>20.399999999999999</v>
      </c>
      <c r="R820">
        <v>1</v>
      </c>
      <c r="S820">
        <v>4</v>
      </c>
      <c r="T820">
        <v>31</v>
      </c>
      <c r="U820">
        <v>5</v>
      </c>
      <c r="V820" t="s">
        <v>13</v>
      </c>
      <c r="W820">
        <v>0</v>
      </c>
    </row>
    <row r="821" spans="1:23" x14ac:dyDescent="0.25">
      <c r="A821">
        <v>1422</v>
      </c>
      <c r="B821" s="1">
        <v>45567</v>
      </c>
      <c r="C821" t="s">
        <v>10</v>
      </c>
      <c r="D821">
        <v>699</v>
      </c>
      <c r="E821">
        <v>7.6</v>
      </c>
      <c r="F821">
        <v>2</v>
      </c>
      <c r="G821">
        <v>5</v>
      </c>
      <c r="H821">
        <v>3</v>
      </c>
      <c r="I821">
        <v>29</v>
      </c>
      <c r="J821" t="s">
        <v>11</v>
      </c>
      <c r="K821">
        <v>1</v>
      </c>
      <c r="M821">
        <v>1950</v>
      </c>
      <c r="N821" s="1">
        <v>45371</v>
      </c>
      <c r="O821" t="s">
        <v>14</v>
      </c>
      <c r="P821">
        <v>399</v>
      </c>
      <c r="Q821">
        <v>5.0999999999999996</v>
      </c>
      <c r="R821">
        <v>8</v>
      </c>
      <c r="S821">
        <v>0</v>
      </c>
      <c r="T821">
        <v>25</v>
      </c>
      <c r="U821">
        <v>52</v>
      </c>
      <c r="V821" t="s">
        <v>13</v>
      </c>
      <c r="W821">
        <v>0</v>
      </c>
    </row>
    <row r="822" spans="1:23" x14ac:dyDescent="0.25">
      <c r="A822">
        <v>1424</v>
      </c>
      <c r="B822" s="1">
        <v>45224</v>
      </c>
      <c r="C822" t="s">
        <v>10</v>
      </c>
      <c r="D822">
        <v>699</v>
      </c>
      <c r="E822">
        <v>23.3</v>
      </c>
      <c r="F822">
        <v>5</v>
      </c>
      <c r="G822">
        <v>3</v>
      </c>
      <c r="H822">
        <v>34</v>
      </c>
      <c r="I822">
        <v>50</v>
      </c>
      <c r="J822" t="s">
        <v>11</v>
      </c>
      <c r="K822">
        <v>1</v>
      </c>
      <c r="M822">
        <v>1951</v>
      </c>
      <c r="N822" s="1">
        <v>44972</v>
      </c>
      <c r="O822" t="s">
        <v>10</v>
      </c>
      <c r="P822">
        <v>699</v>
      </c>
      <c r="Q822">
        <v>13.3</v>
      </c>
      <c r="R822">
        <v>2</v>
      </c>
      <c r="S822">
        <v>4</v>
      </c>
      <c r="T822">
        <v>33</v>
      </c>
      <c r="U822">
        <v>23</v>
      </c>
      <c r="V822" t="s">
        <v>13</v>
      </c>
      <c r="W822">
        <v>0</v>
      </c>
    </row>
    <row r="823" spans="1:23" x14ac:dyDescent="0.25">
      <c r="A823">
        <v>1426</v>
      </c>
      <c r="B823" s="1">
        <v>45243</v>
      </c>
      <c r="C823" t="s">
        <v>12</v>
      </c>
      <c r="D823">
        <v>199</v>
      </c>
      <c r="E823">
        <v>14.4</v>
      </c>
      <c r="F823">
        <v>7</v>
      </c>
      <c r="G823">
        <v>0</v>
      </c>
      <c r="H823">
        <v>10</v>
      </c>
      <c r="I823">
        <v>51</v>
      </c>
      <c r="J823" t="s">
        <v>11</v>
      </c>
      <c r="K823">
        <v>1</v>
      </c>
      <c r="M823">
        <v>1953</v>
      </c>
      <c r="N823" s="1">
        <v>45632</v>
      </c>
      <c r="O823" t="s">
        <v>14</v>
      </c>
      <c r="P823">
        <v>399</v>
      </c>
      <c r="Q823">
        <v>14.5</v>
      </c>
      <c r="R823">
        <v>0</v>
      </c>
      <c r="S823">
        <v>0</v>
      </c>
      <c r="T823">
        <v>14</v>
      </c>
      <c r="U823">
        <v>59</v>
      </c>
      <c r="V823" t="s">
        <v>13</v>
      </c>
      <c r="W823">
        <v>0</v>
      </c>
    </row>
    <row r="824" spans="1:23" x14ac:dyDescent="0.25">
      <c r="A824">
        <v>1428</v>
      </c>
      <c r="B824" s="1">
        <v>45398</v>
      </c>
      <c r="C824" t="s">
        <v>12</v>
      </c>
      <c r="D824">
        <v>199</v>
      </c>
      <c r="E824">
        <v>14.6</v>
      </c>
      <c r="F824">
        <v>5</v>
      </c>
      <c r="G824">
        <v>0</v>
      </c>
      <c r="H824">
        <v>18</v>
      </c>
      <c r="I824">
        <v>4</v>
      </c>
      <c r="J824" t="s">
        <v>11</v>
      </c>
      <c r="K824">
        <v>1</v>
      </c>
      <c r="M824">
        <v>1954</v>
      </c>
      <c r="N824" s="1">
        <v>45265</v>
      </c>
      <c r="O824" t="s">
        <v>12</v>
      </c>
      <c r="P824">
        <v>199</v>
      </c>
      <c r="Q824">
        <v>0.6</v>
      </c>
      <c r="R824">
        <v>3</v>
      </c>
      <c r="S824">
        <v>5</v>
      </c>
      <c r="T824">
        <v>19</v>
      </c>
      <c r="U824">
        <v>52</v>
      </c>
      <c r="V824" t="s">
        <v>13</v>
      </c>
      <c r="W824">
        <v>0</v>
      </c>
    </row>
    <row r="825" spans="1:23" x14ac:dyDescent="0.25">
      <c r="A825">
        <v>1429</v>
      </c>
      <c r="B825" s="1">
        <v>45053</v>
      </c>
      <c r="C825" t="s">
        <v>14</v>
      </c>
      <c r="D825">
        <v>399</v>
      </c>
      <c r="E825">
        <v>24.5</v>
      </c>
      <c r="F825">
        <v>7</v>
      </c>
      <c r="G825">
        <v>5</v>
      </c>
      <c r="H825">
        <v>31</v>
      </c>
      <c r="I825">
        <v>59</v>
      </c>
      <c r="J825" t="s">
        <v>11</v>
      </c>
      <c r="K825">
        <v>1</v>
      </c>
      <c r="M825">
        <v>1958</v>
      </c>
      <c r="N825" s="1">
        <v>45568</v>
      </c>
      <c r="O825" t="s">
        <v>14</v>
      </c>
      <c r="P825">
        <v>399</v>
      </c>
      <c r="Q825">
        <v>21.1</v>
      </c>
      <c r="R825">
        <v>3</v>
      </c>
      <c r="S825">
        <v>3</v>
      </c>
      <c r="T825">
        <v>18</v>
      </c>
      <c r="U825">
        <v>16</v>
      </c>
      <c r="V825" t="s">
        <v>13</v>
      </c>
      <c r="W825">
        <v>0</v>
      </c>
    </row>
    <row r="826" spans="1:23" x14ac:dyDescent="0.25">
      <c r="A826">
        <v>1430</v>
      </c>
      <c r="B826" s="1">
        <v>45623</v>
      </c>
      <c r="C826" t="s">
        <v>10</v>
      </c>
      <c r="D826">
        <v>699</v>
      </c>
      <c r="E826">
        <v>1.5</v>
      </c>
      <c r="F826">
        <v>4</v>
      </c>
      <c r="G826">
        <v>3</v>
      </c>
      <c r="H826">
        <v>32</v>
      </c>
      <c r="I826">
        <v>26</v>
      </c>
      <c r="J826" t="s">
        <v>11</v>
      </c>
      <c r="K826">
        <v>1</v>
      </c>
      <c r="M826">
        <v>1960</v>
      </c>
      <c r="N826" s="1">
        <v>45098</v>
      </c>
      <c r="O826" t="s">
        <v>10</v>
      </c>
      <c r="P826">
        <v>699</v>
      </c>
      <c r="Q826">
        <v>3.3</v>
      </c>
      <c r="R826">
        <v>7</v>
      </c>
      <c r="S826">
        <v>0</v>
      </c>
      <c r="T826">
        <v>8</v>
      </c>
      <c r="U826">
        <v>11</v>
      </c>
      <c r="V826" t="s">
        <v>13</v>
      </c>
      <c r="W826">
        <v>0</v>
      </c>
    </row>
    <row r="827" spans="1:23" x14ac:dyDescent="0.25">
      <c r="A827">
        <v>1432</v>
      </c>
      <c r="B827" s="1">
        <v>45177</v>
      </c>
      <c r="C827" t="s">
        <v>14</v>
      </c>
      <c r="D827">
        <v>399</v>
      </c>
      <c r="E827">
        <v>22</v>
      </c>
      <c r="F827">
        <v>0</v>
      </c>
      <c r="G827">
        <v>4</v>
      </c>
      <c r="H827">
        <v>17</v>
      </c>
      <c r="I827">
        <v>41</v>
      </c>
      <c r="J827" t="s">
        <v>11</v>
      </c>
      <c r="K827">
        <v>1</v>
      </c>
      <c r="M827">
        <v>1964</v>
      </c>
      <c r="N827" s="1">
        <v>45375</v>
      </c>
      <c r="O827" t="s">
        <v>12</v>
      </c>
      <c r="P827">
        <v>199</v>
      </c>
      <c r="Q827">
        <v>5</v>
      </c>
      <c r="R827">
        <v>1</v>
      </c>
      <c r="S827">
        <v>1</v>
      </c>
      <c r="T827">
        <v>25</v>
      </c>
      <c r="U827">
        <v>27</v>
      </c>
      <c r="V827" t="s">
        <v>13</v>
      </c>
      <c r="W827">
        <v>0</v>
      </c>
    </row>
    <row r="828" spans="1:23" x14ac:dyDescent="0.25">
      <c r="A828">
        <v>1433</v>
      </c>
      <c r="B828" s="1">
        <v>45335</v>
      </c>
      <c r="C828" t="s">
        <v>10</v>
      </c>
      <c r="D828">
        <v>699</v>
      </c>
      <c r="E828">
        <v>0.7</v>
      </c>
      <c r="F828">
        <v>1</v>
      </c>
      <c r="G828">
        <v>2</v>
      </c>
      <c r="H828">
        <v>36</v>
      </c>
      <c r="I828">
        <v>24</v>
      </c>
      <c r="J828" t="s">
        <v>11</v>
      </c>
      <c r="K828">
        <v>1</v>
      </c>
      <c r="M828">
        <v>1966</v>
      </c>
      <c r="N828" s="1">
        <v>45183</v>
      </c>
      <c r="O828" t="s">
        <v>12</v>
      </c>
      <c r="P828">
        <v>199</v>
      </c>
      <c r="Q828">
        <v>1.6</v>
      </c>
      <c r="R828">
        <v>0</v>
      </c>
      <c r="S828">
        <v>1</v>
      </c>
      <c r="T828">
        <v>21</v>
      </c>
      <c r="U828">
        <v>21</v>
      </c>
      <c r="V828" t="s">
        <v>13</v>
      </c>
      <c r="W828">
        <v>0</v>
      </c>
    </row>
    <row r="829" spans="1:23" x14ac:dyDescent="0.25">
      <c r="A829">
        <v>1434</v>
      </c>
      <c r="B829" s="1">
        <v>45406</v>
      </c>
      <c r="C829" t="s">
        <v>12</v>
      </c>
      <c r="D829">
        <v>199</v>
      </c>
      <c r="E829">
        <v>10</v>
      </c>
      <c r="F829">
        <v>7</v>
      </c>
      <c r="G829">
        <v>5</v>
      </c>
      <c r="H829">
        <v>15</v>
      </c>
      <c r="I829">
        <v>5</v>
      </c>
      <c r="J829" t="s">
        <v>11</v>
      </c>
      <c r="K829">
        <v>1</v>
      </c>
      <c r="M829">
        <v>1968</v>
      </c>
      <c r="N829" s="1">
        <v>44952</v>
      </c>
      <c r="O829" t="s">
        <v>10</v>
      </c>
      <c r="P829">
        <v>699</v>
      </c>
      <c r="Q829">
        <v>6</v>
      </c>
      <c r="R829">
        <v>3</v>
      </c>
      <c r="S829">
        <v>2</v>
      </c>
      <c r="T829">
        <v>5</v>
      </c>
      <c r="U829">
        <v>42</v>
      </c>
      <c r="V829" t="s">
        <v>13</v>
      </c>
      <c r="W829">
        <v>0</v>
      </c>
    </row>
    <row r="830" spans="1:23" x14ac:dyDescent="0.25">
      <c r="A830">
        <v>1435</v>
      </c>
      <c r="B830" s="1">
        <v>45037</v>
      </c>
      <c r="C830" t="s">
        <v>10</v>
      </c>
      <c r="D830">
        <v>699</v>
      </c>
      <c r="E830">
        <v>22.6</v>
      </c>
      <c r="F830">
        <v>7</v>
      </c>
      <c r="G830">
        <v>0</v>
      </c>
      <c r="H830">
        <v>35</v>
      </c>
      <c r="I830">
        <v>5</v>
      </c>
      <c r="J830" t="s">
        <v>11</v>
      </c>
      <c r="K830">
        <v>1</v>
      </c>
      <c r="M830">
        <v>1972</v>
      </c>
      <c r="N830" s="1">
        <v>45507</v>
      </c>
      <c r="O830" t="s">
        <v>10</v>
      </c>
      <c r="P830">
        <v>699</v>
      </c>
      <c r="Q830">
        <v>0.6</v>
      </c>
      <c r="R830">
        <v>0</v>
      </c>
      <c r="S830">
        <v>4</v>
      </c>
      <c r="T830">
        <v>15</v>
      </c>
      <c r="U830">
        <v>3</v>
      </c>
      <c r="V830" t="s">
        <v>13</v>
      </c>
      <c r="W830">
        <v>0</v>
      </c>
    </row>
    <row r="831" spans="1:23" x14ac:dyDescent="0.25">
      <c r="A831">
        <v>1438</v>
      </c>
      <c r="B831" s="1">
        <v>45542</v>
      </c>
      <c r="C831" t="s">
        <v>12</v>
      </c>
      <c r="D831">
        <v>199</v>
      </c>
      <c r="E831">
        <v>4.0999999999999996</v>
      </c>
      <c r="F831">
        <v>3</v>
      </c>
      <c r="G831">
        <v>2</v>
      </c>
      <c r="H831">
        <v>31</v>
      </c>
      <c r="I831">
        <v>36</v>
      </c>
      <c r="J831" t="s">
        <v>11</v>
      </c>
      <c r="K831">
        <v>1</v>
      </c>
      <c r="M831">
        <v>1975</v>
      </c>
      <c r="N831" s="1">
        <v>45392</v>
      </c>
      <c r="O831" t="s">
        <v>14</v>
      </c>
      <c r="P831">
        <v>399</v>
      </c>
      <c r="Q831">
        <v>9</v>
      </c>
      <c r="R831">
        <v>7</v>
      </c>
      <c r="S831">
        <v>3</v>
      </c>
      <c r="T831">
        <v>17</v>
      </c>
      <c r="U831">
        <v>58</v>
      </c>
      <c r="V831" t="s">
        <v>13</v>
      </c>
      <c r="W831">
        <v>0</v>
      </c>
    </row>
    <row r="832" spans="1:23" x14ac:dyDescent="0.25">
      <c r="A832">
        <v>1439</v>
      </c>
      <c r="B832" s="1">
        <v>45143</v>
      </c>
      <c r="C832" t="s">
        <v>14</v>
      </c>
      <c r="D832">
        <v>399</v>
      </c>
      <c r="E832">
        <v>23.4</v>
      </c>
      <c r="F832">
        <v>5</v>
      </c>
      <c r="G832">
        <v>3</v>
      </c>
      <c r="H832">
        <v>4</v>
      </c>
      <c r="I832">
        <v>30</v>
      </c>
      <c r="J832" t="s">
        <v>11</v>
      </c>
      <c r="K832">
        <v>1</v>
      </c>
      <c r="M832">
        <v>1981</v>
      </c>
      <c r="N832" s="1">
        <v>45602</v>
      </c>
      <c r="O832" t="s">
        <v>12</v>
      </c>
      <c r="P832">
        <v>199</v>
      </c>
      <c r="Q832">
        <v>5.8</v>
      </c>
      <c r="R832">
        <v>3</v>
      </c>
      <c r="S832">
        <v>4</v>
      </c>
      <c r="T832">
        <v>16</v>
      </c>
      <c r="U832">
        <v>12</v>
      </c>
      <c r="V832" t="s">
        <v>13</v>
      </c>
      <c r="W832">
        <v>0</v>
      </c>
    </row>
    <row r="833" spans="1:23" x14ac:dyDescent="0.25">
      <c r="A833">
        <v>1440</v>
      </c>
      <c r="B833" s="1">
        <v>45341</v>
      </c>
      <c r="C833" t="s">
        <v>12</v>
      </c>
      <c r="D833">
        <v>199</v>
      </c>
      <c r="E833">
        <v>7.1</v>
      </c>
      <c r="F833">
        <v>2</v>
      </c>
      <c r="G833">
        <v>0</v>
      </c>
      <c r="H833">
        <v>28</v>
      </c>
      <c r="I833">
        <v>9</v>
      </c>
      <c r="J833" t="s">
        <v>11</v>
      </c>
      <c r="K833">
        <v>1</v>
      </c>
      <c r="M833">
        <v>1987</v>
      </c>
      <c r="N833" s="1">
        <v>45425</v>
      </c>
      <c r="O833" t="s">
        <v>12</v>
      </c>
      <c r="P833">
        <v>199</v>
      </c>
      <c r="Q833">
        <v>8.3000000000000007</v>
      </c>
      <c r="R833">
        <v>3</v>
      </c>
      <c r="S833">
        <v>5</v>
      </c>
      <c r="T833">
        <v>27</v>
      </c>
      <c r="U833">
        <v>8</v>
      </c>
      <c r="V833" t="s">
        <v>13</v>
      </c>
      <c r="W833">
        <v>0</v>
      </c>
    </row>
    <row r="834" spans="1:23" x14ac:dyDescent="0.25">
      <c r="A834">
        <v>1441</v>
      </c>
      <c r="B834" s="1">
        <v>45192</v>
      </c>
      <c r="C834" t="s">
        <v>12</v>
      </c>
      <c r="D834">
        <v>199</v>
      </c>
      <c r="E834">
        <v>21.9</v>
      </c>
      <c r="F834">
        <v>7</v>
      </c>
      <c r="G834">
        <v>3</v>
      </c>
      <c r="H834">
        <v>20</v>
      </c>
      <c r="I834">
        <v>33</v>
      </c>
      <c r="J834" t="s">
        <v>11</v>
      </c>
      <c r="K834">
        <v>1</v>
      </c>
      <c r="M834">
        <v>1988</v>
      </c>
      <c r="N834" s="1">
        <v>45014</v>
      </c>
      <c r="O834" t="s">
        <v>14</v>
      </c>
      <c r="P834">
        <v>399</v>
      </c>
      <c r="Q834">
        <v>18.5</v>
      </c>
      <c r="R834">
        <v>0</v>
      </c>
      <c r="S834">
        <v>5</v>
      </c>
      <c r="T834">
        <v>34</v>
      </c>
      <c r="U834">
        <v>6</v>
      </c>
      <c r="V834" t="s">
        <v>13</v>
      </c>
      <c r="W834">
        <v>0</v>
      </c>
    </row>
    <row r="835" spans="1:23" x14ac:dyDescent="0.25">
      <c r="A835">
        <v>1442</v>
      </c>
      <c r="B835" s="1">
        <v>45130</v>
      </c>
      <c r="C835" t="s">
        <v>12</v>
      </c>
      <c r="D835">
        <v>199</v>
      </c>
      <c r="E835">
        <v>2.8</v>
      </c>
      <c r="F835">
        <v>6</v>
      </c>
      <c r="G835">
        <v>2</v>
      </c>
      <c r="H835">
        <v>4</v>
      </c>
      <c r="I835">
        <v>48</v>
      </c>
      <c r="J835" t="s">
        <v>11</v>
      </c>
      <c r="K835">
        <v>1</v>
      </c>
      <c r="M835">
        <v>1990</v>
      </c>
      <c r="N835" s="1">
        <v>45250</v>
      </c>
      <c r="O835" t="s">
        <v>12</v>
      </c>
      <c r="P835">
        <v>199</v>
      </c>
      <c r="Q835">
        <v>24</v>
      </c>
      <c r="R835">
        <v>4</v>
      </c>
      <c r="S835">
        <v>0</v>
      </c>
      <c r="T835">
        <v>10</v>
      </c>
      <c r="U835">
        <v>23</v>
      </c>
      <c r="V835" t="s">
        <v>13</v>
      </c>
      <c r="W835">
        <v>0</v>
      </c>
    </row>
    <row r="836" spans="1:23" x14ac:dyDescent="0.25">
      <c r="A836">
        <v>1443</v>
      </c>
      <c r="B836" s="1">
        <v>45640</v>
      </c>
      <c r="C836" t="s">
        <v>14</v>
      </c>
      <c r="D836">
        <v>399</v>
      </c>
      <c r="E836">
        <v>12.3</v>
      </c>
      <c r="F836">
        <v>8</v>
      </c>
      <c r="G836">
        <v>5</v>
      </c>
      <c r="H836">
        <v>27</v>
      </c>
      <c r="I836">
        <v>50</v>
      </c>
      <c r="J836" t="s">
        <v>11</v>
      </c>
      <c r="K836">
        <v>1</v>
      </c>
      <c r="M836">
        <v>1993</v>
      </c>
      <c r="N836" s="1">
        <v>45043</v>
      </c>
      <c r="O836" t="s">
        <v>10</v>
      </c>
      <c r="P836">
        <v>699</v>
      </c>
      <c r="Q836">
        <v>15.9</v>
      </c>
      <c r="R836">
        <v>4</v>
      </c>
      <c r="S836">
        <v>5</v>
      </c>
      <c r="T836">
        <v>36</v>
      </c>
      <c r="U836">
        <v>54</v>
      </c>
      <c r="V836" t="s">
        <v>13</v>
      </c>
      <c r="W836">
        <v>0</v>
      </c>
    </row>
    <row r="837" spans="1:23" x14ac:dyDescent="0.25">
      <c r="A837">
        <v>1446</v>
      </c>
      <c r="B837" s="1">
        <v>45617</v>
      </c>
      <c r="C837" t="s">
        <v>12</v>
      </c>
      <c r="D837">
        <v>199</v>
      </c>
      <c r="E837">
        <v>22.5</v>
      </c>
      <c r="F837">
        <v>2</v>
      </c>
      <c r="G837">
        <v>3</v>
      </c>
      <c r="H837">
        <v>10</v>
      </c>
      <c r="I837">
        <v>55</v>
      </c>
      <c r="J837" t="s">
        <v>11</v>
      </c>
      <c r="K837">
        <v>1</v>
      </c>
      <c r="M837">
        <v>1994</v>
      </c>
      <c r="N837" s="1">
        <v>45411</v>
      </c>
      <c r="O837" t="s">
        <v>10</v>
      </c>
      <c r="P837">
        <v>699</v>
      </c>
      <c r="Q837">
        <v>22.8</v>
      </c>
      <c r="R837">
        <v>1</v>
      </c>
      <c r="S837">
        <v>0</v>
      </c>
      <c r="T837">
        <v>10</v>
      </c>
      <c r="U837">
        <v>8</v>
      </c>
      <c r="V837" t="s">
        <v>13</v>
      </c>
      <c r="W837">
        <v>0</v>
      </c>
    </row>
    <row r="838" spans="1:23" x14ac:dyDescent="0.25">
      <c r="A838">
        <v>1449</v>
      </c>
      <c r="B838" s="1">
        <v>45122</v>
      </c>
      <c r="C838" t="s">
        <v>14</v>
      </c>
      <c r="D838">
        <v>399</v>
      </c>
      <c r="E838">
        <v>19.5</v>
      </c>
      <c r="F838">
        <v>6</v>
      </c>
      <c r="G838">
        <v>1</v>
      </c>
      <c r="H838">
        <v>35</v>
      </c>
      <c r="I838">
        <v>22</v>
      </c>
      <c r="J838" t="s">
        <v>11</v>
      </c>
      <c r="K838">
        <v>1</v>
      </c>
      <c r="M838">
        <v>1995</v>
      </c>
      <c r="N838" s="1">
        <v>45298</v>
      </c>
      <c r="O838" t="s">
        <v>14</v>
      </c>
      <c r="P838">
        <v>399</v>
      </c>
      <c r="Q838">
        <v>4.7</v>
      </c>
      <c r="R838">
        <v>0</v>
      </c>
      <c r="S838">
        <v>4</v>
      </c>
      <c r="T838">
        <v>31</v>
      </c>
      <c r="U838">
        <v>44</v>
      </c>
      <c r="V838" t="s">
        <v>13</v>
      </c>
      <c r="W838">
        <v>0</v>
      </c>
    </row>
    <row r="839" spans="1:23" x14ac:dyDescent="0.25">
      <c r="A839">
        <v>1451</v>
      </c>
      <c r="B839" s="1">
        <v>45482</v>
      </c>
      <c r="C839" t="s">
        <v>12</v>
      </c>
      <c r="D839">
        <v>199</v>
      </c>
      <c r="E839">
        <v>16.399999999999999</v>
      </c>
      <c r="F839">
        <v>7</v>
      </c>
      <c r="G839">
        <v>3</v>
      </c>
      <c r="H839">
        <v>32</v>
      </c>
      <c r="I839">
        <v>26</v>
      </c>
      <c r="J839" t="s">
        <v>11</v>
      </c>
      <c r="K839">
        <v>1</v>
      </c>
      <c r="M839">
        <v>1996</v>
      </c>
      <c r="N839" s="1">
        <v>45279</v>
      </c>
      <c r="O839" t="s">
        <v>14</v>
      </c>
      <c r="P839">
        <v>399</v>
      </c>
      <c r="Q839">
        <v>11.5</v>
      </c>
      <c r="R839">
        <v>0</v>
      </c>
      <c r="S839">
        <v>3</v>
      </c>
      <c r="T839">
        <v>12</v>
      </c>
      <c r="U839">
        <v>60</v>
      </c>
      <c r="V839" t="s">
        <v>13</v>
      </c>
      <c r="W839">
        <v>0</v>
      </c>
    </row>
    <row r="840" spans="1:23" x14ac:dyDescent="0.25">
      <c r="A840">
        <v>1452</v>
      </c>
      <c r="B840" s="1">
        <v>45365</v>
      </c>
      <c r="C840" t="s">
        <v>14</v>
      </c>
      <c r="D840">
        <v>399</v>
      </c>
      <c r="E840">
        <v>24.4</v>
      </c>
      <c r="F840">
        <v>5</v>
      </c>
      <c r="G840">
        <v>0</v>
      </c>
      <c r="H840">
        <v>34</v>
      </c>
      <c r="I840">
        <v>59</v>
      </c>
      <c r="J840" t="s">
        <v>11</v>
      </c>
      <c r="K840">
        <v>1</v>
      </c>
      <c r="M840">
        <v>1997</v>
      </c>
      <c r="N840" s="1">
        <v>45620</v>
      </c>
      <c r="O840" t="s">
        <v>14</v>
      </c>
      <c r="P840">
        <v>399</v>
      </c>
      <c r="Q840">
        <v>22.2</v>
      </c>
      <c r="R840">
        <v>1</v>
      </c>
      <c r="S840">
        <v>1</v>
      </c>
      <c r="T840">
        <v>6</v>
      </c>
      <c r="U840">
        <v>8</v>
      </c>
      <c r="V840" t="s">
        <v>13</v>
      </c>
      <c r="W840">
        <v>0</v>
      </c>
    </row>
    <row r="841" spans="1:23" x14ac:dyDescent="0.25">
      <c r="A841">
        <v>1453</v>
      </c>
      <c r="B841" s="1">
        <v>45602</v>
      </c>
      <c r="C841" t="s">
        <v>14</v>
      </c>
      <c r="D841">
        <v>399</v>
      </c>
      <c r="E841">
        <v>14</v>
      </c>
      <c r="F841">
        <v>2</v>
      </c>
      <c r="G841">
        <v>4</v>
      </c>
      <c r="H841">
        <v>12</v>
      </c>
      <c r="I841">
        <v>27</v>
      </c>
      <c r="J841" t="s">
        <v>11</v>
      </c>
      <c r="K841">
        <v>1</v>
      </c>
      <c r="M841">
        <v>1999</v>
      </c>
      <c r="N841" s="1">
        <v>45123</v>
      </c>
      <c r="O841" t="s">
        <v>14</v>
      </c>
      <c r="P841">
        <v>399</v>
      </c>
      <c r="Q841">
        <v>0.9</v>
      </c>
      <c r="R841">
        <v>6</v>
      </c>
      <c r="S841">
        <v>1</v>
      </c>
      <c r="T841">
        <v>32</v>
      </c>
      <c r="U841">
        <v>23</v>
      </c>
      <c r="V841" t="s">
        <v>13</v>
      </c>
      <c r="W841">
        <v>0</v>
      </c>
    </row>
    <row r="842" spans="1:23" x14ac:dyDescent="0.25">
      <c r="A842">
        <v>1456</v>
      </c>
      <c r="B842" s="1">
        <v>45223</v>
      </c>
      <c r="C842" t="s">
        <v>10</v>
      </c>
      <c r="D842">
        <v>699</v>
      </c>
      <c r="E842">
        <v>16</v>
      </c>
      <c r="F842">
        <v>8</v>
      </c>
      <c r="G842">
        <v>4</v>
      </c>
      <c r="H842">
        <v>7</v>
      </c>
      <c r="I842">
        <v>51</v>
      </c>
      <c r="J842" t="s">
        <v>11</v>
      </c>
      <c r="K842">
        <v>1</v>
      </c>
      <c r="M842">
        <v>2000</v>
      </c>
      <c r="N842" s="1">
        <v>44980</v>
      </c>
      <c r="O842" t="s">
        <v>10</v>
      </c>
      <c r="P842">
        <v>699</v>
      </c>
      <c r="Q842">
        <v>24.6</v>
      </c>
      <c r="R842">
        <v>0</v>
      </c>
      <c r="S842">
        <v>3</v>
      </c>
      <c r="T842">
        <v>18</v>
      </c>
      <c r="U842">
        <v>20</v>
      </c>
      <c r="V842" t="s">
        <v>13</v>
      </c>
      <c r="W842">
        <v>0</v>
      </c>
    </row>
    <row r="843" spans="1:23" x14ac:dyDescent="0.25">
      <c r="A843">
        <v>1457</v>
      </c>
      <c r="B843" s="1">
        <v>45407</v>
      </c>
      <c r="C843" t="s">
        <v>14</v>
      </c>
      <c r="D843">
        <v>399</v>
      </c>
      <c r="E843">
        <v>6</v>
      </c>
      <c r="F843">
        <v>7</v>
      </c>
      <c r="G843">
        <v>4</v>
      </c>
      <c r="H843">
        <v>14</v>
      </c>
      <c r="I843">
        <v>24</v>
      </c>
      <c r="J843" t="s">
        <v>11</v>
      </c>
      <c r="K843">
        <v>1</v>
      </c>
      <c r="M843">
        <v>2006</v>
      </c>
      <c r="N843" s="1">
        <v>45253</v>
      </c>
      <c r="O843" t="s">
        <v>14</v>
      </c>
      <c r="P843">
        <v>399</v>
      </c>
      <c r="Q843">
        <v>2.5</v>
      </c>
      <c r="R843">
        <v>7</v>
      </c>
      <c r="S843">
        <v>5</v>
      </c>
      <c r="T843">
        <v>18</v>
      </c>
      <c r="U843">
        <v>5</v>
      </c>
      <c r="V843" t="s">
        <v>13</v>
      </c>
      <c r="W843">
        <v>0</v>
      </c>
    </row>
    <row r="844" spans="1:23" x14ac:dyDescent="0.25">
      <c r="A844">
        <v>1459</v>
      </c>
      <c r="B844" s="1">
        <v>45601</v>
      </c>
      <c r="C844" t="s">
        <v>10</v>
      </c>
      <c r="D844">
        <v>699</v>
      </c>
      <c r="E844">
        <v>0.7</v>
      </c>
      <c r="F844">
        <v>5</v>
      </c>
      <c r="G844">
        <v>1</v>
      </c>
      <c r="H844">
        <v>26</v>
      </c>
      <c r="I844">
        <v>32</v>
      </c>
      <c r="J844" t="s">
        <v>11</v>
      </c>
      <c r="K844">
        <v>1</v>
      </c>
      <c r="M844">
        <v>2009</v>
      </c>
      <c r="N844" s="1">
        <v>45398</v>
      </c>
      <c r="O844" t="s">
        <v>10</v>
      </c>
      <c r="P844">
        <v>699</v>
      </c>
      <c r="Q844">
        <v>21.8</v>
      </c>
      <c r="R844">
        <v>1</v>
      </c>
      <c r="S844">
        <v>1</v>
      </c>
      <c r="T844">
        <v>22</v>
      </c>
      <c r="U844">
        <v>37</v>
      </c>
      <c r="V844" t="s">
        <v>13</v>
      </c>
      <c r="W844">
        <v>0</v>
      </c>
    </row>
    <row r="845" spans="1:23" x14ac:dyDescent="0.25">
      <c r="A845">
        <v>1460</v>
      </c>
      <c r="B845" s="1">
        <v>45351</v>
      </c>
      <c r="C845" t="s">
        <v>14</v>
      </c>
      <c r="D845">
        <v>399</v>
      </c>
      <c r="E845">
        <v>21</v>
      </c>
      <c r="F845">
        <v>6</v>
      </c>
      <c r="G845">
        <v>5</v>
      </c>
      <c r="H845">
        <v>20</v>
      </c>
      <c r="I845">
        <v>15</v>
      </c>
      <c r="J845" t="s">
        <v>11</v>
      </c>
      <c r="K845">
        <v>1</v>
      </c>
      <c r="M845">
        <v>2011</v>
      </c>
      <c r="N845" s="1">
        <v>45165</v>
      </c>
      <c r="O845" t="s">
        <v>12</v>
      </c>
      <c r="P845">
        <v>199</v>
      </c>
      <c r="Q845">
        <v>5</v>
      </c>
      <c r="R845">
        <v>1</v>
      </c>
      <c r="S845">
        <v>0</v>
      </c>
      <c r="T845">
        <v>6</v>
      </c>
      <c r="U845">
        <v>27</v>
      </c>
      <c r="V845" t="s">
        <v>13</v>
      </c>
      <c r="W845">
        <v>0</v>
      </c>
    </row>
    <row r="846" spans="1:23" x14ac:dyDescent="0.25">
      <c r="A846">
        <v>1461</v>
      </c>
      <c r="B846" s="1">
        <v>45252</v>
      </c>
      <c r="C846" t="s">
        <v>12</v>
      </c>
      <c r="D846">
        <v>199</v>
      </c>
      <c r="E846">
        <v>1.1000000000000001</v>
      </c>
      <c r="F846">
        <v>5</v>
      </c>
      <c r="G846">
        <v>4</v>
      </c>
      <c r="H846">
        <v>1</v>
      </c>
      <c r="I846">
        <v>52</v>
      </c>
      <c r="J846" t="s">
        <v>11</v>
      </c>
      <c r="K846">
        <v>1</v>
      </c>
      <c r="M846">
        <v>2013</v>
      </c>
      <c r="N846" s="1">
        <v>45533</v>
      </c>
      <c r="O846" t="s">
        <v>12</v>
      </c>
      <c r="P846">
        <v>199</v>
      </c>
      <c r="Q846">
        <v>15.3</v>
      </c>
      <c r="R846">
        <v>2</v>
      </c>
      <c r="S846">
        <v>3</v>
      </c>
      <c r="T846">
        <v>32</v>
      </c>
      <c r="U846">
        <v>18</v>
      </c>
      <c r="V846" t="s">
        <v>13</v>
      </c>
      <c r="W846">
        <v>0</v>
      </c>
    </row>
    <row r="847" spans="1:23" x14ac:dyDescent="0.25">
      <c r="A847">
        <v>1465</v>
      </c>
      <c r="B847" s="1">
        <v>45493</v>
      </c>
      <c r="C847" t="s">
        <v>10</v>
      </c>
      <c r="D847">
        <v>699</v>
      </c>
      <c r="E847">
        <v>16</v>
      </c>
      <c r="F847">
        <v>6</v>
      </c>
      <c r="G847">
        <v>5</v>
      </c>
      <c r="H847">
        <v>8</v>
      </c>
      <c r="I847">
        <v>58</v>
      </c>
      <c r="J847" t="s">
        <v>11</v>
      </c>
      <c r="K847">
        <v>1</v>
      </c>
      <c r="M847">
        <v>2014</v>
      </c>
      <c r="N847" s="1">
        <v>45196</v>
      </c>
      <c r="O847" t="s">
        <v>12</v>
      </c>
      <c r="P847">
        <v>199</v>
      </c>
      <c r="Q847">
        <v>5</v>
      </c>
      <c r="R847">
        <v>0</v>
      </c>
      <c r="S847">
        <v>0</v>
      </c>
      <c r="T847">
        <v>29</v>
      </c>
      <c r="U847">
        <v>11</v>
      </c>
      <c r="V847" t="s">
        <v>13</v>
      </c>
      <c r="W847">
        <v>0</v>
      </c>
    </row>
    <row r="848" spans="1:23" x14ac:dyDescent="0.25">
      <c r="A848">
        <v>1466</v>
      </c>
      <c r="B848" s="1">
        <v>45534</v>
      </c>
      <c r="C848" t="s">
        <v>12</v>
      </c>
      <c r="D848">
        <v>199</v>
      </c>
      <c r="E848">
        <v>5.5</v>
      </c>
      <c r="F848">
        <v>1</v>
      </c>
      <c r="G848">
        <v>0</v>
      </c>
      <c r="H848">
        <v>21</v>
      </c>
      <c r="I848">
        <v>27</v>
      </c>
      <c r="J848" t="s">
        <v>11</v>
      </c>
      <c r="K848">
        <v>1</v>
      </c>
      <c r="M848">
        <v>2015</v>
      </c>
      <c r="N848" s="1">
        <v>45004</v>
      </c>
      <c r="O848" t="s">
        <v>12</v>
      </c>
      <c r="P848">
        <v>199</v>
      </c>
      <c r="Q848">
        <v>14.6</v>
      </c>
      <c r="R848">
        <v>3</v>
      </c>
      <c r="S848">
        <v>5</v>
      </c>
      <c r="T848">
        <v>35</v>
      </c>
      <c r="U848">
        <v>7</v>
      </c>
      <c r="V848" t="s">
        <v>13</v>
      </c>
      <c r="W848">
        <v>0</v>
      </c>
    </row>
    <row r="849" spans="1:23" x14ac:dyDescent="0.25">
      <c r="A849">
        <v>1467</v>
      </c>
      <c r="B849" s="1">
        <v>45060</v>
      </c>
      <c r="C849" t="s">
        <v>12</v>
      </c>
      <c r="D849">
        <v>199</v>
      </c>
      <c r="E849">
        <v>15.6</v>
      </c>
      <c r="F849">
        <v>8</v>
      </c>
      <c r="G849">
        <v>0</v>
      </c>
      <c r="H849">
        <v>2</v>
      </c>
      <c r="I849">
        <v>36</v>
      </c>
      <c r="J849" t="s">
        <v>11</v>
      </c>
      <c r="K849">
        <v>1</v>
      </c>
      <c r="M849">
        <v>2016</v>
      </c>
      <c r="N849" s="1">
        <v>45533</v>
      </c>
      <c r="O849" t="s">
        <v>12</v>
      </c>
      <c r="P849">
        <v>199</v>
      </c>
      <c r="Q849">
        <v>21.3</v>
      </c>
      <c r="R849">
        <v>3</v>
      </c>
      <c r="S849">
        <v>1</v>
      </c>
      <c r="T849">
        <v>12</v>
      </c>
      <c r="U849">
        <v>25</v>
      </c>
      <c r="V849" t="s">
        <v>13</v>
      </c>
      <c r="W849">
        <v>0</v>
      </c>
    </row>
    <row r="850" spans="1:23" x14ac:dyDescent="0.25">
      <c r="A850">
        <v>1470</v>
      </c>
      <c r="B850" s="1">
        <v>45111</v>
      </c>
      <c r="C850" t="s">
        <v>12</v>
      </c>
      <c r="D850">
        <v>199</v>
      </c>
      <c r="E850">
        <v>3.2</v>
      </c>
      <c r="F850">
        <v>1</v>
      </c>
      <c r="G850">
        <v>0</v>
      </c>
      <c r="H850">
        <v>7</v>
      </c>
      <c r="I850">
        <v>9</v>
      </c>
      <c r="J850" t="s">
        <v>11</v>
      </c>
      <c r="K850">
        <v>1</v>
      </c>
      <c r="M850">
        <v>2019</v>
      </c>
      <c r="N850" s="1">
        <v>45008</v>
      </c>
      <c r="O850" t="s">
        <v>12</v>
      </c>
      <c r="P850">
        <v>199</v>
      </c>
      <c r="Q850">
        <v>8.9</v>
      </c>
      <c r="R850">
        <v>0</v>
      </c>
      <c r="S850">
        <v>4</v>
      </c>
      <c r="T850">
        <v>32</v>
      </c>
      <c r="U850">
        <v>48</v>
      </c>
      <c r="V850" t="s">
        <v>13</v>
      </c>
      <c r="W850">
        <v>0</v>
      </c>
    </row>
    <row r="851" spans="1:23" x14ac:dyDescent="0.25">
      <c r="A851">
        <v>1471</v>
      </c>
      <c r="B851" s="1">
        <v>44949</v>
      </c>
      <c r="C851" t="s">
        <v>12</v>
      </c>
      <c r="D851">
        <v>199</v>
      </c>
      <c r="E851">
        <v>12.6</v>
      </c>
      <c r="F851">
        <v>5</v>
      </c>
      <c r="G851">
        <v>1</v>
      </c>
      <c r="H851">
        <v>5</v>
      </c>
      <c r="I851">
        <v>25</v>
      </c>
      <c r="J851" t="s">
        <v>11</v>
      </c>
      <c r="K851">
        <v>1</v>
      </c>
      <c r="M851">
        <v>2022</v>
      </c>
      <c r="N851" s="1">
        <v>45121</v>
      </c>
      <c r="O851" t="s">
        <v>14</v>
      </c>
      <c r="P851">
        <v>399</v>
      </c>
      <c r="Q851">
        <v>7.9</v>
      </c>
      <c r="R851">
        <v>7</v>
      </c>
      <c r="S851">
        <v>2</v>
      </c>
      <c r="T851">
        <v>32</v>
      </c>
      <c r="U851">
        <v>34</v>
      </c>
      <c r="V851" t="s">
        <v>13</v>
      </c>
      <c r="W851">
        <v>0</v>
      </c>
    </row>
    <row r="852" spans="1:23" x14ac:dyDescent="0.25">
      <c r="A852">
        <v>1474</v>
      </c>
      <c r="B852" s="1">
        <v>45541</v>
      </c>
      <c r="C852" t="s">
        <v>10</v>
      </c>
      <c r="D852">
        <v>699</v>
      </c>
      <c r="E852">
        <v>3.4</v>
      </c>
      <c r="F852">
        <v>5</v>
      </c>
      <c r="G852">
        <v>2</v>
      </c>
      <c r="H852">
        <v>3</v>
      </c>
      <c r="I852">
        <v>30</v>
      </c>
      <c r="J852" t="s">
        <v>11</v>
      </c>
      <c r="K852">
        <v>1</v>
      </c>
      <c r="M852">
        <v>2026</v>
      </c>
      <c r="N852" s="1">
        <v>45149</v>
      </c>
      <c r="O852" t="s">
        <v>14</v>
      </c>
      <c r="P852">
        <v>399</v>
      </c>
      <c r="Q852">
        <v>11.1</v>
      </c>
      <c r="R852">
        <v>2</v>
      </c>
      <c r="S852">
        <v>1</v>
      </c>
      <c r="T852">
        <v>1</v>
      </c>
      <c r="U852">
        <v>37</v>
      </c>
      <c r="V852" t="s">
        <v>13</v>
      </c>
      <c r="W852">
        <v>0</v>
      </c>
    </row>
    <row r="853" spans="1:23" x14ac:dyDescent="0.25">
      <c r="A853">
        <v>1478</v>
      </c>
      <c r="B853" s="1">
        <v>45228</v>
      </c>
      <c r="C853" t="s">
        <v>14</v>
      </c>
      <c r="D853">
        <v>399</v>
      </c>
      <c r="E853">
        <v>5.4</v>
      </c>
      <c r="F853">
        <v>1</v>
      </c>
      <c r="G853">
        <v>2</v>
      </c>
      <c r="H853">
        <v>31</v>
      </c>
      <c r="I853">
        <v>45</v>
      </c>
      <c r="J853" t="s">
        <v>11</v>
      </c>
      <c r="K853">
        <v>1</v>
      </c>
      <c r="M853">
        <v>2030</v>
      </c>
      <c r="N853" s="1">
        <v>45433</v>
      </c>
      <c r="O853" t="s">
        <v>12</v>
      </c>
      <c r="P853">
        <v>199</v>
      </c>
      <c r="Q853">
        <v>17.8</v>
      </c>
      <c r="R853">
        <v>4</v>
      </c>
      <c r="S853">
        <v>1</v>
      </c>
      <c r="T853">
        <v>21</v>
      </c>
      <c r="U853">
        <v>15</v>
      </c>
      <c r="V853" t="s">
        <v>13</v>
      </c>
      <c r="W853">
        <v>0</v>
      </c>
    </row>
    <row r="854" spans="1:23" x14ac:dyDescent="0.25">
      <c r="A854">
        <v>1479</v>
      </c>
      <c r="B854" s="1">
        <v>45630</v>
      </c>
      <c r="C854" t="s">
        <v>14</v>
      </c>
      <c r="D854">
        <v>399</v>
      </c>
      <c r="E854">
        <v>11.2</v>
      </c>
      <c r="F854">
        <v>6</v>
      </c>
      <c r="G854">
        <v>1</v>
      </c>
      <c r="H854">
        <v>32</v>
      </c>
      <c r="I854">
        <v>16</v>
      </c>
      <c r="J854" t="s">
        <v>11</v>
      </c>
      <c r="K854">
        <v>1</v>
      </c>
      <c r="M854">
        <v>2033</v>
      </c>
      <c r="N854" s="1">
        <v>45354</v>
      </c>
      <c r="O854" t="s">
        <v>10</v>
      </c>
      <c r="P854">
        <v>699</v>
      </c>
      <c r="Q854">
        <v>9.6</v>
      </c>
      <c r="R854">
        <v>7</v>
      </c>
      <c r="S854">
        <v>0</v>
      </c>
      <c r="T854">
        <v>9</v>
      </c>
      <c r="U854">
        <v>1</v>
      </c>
      <c r="V854" t="s">
        <v>13</v>
      </c>
      <c r="W854">
        <v>0</v>
      </c>
    </row>
    <row r="855" spans="1:23" x14ac:dyDescent="0.25">
      <c r="A855">
        <v>1481</v>
      </c>
      <c r="B855" s="1">
        <v>45537</v>
      </c>
      <c r="C855" t="s">
        <v>12</v>
      </c>
      <c r="D855">
        <v>199</v>
      </c>
      <c r="E855">
        <v>23.9</v>
      </c>
      <c r="F855">
        <v>7</v>
      </c>
      <c r="G855">
        <v>3</v>
      </c>
      <c r="H855">
        <v>14</v>
      </c>
      <c r="I855">
        <v>56</v>
      </c>
      <c r="J855" t="s">
        <v>11</v>
      </c>
      <c r="K855">
        <v>1</v>
      </c>
      <c r="M855">
        <v>2034</v>
      </c>
      <c r="N855" s="1">
        <v>45414</v>
      </c>
      <c r="O855" t="s">
        <v>12</v>
      </c>
      <c r="P855">
        <v>199</v>
      </c>
      <c r="Q855">
        <v>23.6</v>
      </c>
      <c r="R855">
        <v>3</v>
      </c>
      <c r="S855">
        <v>2</v>
      </c>
      <c r="T855">
        <v>14</v>
      </c>
      <c r="U855">
        <v>40</v>
      </c>
      <c r="V855" t="s">
        <v>13</v>
      </c>
      <c r="W855">
        <v>0</v>
      </c>
    </row>
    <row r="856" spans="1:23" x14ac:dyDescent="0.25">
      <c r="A856">
        <v>1482</v>
      </c>
      <c r="B856" s="1">
        <v>45507</v>
      </c>
      <c r="C856" t="s">
        <v>10</v>
      </c>
      <c r="D856">
        <v>699</v>
      </c>
      <c r="E856">
        <v>20.5</v>
      </c>
      <c r="F856">
        <v>1</v>
      </c>
      <c r="G856">
        <v>4</v>
      </c>
      <c r="H856">
        <v>18</v>
      </c>
      <c r="I856">
        <v>24</v>
      </c>
      <c r="J856" t="s">
        <v>11</v>
      </c>
      <c r="K856">
        <v>1</v>
      </c>
      <c r="M856">
        <v>2035</v>
      </c>
      <c r="N856" s="1">
        <v>45256</v>
      </c>
      <c r="O856" t="s">
        <v>14</v>
      </c>
      <c r="P856">
        <v>399</v>
      </c>
      <c r="Q856">
        <v>8.8000000000000007</v>
      </c>
      <c r="R856">
        <v>5</v>
      </c>
      <c r="S856">
        <v>5</v>
      </c>
      <c r="T856">
        <v>36</v>
      </c>
      <c r="U856">
        <v>12</v>
      </c>
      <c r="V856" t="s">
        <v>13</v>
      </c>
      <c r="W856">
        <v>0</v>
      </c>
    </row>
    <row r="857" spans="1:23" x14ac:dyDescent="0.25">
      <c r="A857">
        <v>1484</v>
      </c>
      <c r="B857" s="1">
        <v>45111</v>
      </c>
      <c r="C857" t="s">
        <v>14</v>
      </c>
      <c r="D857">
        <v>399</v>
      </c>
      <c r="E857">
        <v>7.7</v>
      </c>
      <c r="F857">
        <v>8</v>
      </c>
      <c r="G857">
        <v>2</v>
      </c>
      <c r="H857">
        <v>27</v>
      </c>
      <c r="I857">
        <v>25</v>
      </c>
      <c r="J857" t="s">
        <v>11</v>
      </c>
      <c r="K857">
        <v>1</v>
      </c>
      <c r="M857">
        <v>2036</v>
      </c>
      <c r="N857" s="1">
        <v>44946</v>
      </c>
      <c r="O857" t="s">
        <v>10</v>
      </c>
      <c r="P857">
        <v>699</v>
      </c>
      <c r="Q857">
        <v>17.8</v>
      </c>
      <c r="R857">
        <v>3</v>
      </c>
      <c r="S857">
        <v>1</v>
      </c>
      <c r="T857">
        <v>15</v>
      </c>
      <c r="U857">
        <v>31</v>
      </c>
      <c r="V857" t="s">
        <v>13</v>
      </c>
      <c r="W857">
        <v>0</v>
      </c>
    </row>
    <row r="858" spans="1:23" x14ac:dyDescent="0.25">
      <c r="A858">
        <v>1485</v>
      </c>
      <c r="B858" s="1">
        <v>45307</v>
      </c>
      <c r="C858" t="s">
        <v>14</v>
      </c>
      <c r="D858">
        <v>399</v>
      </c>
      <c r="E858">
        <v>19.899999999999999</v>
      </c>
      <c r="F858">
        <v>5</v>
      </c>
      <c r="G858">
        <v>1</v>
      </c>
      <c r="H858">
        <v>28</v>
      </c>
      <c r="I858">
        <v>4</v>
      </c>
      <c r="J858" t="s">
        <v>11</v>
      </c>
      <c r="K858">
        <v>1</v>
      </c>
      <c r="M858">
        <v>2040</v>
      </c>
      <c r="N858" s="1">
        <v>45254</v>
      </c>
      <c r="O858" t="s">
        <v>14</v>
      </c>
      <c r="P858">
        <v>399</v>
      </c>
      <c r="Q858">
        <v>20.7</v>
      </c>
      <c r="R858">
        <v>7</v>
      </c>
      <c r="S858">
        <v>4</v>
      </c>
      <c r="T858">
        <v>23</v>
      </c>
      <c r="U858">
        <v>9</v>
      </c>
      <c r="V858" t="s">
        <v>13</v>
      </c>
      <c r="W858">
        <v>0</v>
      </c>
    </row>
    <row r="859" spans="1:23" x14ac:dyDescent="0.25">
      <c r="A859">
        <v>1487</v>
      </c>
      <c r="B859" s="1">
        <v>45217</v>
      </c>
      <c r="C859" t="s">
        <v>12</v>
      </c>
      <c r="D859">
        <v>199</v>
      </c>
      <c r="E859">
        <v>14.4</v>
      </c>
      <c r="F859">
        <v>5</v>
      </c>
      <c r="G859">
        <v>1</v>
      </c>
      <c r="H859">
        <v>30</v>
      </c>
      <c r="I859">
        <v>35</v>
      </c>
      <c r="J859" t="s">
        <v>11</v>
      </c>
      <c r="K859">
        <v>1</v>
      </c>
      <c r="M859">
        <v>2041</v>
      </c>
      <c r="N859" s="1">
        <v>45119</v>
      </c>
      <c r="O859" t="s">
        <v>14</v>
      </c>
      <c r="P859">
        <v>399</v>
      </c>
      <c r="Q859">
        <v>15.3</v>
      </c>
      <c r="R859">
        <v>8</v>
      </c>
      <c r="S859">
        <v>1</v>
      </c>
      <c r="T859">
        <v>21</v>
      </c>
      <c r="U859">
        <v>52</v>
      </c>
      <c r="V859" t="s">
        <v>13</v>
      </c>
      <c r="W859">
        <v>0</v>
      </c>
    </row>
    <row r="860" spans="1:23" x14ac:dyDescent="0.25">
      <c r="A860">
        <v>1489</v>
      </c>
      <c r="B860" s="1">
        <v>45128</v>
      </c>
      <c r="C860" t="s">
        <v>12</v>
      </c>
      <c r="D860">
        <v>199</v>
      </c>
      <c r="E860">
        <v>17.2</v>
      </c>
      <c r="F860">
        <v>6</v>
      </c>
      <c r="G860">
        <v>2</v>
      </c>
      <c r="H860">
        <v>27</v>
      </c>
      <c r="I860">
        <v>52</v>
      </c>
      <c r="J860" t="s">
        <v>11</v>
      </c>
      <c r="K860">
        <v>1</v>
      </c>
      <c r="M860">
        <v>2043</v>
      </c>
      <c r="N860" s="1">
        <v>45232</v>
      </c>
      <c r="O860" t="s">
        <v>14</v>
      </c>
      <c r="P860">
        <v>399</v>
      </c>
      <c r="Q860">
        <v>19.899999999999999</v>
      </c>
      <c r="R860">
        <v>6</v>
      </c>
      <c r="S860">
        <v>5</v>
      </c>
      <c r="T860">
        <v>16</v>
      </c>
      <c r="U860">
        <v>52</v>
      </c>
      <c r="V860" t="s">
        <v>13</v>
      </c>
      <c r="W860">
        <v>0</v>
      </c>
    </row>
    <row r="861" spans="1:23" x14ac:dyDescent="0.25">
      <c r="A861">
        <v>1490</v>
      </c>
      <c r="B861" s="1">
        <v>45102</v>
      </c>
      <c r="C861" t="s">
        <v>12</v>
      </c>
      <c r="D861">
        <v>199</v>
      </c>
      <c r="E861">
        <v>12.7</v>
      </c>
      <c r="F861">
        <v>4</v>
      </c>
      <c r="G861">
        <v>3</v>
      </c>
      <c r="H861">
        <v>32</v>
      </c>
      <c r="I861">
        <v>7</v>
      </c>
      <c r="J861" t="s">
        <v>11</v>
      </c>
      <c r="K861">
        <v>1</v>
      </c>
      <c r="M861">
        <v>2044</v>
      </c>
      <c r="N861" s="1">
        <v>45358</v>
      </c>
      <c r="O861" t="s">
        <v>14</v>
      </c>
      <c r="P861">
        <v>399</v>
      </c>
      <c r="Q861">
        <v>4</v>
      </c>
      <c r="R861">
        <v>0</v>
      </c>
      <c r="S861">
        <v>0</v>
      </c>
      <c r="T861">
        <v>14</v>
      </c>
      <c r="U861">
        <v>41</v>
      </c>
      <c r="V861" t="s">
        <v>13</v>
      </c>
      <c r="W861">
        <v>0</v>
      </c>
    </row>
    <row r="862" spans="1:23" x14ac:dyDescent="0.25">
      <c r="A862">
        <v>1491</v>
      </c>
      <c r="B862" s="1">
        <v>45586</v>
      </c>
      <c r="C862" t="s">
        <v>10</v>
      </c>
      <c r="D862">
        <v>699</v>
      </c>
      <c r="E862">
        <v>15</v>
      </c>
      <c r="F862">
        <v>3</v>
      </c>
      <c r="G862">
        <v>4</v>
      </c>
      <c r="H862">
        <v>21</v>
      </c>
      <c r="I862">
        <v>1</v>
      </c>
      <c r="J862" t="s">
        <v>11</v>
      </c>
      <c r="K862">
        <v>1</v>
      </c>
      <c r="M862">
        <v>2049</v>
      </c>
      <c r="N862" s="1">
        <v>45586</v>
      </c>
      <c r="O862" t="s">
        <v>14</v>
      </c>
      <c r="P862">
        <v>399</v>
      </c>
      <c r="Q862">
        <v>10.199999999999999</v>
      </c>
      <c r="R862">
        <v>5</v>
      </c>
      <c r="S862">
        <v>4</v>
      </c>
      <c r="T862">
        <v>21</v>
      </c>
      <c r="U862">
        <v>53</v>
      </c>
      <c r="V862" t="s">
        <v>13</v>
      </c>
      <c r="W862">
        <v>0</v>
      </c>
    </row>
    <row r="863" spans="1:23" x14ac:dyDescent="0.25">
      <c r="A863">
        <v>1493</v>
      </c>
      <c r="B863" s="1">
        <v>45352</v>
      </c>
      <c r="C863" t="s">
        <v>10</v>
      </c>
      <c r="D863">
        <v>699</v>
      </c>
      <c r="E863">
        <v>1.5</v>
      </c>
      <c r="F863">
        <v>0</v>
      </c>
      <c r="G863">
        <v>0</v>
      </c>
      <c r="H863">
        <v>34</v>
      </c>
      <c r="I863">
        <v>30</v>
      </c>
      <c r="J863" t="s">
        <v>11</v>
      </c>
      <c r="K863">
        <v>1</v>
      </c>
      <c r="M863">
        <v>2050</v>
      </c>
      <c r="N863" s="1">
        <v>45657</v>
      </c>
      <c r="O863" t="s">
        <v>14</v>
      </c>
      <c r="P863">
        <v>399</v>
      </c>
      <c r="Q863">
        <v>14.4</v>
      </c>
      <c r="R863">
        <v>0</v>
      </c>
      <c r="S863">
        <v>4</v>
      </c>
      <c r="T863">
        <v>21</v>
      </c>
      <c r="U863">
        <v>3</v>
      </c>
      <c r="V863" t="s">
        <v>13</v>
      </c>
      <c r="W863">
        <v>0</v>
      </c>
    </row>
    <row r="864" spans="1:23" x14ac:dyDescent="0.25">
      <c r="A864">
        <v>1495</v>
      </c>
      <c r="B864" s="1">
        <v>45051</v>
      </c>
      <c r="C864" t="s">
        <v>14</v>
      </c>
      <c r="D864">
        <v>399</v>
      </c>
      <c r="E864">
        <v>10.1</v>
      </c>
      <c r="F864">
        <v>7</v>
      </c>
      <c r="G864">
        <v>3</v>
      </c>
      <c r="H864">
        <v>4</v>
      </c>
      <c r="I864">
        <v>54</v>
      </c>
      <c r="J864" t="s">
        <v>11</v>
      </c>
      <c r="K864">
        <v>1</v>
      </c>
      <c r="M864">
        <v>2053</v>
      </c>
      <c r="N864" s="1">
        <v>45332</v>
      </c>
      <c r="O864" t="s">
        <v>12</v>
      </c>
      <c r="P864">
        <v>199</v>
      </c>
      <c r="Q864">
        <v>10.3</v>
      </c>
      <c r="R864">
        <v>0</v>
      </c>
      <c r="S864">
        <v>4</v>
      </c>
      <c r="T864">
        <v>32</v>
      </c>
      <c r="U864">
        <v>26</v>
      </c>
      <c r="V864" t="s">
        <v>13</v>
      </c>
      <c r="W864">
        <v>0</v>
      </c>
    </row>
    <row r="865" spans="1:23" x14ac:dyDescent="0.25">
      <c r="A865">
        <v>1496</v>
      </c>
      <c r="B865" s="1">
        <v>45257</v>
      </c>
      <c r="C865" t="s">
        <v>14</v>
      </c>
      <c r="D865">
        <v>399</v>
      </c>
      <c r="E865">
        <v>1.2</v>
      </c>
      <c r="F865">
        <v>0</v>
      </c>
      <c r="G865">
        <v>0</v>
      </c>
      <c r="H865">
        <v>7</v>
      </c>
      <c r="I865">
        <v>8</v>
      </c>
      <c r="J865" t="s">
        <v>11</v>
      </c>
      <c r="K865">
        <v>1</v>
      </c>
      <c r="M865">
        <v>2055</v>
      </c>
      <c r="N865" s="1">
        <v>45641</v>
      </c>
      <c r="O865" t="s">
        <v>12</v>
      </c>
      <c r="P865">
        <v>199</v>
      </c>
      <c r="Q865">
        <v>1.9</v>
      </c>
      <c r="R865">
        <v>8</v>
      </c>
      <c r="S865">
        <v>0</v>
      </c>
      <c r="T865">
        <v>16</v>
      </c>
      <c r="U865">
        <v>3</v>
      </c>
      <c r="V865" t="s">
        <v>13</v>
      </c>
      <c r="W865">
        <v>0</v>
      </c>
    </row>
    <row r="866" spans="1:23" x14ac:dyDescent="0.25">
      <c r="A866">
        <v>1499</v>
      </c>
      <c r="B866" s="1">
        <v>45315</v>
      </c>
      <c r="C866" t="s">
        <v>12</v>
      </c>
      <c r="D866">
        <v>199</v>
      </c>
      <c r="E866">
        <v>2.2999999999999998</v>
      </c>
      <c r="F866">
        <v>5</v>
      </c>
      <c r="G866">
        <v>5</v>
      </c>
      <c r="H866">
        <v>20</v>
      </c>
      <c r="I866">
        <v>39</v>
      </c>
      <c r="J866" t="s">
        <v>11</v>
      </c>
      <c r="K866">
        <v>1</v>
      </c>
      <c r="M866">
        <v>2057</v>
      </c>
      <c r="N866" s="1">
        <v>45431</v>
      </c>
      <c r="O866" t="s">
        <v>10</v>
      </c>
      <c r="P866">
        <v>699</v>
      </c>
      <c r="Q866">
        <v>8.4</v>
      </c>
      <c r="R866">
        <v>6</v>
      </c>
      <c r="S866">
        <v>0</v>
      </c>
      <c r="T866">
        <v>21</v>
      </c>
      <c r="U866">
        <v>32</v>
      </c>
      <c r="V866" t="s">
        <v>13</v>
      </c>
      <c r="W866">
        <v>0</v>
      </c>
    </row>
    <row r="867" spans="1:23" x14ac:dyDescent="0.25">
      <c r="A867">
        <v>1501</v>
      </c>
      <c r="B867" s="1">
        <v>45416</v>
      </c>
      <c r="C867" t="s">
        <v>10</v>
      </c>
      <c r="D867">
        <v>699</v>
      </c>
      <c r="E867">
        <v>16.100000000000001</v>
      </c>
      <c r="F867">
        <v>1</v>
      </c>
      <c r="G867">
        <v>4</v>
      </c>
      <c r="H867">
        <v>27</v>
      </c>
      <c r="I867">
        <v>33</v>
      </c>
      <c r="J867" t="s">
        <v>11</v>
      </c>
      <c r="K867">
        <v>1</v>
      </c>
      <c r="M867">
        <v>2061</v>
      </c>
      <c r="N867" s="1">
        <v>45269</v>
      </c>
      <c r="O867" t="s">
        <v>10</v>
      </c>
      <c r="P867">
        <v>699</v>
      </c>
      <c r="Q867">
        <v>13</v>
      </c>
      <c r="R867">
        <v>2</v>
      </c>
      <c r="S867">
        <v>1</v>
      </c>
      <c r="T867">
        <v>24</v>
      </c>
      <c r="U867">
        <v>48</v>
      </c>
      <c r="V867" t="s">
        <v>13</v>
      </c>
      <c r="W867">
        <v>0</v>
      </c>
    </row>
    <row r="868" spans="1:23" x14ac:dyDescent="0.25">
      <c r="A868">
        <v>1502</v>
      </c>
      <c r="B868" s="1">
        <v>45197</v>
      </c>
      <c r="C868" t="s">
        <v>10</v>
      </c>
      <c r="D868">
        <v>699</v>
      </c>
      <c r="E868">
        <v>24.4</v>
      </c>
      <c r="F868">
        <v>5</v>
      </c>
      <c r="G868">
        <v>5</v>
      </c>
      <c r="H868">
        <v>32</v>
      </c>
      <c r="I868">
        <v>30</v>
      </c>
      <c r="J868" t="s">
        <v>11</v>
      </c>
      <c r="K868">
        <v>1</v>
      </c>
      <c r="M868">
        <v>2065</v>
      </c>
      <c r="N868" s="1">
        <v>45185</v>
      </c>
      <c r="O868" t="s">
        <v>14</v>
      </c>
      <c r="P868">
        <v>399</v>
      </c>
      <c r="Q868">
        <v>11.9</v>
      </c>
      <c r="R868">
        <v>3</v>
      </c>
      <c r="S868">
        <v>4</v>
      </c>
      <c r="T868">
        <v>24</v>
      </c>
      <c r="U868">
        <v>56</v>
      </c>
      <c r="V868" t="s">
        <v>13</v>
      </c>
      <c r="W868">
        <v>0</v>
      </c>
    </row>
    <row r="869" spans="1:23" x14ac:dyDescent="0.25">
      <c r="A869">
        <v>1504</v>
      </c>
      <c r="B869" s="1">
        <v>45148</v>
      </c>
      <c r="C869" t="s">
        <v>10</v>
      </c>
      <c r="D869">
        <v>699</v>
      </c>
      <c r="E869">
        <v>2.2999999999999998</v>
      </c>
      <c r="F869">
        <v>7</v>
      </c>
      <c r="G869">
        <v>0</v>
      </c>
      <c r="H869">
        <v>5</v>
      </c>
      <c r="I869">
        <v>13</v>
      </c>
      <c r="J869" t="s">
        <v>11</v>
      </c>
      <c r="K869">
        <v>1</v>
      </c>
      <c r="M869">
        <v>2070</v>
      </c>
      <c r="N869" s="1">
        <v>45026</v>
      </c>
      <c r="O869" t="s">
        <v>14</v>
      </c>
      <c r="P869">
        <v>399</v>
      </c>
      <c r="Q869">
        <v>7.9</v>
      </c>
      <c r="R869">
        <v>6</v>
      </c>
      <c r="S869">
        <v>5</v>
      </c>
      <c r="T869">
        <v>1</v>
      </c>
      <c r="U869">
        <v>36</v>
      </c>
      <c r="V869" t="s">
        <v>13</v>
      </c>
      <c r="W869">
        <v>0</v>
      </c>
    </row>
    <row r="870" spans="1:23" x14ac:dyDescent="0.25">
      <c r="A870">
        <v>1506</v>
      </c>
      <c r="B870" s="1">
        <v>45443</v>
      </c>
      <c r="C870" t="s">
        <v>10</v>
      </c>
      <c r="D870">
        <v>699</v>
      </c>
      <c r="E870">
        <v>19.100000000000001</v>
      </c>
      <c r="F870">
        <v>4</v>
      </c>
      <c r="G870">
        <v>5</v>
      </c>
      <c r="H870">
        <v>21</v>
      </c>
      <c r="I870">
        <v>29</v>
      </c>
      <c r="J870" t="s">
        <v>11</v>
      </c>
      <c r="K870">
        <v>1</v>
      </c>
      <c r="M870">
        <v>2071</v>
      </c>
      <c r="N870" s="1">
        <v>45004</v>
      </c>
      <c r="O870" t="s">
        <v>12</v>
      </c>
      <c r="P870">
        <v>199</v>
      </c>
      <c r="Q870">
        <v>5.8</v>
      </c>
      <c r="R870">
        <v>3</v>
      </c>
      <c r="S870">
        <v>3</v>
      </c>
      <c r="T870">
        <v>24</v>
      </c>
      <c r="U870">
        <v>47</v>
      </c>
      <c r="V870" t="s">
        <v>13</v>
      </c>
      <c r="W870">
        <v>0</v>
      </c>
    </row>
    <row r="871" spans="1:23" x14ac:dyDescent="0.25">
      <c r="A871">
        <v>1509</v>
      </c>
      <c r="B871" s="1">
        <v>45398</v>
      </c>
      <c r="C871" t="s">
        <v>10</v>
      </c>
      <c r="D871">
        <v>699</v>
      </c>
      <c r="E871">
        <v>4.0999999999999996</v>
      </c>
      <c r="F871">
        <v>1</v>
      </c>
      <c r="G871">
        <v>5</v>
      </c>
      <c r="H871">
        <v>7</v>
      </c>
      <c r="I871">
        <v>7</v>
      </c>
      <c r="J871" t="s">
        <v>11</v>
      </c>
      <c r="K871">
        <v>1</v>
      </c>
      <c r="M871">
        <v>2073</v>
      </c>
      <c r="N871" s="1">
        <v>45625</v>
      </c>
      <c r="O871" t="s">
        <v>14</v>
      </c>
      <c r="P871">
        <v>399</v>
      </c>
      <c r="Q871">
        <v>23.3</v>
      </c>
      <c r="R871">
        <v>3</v>
      </c>
      <c r="S871">
        <v>0</v>
      </c>
      <c r="T871">
        <v>30</v>
      </c>
      <c r="U871">
        <v>58</v>
      </c>
      <c r="V871" t="s">
        <v>13</v>
      </c>
      <c r="W871">
        <v>0</v>
      </c>
    </row>
    <row r="872" spans="1:23" x14ac:dyDescent="0.25">
      <c r="A872">
        <v>1510</v>
      </c>
      <c r="B872" s="1">
        <v>45490</v>
      </c>
      <c r="C872" t="s">
        <v>12</v>
      </c>
      <c r="D872">
        <v>199</v>
      </c>
      <c r="E872">
        <v>1.2</v>
      </c>
      <c r="F872">
        <v>8</v>
      </c>
      <c r="G872">
        <v>3</v>
      </c>
      <c r="H872">
        <v>18</v>
      </c>
      <c r="I872">
        <v>22</v>
      </c>
      <c r="J872" t="s">
        <v>11</v>
      </c>
      <c r="K872">
        <v>1</v>
      </c>
      <c r="M872">
        <v>2077</v>
      </c>
      <c r="N872" s="1">
        <v>45214</v>
      </c>
      <c r="O872" t="s">
        <v>14</v>
      </c>
      <c r="P872">
        <v>399</v>
      </c>
      <c r="Q872">
        <v>24.3</v>
      </c>
      <c r="R872">
        <v>0</v>
      </c>
      <c r="S872">
        <v>5</v>
      </c>
      <c r="T872">
        <v>12</v>
      </c>
      <c r="U872">
        <v>4</v>
      </c>
      <c r="V872" t="s">
        <v>13</v>
      </c>
      <c r="W872">
        <v>0</v>
      </c>
    </row>
    <row r="873" spans="1:23" x14ac:dyDescent="0.25">
      <c r="A873">
        <v>1511</v>
      </c>
      <c r="B873" s="1">
        <v>45268</v>
      </c>
      <c r="C873" t="s">
        <v>12</v>
      </c>
      <c r="D873">
        <v>199</v>
      </c>
      <c r="E873">
        <v>11.1</v>
      </c>
      <c r="F873">
        <v>2</v>
      </c>
      <c r="G873">
        <v>3</v>
      </c>
      <c r="H873">
        <v>23</v>
      </c>
      <c r="I873">
        <v>32</v>
      </c>
      <c r="J873" t="s">
        <v>11</v>
      </c>
      <c r="K873">
        <v>1</v>
      </c>
      <c r="M873">
        <v>2078</v>
      </c>
      <c r="N873" s="1">
        <v>45119</v>
      </c>
      <c r="O873" t="s">
        <v>10</v>
      </c>
      <c r="P873">
        <v>699</v>
      </c>
      <c r="Q873">
        <v>18.100000000000001</v>
      </c>
      <c r="R873">
        <v>3</v>
      </c>
      <c r="S873">
        <v>2</v>
      </c>
      <c r="T873">
        <v>19</v>
      </c>
      <c r="U873">
        <v>1</v>
      </c>
      <c r="V873" t="s">
        <v>13</v>
      </c>
      <c r="W873">
        <v>0</v>
      </c>
    </row>
    <row r="874" spans="1:23" x14ac:dyDescent="0.25">
      <c r="A874">
        <v>1517</v>
      </c>
      <c r="B874" s="1">
        <v>45537</v>
      </c>
      <c r="C874" t="s">
        <v>14</v>
      </c>
      <c r="D874">
        <v>399</v>
      </c>
      <c r="E874">
        <v>5.5</v>
      </c>
      <c r="F874">
        <v>3</v>
      </c>
      <c r="G874">
        <v>2</v>
      </c>
      <c r="H874">
        <v>32</v>
      </c>
      <c r="I874">
        <v>40</v>
      </c>
      <c r="J874" t="s">
        <v>11</v>
      </c>
      <c r="K874">
        <v>1</v>
      </c>
      <c r="M874">
        <v>2079</v>
      </c>
      <c r="N874" s="1">
        <v>45499</v>
      </c>
      <c r="O874" t="s">
        <v>12</v>
      </c>
      <c r="P874">
        <v>199</v>
      </c>
      <c r="Q874">
        <v>20.399999999999999</v>
      </c>
      <c r="R874">
        <v>0</v>
      </c>
      <c r="S874">
        <v>4</v>
      </c>
      <c r="T874">
        <v>29</v>
      </c>
      <c r="U874">
        <v>53</v>
      </c>
      <c r="V874" t="s">
        <v>13</v>
      </c>
      <c r="W874">
        <v>0</v>
      </c>
    </row>
    <row r="875" spans="1:23" x14ac:dyDescent="0.25">
      <c r="A875">
        <v>1518</v>
      </c>
      <c r="B875" s="1">
        <v>45239</v>
      </c>
      <c r="C875" t="s">
        <v>14</v>
      </c>
      <c r="D875">
        <v>399</v>
      </c>
      <c r="E875">
        <v>2.8</v>
      </c>
      <c r="F875">
        <v>8</v>
      </c>
      <c r="G875">
        <v>5</v>
      </c>
      <c r="H875">
        <v>1</v>
      </c>
      <c r="I875">
        <v>39</v>
      </c>
      <c r="J875" t="s">
        <v>11</v>
      </c>
      <c r="K875">
        <v>1</v>
      </c>
      <c r="M875">
        <v>2082</v>
      </c>
      <c r="N875" s="1">
        <v>45308</v>
      </c>
      <c r="O875" t="s">
        <v>10</v>
      </c>
      <c r="P875">
        <v>699</v>
      </c>
      <c r="Q875">
        <v>8.4</v>
      </c>
      <c r="R875">
        <v>5</v>
      </c>
      <c r="S875">
        <v>3</v>
      </c>
      <c r="T875">
        <v>10</v>
      </c>
      <c r="U875">
        <v>11</v>
      </c>
      <c r="V875" t="s">
        <v>13</v>
      </c>
      <c r="W875">
        <v>0</v>
      </c>
    </row>
    <row r="876" spans="1:23" x14ac:dyDescent="0.25">
      <c r="A876">
        <v>1519</v>
      </c>
      <c r="B876" s="1">
        <v>45393</v>
      </c>
      <c r="C876" t="s">
        <v>10</v>
      </c>
      <c r="D876">
        <v>699</v>
      </c>
      <c r="E876">
        <v>4.7</v>
      </c>
      <c r="F876">
        <v>1</v>
      </c>
      <c r="G876">
        <v>1</v>
      </c>
      <c r="H876">
        <v>16</v>
      </c>
      <c r="I876">
        <v>11</v>
      </c>
      <c r="J876" t="s">
        <v>11</v>
      </c>
      <c r="K876">
        <v>1</v>
      </c>
      <c r="M876">
        <v>2083</v>
      </c>
      <c r="N876" s="1">
        <v>45618</v>
      </c>
      <c r="O876" t="s">
        <v>14</v>
      </c>
      <c r="P876">
        <v>399</v>
      </c>
      <c r="Q876">
        <v>19.3</v>
      </c>
      <c r="R876">
        <v>2</v>
      </c>
      <c r="S876">
        <v>5</v>
      </c>
      <c r="T876">
        <v>23</v>
      </c>
      <c r="U876">
        <v>48</v>
      </c>
      <c r="V876" t="s">
        <v>13</v>
      </c>
      <c r="W876">
        <v>0</v>
      </c>
    </row>
    <row r="877" spans="1:23" x14ac:dyDescent="0.25">
      <c r="A877">
        <v>1520</v>
      </c>
      <c r="B877" s="1">
        <v>45197</v>
      </c>
      <c r="C877" t="s">
        <v>12</v>
      </c>
      <c r="D877">
        <v>199</v>
      </c>
      <c r="E877">
        <v>16.8</v>
      </c>
      <c r="F877">
        <v>6</v>
      </c>
      <c r="G877">
        <v>2</v>
      </c>
      <c r="H877">
        <v>1</v>
      </c>
      <c r="I877">
        <v>1</v>
      </c>
      <c r="J877" t="s">
        <v>11</v>
      </c>
      <c r="K877">
        <v>1</v>
      </c>
      <c r="M877">
        <v>2091</v>
      </c>
      <c r="N877" s="1">
        <v>45119</v>
      </c>
      <c r="O877" t="s">
        <v>10</v>
      </c>
      <c r="P877">
        <v>699</v>
      </c>
      <c r="Q877">
        <v>6</v>
      </c>
      <c r="R877">
        <v>7</v>
      </c>
      <c r="S877">
        <v>1</v>
      </c>
      <c r="T877">
        <v>7</v>
      </c>
      <c r="U877">
        <v>53</v>
      </c>
      <c r="V877" t="s">
        <v>13</v>
      </c>
      <c r="W877">
        <v>0</v>
      </c>
    </row>
    <row r="878" spans="1:23" x14ac:dyDescent="0.25">
      <c r="A878">
        <v>1524</v>
      </c>
      <c r="B878" s="1">
        <v>45485</v>
      </c>
      <c r="C878" t="s">
        <v>12</v>
      </c>
      <c r="D878">
        <v>199</v>
      </c>
      <c r="E878">
        <v>20.2</v>
      </c>
      <c r="F878">
        <v>5</v>
      </c>
      <c r="G878">
        <v>3</v>
      </c>
      <c r="H878">
        <v>20</v>
      </c>
      <c r="I878">
        <v>31</v>
      </c>
      <c r="J878" t="s">
        <v>11</v>
      </c>
      <c r="K878">
        <v>1</v>
      </c>
      <c r="M878">
        <v>2096</v>
      </c>
      <c r="N878" s="1">
        <v>45530</v>
      </c>
      <c r="O878" t="s">
        <v>12</v>
      </c>
      <c r="P878">
        <v>199</v>
      </c>
      <c r="Q878">
        <v>8.9</v>
      </c>
      <c r="R878">
        <v>5</v>
      </c>
      <c r="S878">
        <v>1</v>
      </c>
      <c r="T878">
        <v>20</v>
      </c>
      <c r="U878">
        <v>19</v>
      </c>
      <c r="V878" t="s">
        <v>13</v>
      </c>
      <c r="W878">
        <v>0</v>
      </c>
    </row>
    <row r="879" spans="1:23" x14ac:dyDescent="0.25">
      <c r="A879">
        <v>1525</v>
      </c>
      <c r="B879" s="1">
        <v>45654</v>
      </c>
      <c r="C879" t="s">
        <v>14</v>
      </c>
      <c r="D879">
        <v>399</v>
      </c>
      <c r="E879">
        <v>6.7</v>
      </c>
      <c r="F879">
        <v>7</v>
      </c>
      <c r="G879">
        <v>0</v>
      </c>
      <c r="H879">
        <v>32</v>
      </c>
      <c r="I879">
        <v>52</v>
      </c>
      <c r="J879" t="s">
        <v>11</v>
      </c>
      <c r="K879">
        <v>1</v>
      </c>
      <c r="M879">
        <v>2097</v>
      </c>
      <c r="N879" s="1">
        <v>45188</v>
      </c>
      <c r="O879" t="s">
        <v>14</v>
      </c>
      <c r="P879">
        <v>399</v>
      </c>
      <c r="Q879">
        <v>17.100000000000001</v>
      </c>
      <c r="R879">
        <v>0</v>
      </c>
      <c r="S879">
        <v>3</v>
      </c>
      <c r="T879">
        <v>3</v>
      </c>
      <c r="U879">
        <v>20</v>
      </c>
      <c r="V879" t="s">
        <v>13</v>
      </c>
      <c r="W879">
        <v>0</v>
      </c>
    </row>
    <row r="880" spans="1:23" x14ac:dyDescent="0.25">
      <c r="A880">
        <v>1529</v>
      </c>
      <c r="B880" s="1">
        <v>45198</v>
      </c>
      <c r="C880" t="s">
        <v>12</v>
      </c>
      <c r="D880">
        <v>199</v>
      </c>
      <c r="E880">
        <v>22</v>
      </c>
      <c r="F880">
        <v>8</v>
      </c>
      <c r="G880">
        <v>3</v>
      </c>
      <c r="H880">
        <v>18</v>
      </c>
      <c r="I880">
        <v>56</v>
      </c>
      <c r="J880" t="s">
        <v>11</v>
      </c>
      <c r="K880">
        <v>1</v>
      </c>
      <c r="M880">
        <v>2100</v>
      </c>
      <c r="N880" s="1">
        <v>45573</v>
      </c>
      <c r="O880" t="s">
        <v>12</v>
      </c>
      <c r="P880">
        <v>199</v>
      </c>
      <c r="Q880">
        <v>6.7</v>
      </c>
      <c r="R880">
        <v>1</v>
      </c>
      <c r="S880">
        <v>0</v>
      </c>
      <c r="T880">
        <v>31</v>
      </c>
      <c r="U880">
        <v>15</v>
      </c>
      <c r="V880" t="s">
        <v>13</v>
      </c>
      <c r="W880">
        <v>0</v>
      </c>
    </row>
    <row r="881" spans="1:23" x14ac:dyDescent="0.25">
      <c r="A881">
        <v>1531</v>
      </c>
      <c r="B881" s="1">
        <v>45052</v>
      </c>
      <c r="C881" t="s">
        <v>14</v>
      </c>
      <c r="D881">
        <v>399</v>
      </c>
      <c r="E881">
        <v>1.5</v>
      </c>
      <c r="F881">
        <v>8</v>
      </c>
      <c r="G881">
        <v>5</v>
      </c>
      <c r="H881">
        <v>13</v>
      </c>
      <c r="I881">
        <v>21</v>
      </c>
      <c r="J881" t="s">
        <v>11</v>
      </c>
      <c r="K881">
        <v>1</v>
      </c>
      <c r="M881">
        <v>2101</v>
      </c>
      <c r="N881" s="1">
        <v>44962</v>
      </c>
      <c r="O881" t="s">
        <v>12</v>
      </c>
      <c r="P881">
        <v>199</v>
      </c>
      <c r="Q881">
        <v>9.8000000000000007</v>
      </c>
      <c r="R881">
        <v>5</v>
      </c>
      <c r="S881">
        <v>1</v>
      </c>
      <c r="T881">
        <v>30</v>
      </c>
      <c r="U881">
        <v>38</v>
      </c>
      <c r="V881" t="s">
        <v>13</v>
      </c>
      <c r="W881">
        <v>0</v>
      </c>
    </row>
    <row r="882" spans="1:23" x14ac:dyDescent="0.25">
      <c r="A882">
        <v>1535</v>
      </c>
      <c r="B882" s="1">
        <v>44927</v>
      </c>
      <c r="C882" t="s">
        <v>14</v>
      </c>
      <c r="D882">
        <v>399</v>
      </c>
      <c r="E882">
        <v>1.8</v>
      </c>
      <c r="F882">
        <v>4</v>
      </c>
      <c r="G882">
        <v>0</v>
      </c>
      <c r="H882">
        <v>8</v>
      </c>
      <c r="I882">
        <v>27</v>
      </c>
      <c r="J882" t="s">
        <v>11</v>
      </c>
      <c r="K882">
        <v>1</v>
      </c>
      <c r="M882">
        <v>2107</v>
      </c>
      <c r="N882" s="1">
        <v>45596</v>
      </c>
      <c r="O882" t="s">
        <v>12</v>
      </c>
      <c r="P882">
        <v>199</v>
      </c>
      <c r="Q882">
        <v>12.4</v>
      </c>
      <c r="R882">
        <v>0</v>
      </c>
      <c r="S882">
        <v>3</v>
      </c>
      <c r="T882">
        <v>31</v>
      </c>
      <c r="U882">
        <v>49</v>
      </c>
      <c r="V882" t="s">
        <v>13</v>
      </c>
      <c r="W882">
        <v>0</v>
      </c>
    </row>
    <row r="883" spans="1:23" x14ac:dyDescent="0.25">
      <c r="A883">
        <v>1536</v>
      </c>
      <c r="B883" s="1">
        <v>45501</v>
      </c>
      <c r="C883" t="s">
        <v>12</v>
      </c>
      <c r="D883">
        <v>199</v>
      </c>
      <c r="E883">
        <v>3.9</v>
      </c>
      <c r="F883">
        <v>4</v>
      </c>
      <c r="G883">
        <v>4</v>
      </c>
      <c r="H883">
        <v>17</v>
      </c>
      <c r="I883">
        <v>42</v>
      </c>
      <c r="J883" t="s">
        <v>11</v>
      </c>
      <c r="K883">
        <v>1</v>
      </c>
      <c r="M883">
        <v>2108</v>
      </c>
      <c r="N883" s="1">
        <v>45524</v>
      </c>
      <c r="O883" t="s">
        <v>12</v>
      </c>
      <c r="P883">
        <v>199</v>
      </c>
      <c r="Q883">
        <v>1.6</v>
      </c>
      <c r="R883">
        <v>2</v>
      </c>
      <c r="S883">
        <v>1</v>
      </c>
      <c r="T883">
        <v>25</v>
      </c>
      <c r="U883">
        <v>21</v>
      </c>
      <c r="V883" t="s">
        <v>13</v>
      </c>
      <c r="W883">
        <v>0</v>
      </c>
    </row>
    <row r="884" spans="1:23" x14ac:dyDescent="0.25">
      <c r="A884">
        <v>1538</v>
      </c>
      <c r="B884" s="1">
        <v>45322</v>
      </c>
      <c r="C884" t="s">
        <v>14</v>
      </c>
      <c r="D884">
        <v>399</v>
      </c>
      <c r="E884">
        <v>1.3</v>
      </c>
      <c r="F884">
        <v>5</v>
      </c>
      <c r="G884">
        <v>1</v>
      </c>
      <c r="H884">
        <v>15</v>
      </c>
      <c r="I884">
        <v>51</v>
      </c>
      <c r="J884" t="s">
        <v>11</v>
      </c>
      <c r="K884">
        <v>1</v>
      </c>
      <c r="M884">
        <v>2109</v>
      </c>
      <c r="N884" s="1">
        <v>45546</v>
      </c>
      <c r="O884" t="s">
        <v>14</v>
      </c>
      <c r="P884">
        <v>399</v>
      </c>
      <c r="Q884">
        <v>18</v>
      </c>
      <c r="R884">
        <v>1</v>
      </c>
      <c r="S884">
        <v>0</v>
      </c>
      <c r="T884">
        <v>15</v>
      </c>
      <c r="U884">
        <v>10</v>
      </c>
      <c r="V884" t="s">
        <v>13</v>
      </c>
      <c r="W884">
        <v>0</v>
      </c>
    </row>
    <row r="885" spans="1:23" x14ac:dyDescent="0.25">
      <c r="A885">
        <v>1539</v>
      </c>
      <c r="B885" s="1">
        <v>45245</v>
      </c>
      <c r="C885" t="s">
        <v>14</v>
      </c>
      <c r="D885">
        <v>399</v>
      </c>
      <c r="E885">
        <v>24.2</v>
      </c>
      <c r="F885">
        <v>1</v>
      </c>
      <c r="G885">
        <v>2</v>
      </c>
      <c r="H885">
        <v>26</v>
      </c>
      <c r="I885">
        <v>58</v>
      </c>
      <c r="J885" t="s">
        <v>11</v>
      </c>
      <c r="K885">
        <v>1</v>
      </c>
      <c r="M885">
        <v>2112</v>
      </c>
      <c r="N885" s="1">
        <v>45293</v>
      </c>
      <c r="O885" t="s">
        <v>10</v>
      </c>
      <c r="P885">
        <v>699</v>
      </c>
      <c r="Q885">
        <v>2.1</v>
      </c>
      <c r="R885">
        <v>1</v>
      </c>
      <c r="S885">
        <v>2</v>
      </c>
      <c r="T885">
        <v>28</v>
      </c>
      <c r="U885">
        <v>56</v>
      </c>
      <c r="V885" t="s">
        <v>13</v>
      </c>
      <c r="W885">
        <v>0</v>
      </c>
    </row>
    <row r="886" spans="1:23" x14ac:dyDescent="0.25">
      <c r="A886">
        <v>1541</v>
      </c>
      <c r="B886" s="1">
        <v>45507</v>
      </c>
      <c r="C886" t="s">
        <v>14</v>
      </c>
      <c r="D886">
        <v>399</v>
      </c>
      <c r="E886">
        <v>10.7</v>
      </c>
      <c r="F886">
        <v>3</v>
      </c>
      <c r="G886">
        <v>2</v>
      </c>
      <c r="H886">
        <v>9</v>
      </c>
      <c r="I886">
        <v>19</v>
      </c>
      <c r="J886" t="s">
        <v>11</v>
      </c>
      <c r="K886">
        <v>1</v>
      </c>
      <c r="M886">
        <v>2122</v>
      </c>
      <c r="N886" s="1">
        <v>44970</v>
      </c>
      <c r="O886" t="s">
        <v>10</v>
      </c>
      <c r="P886">
        <v>699</v>
      </c>
      <c r="Q886">
        <v>23.5</v>
      </c>
      <c r="R886">
        <v>4</v>
      </c>
      <c r="S886">
        <v>3</v>
      </c>
      <c r="T886">
        <v>24</v>
      </c>
      <c r="U886">
        <v>3</v>
      </c>
      <c r="V886" t="s">
        <v>13</v>
      </c>
      <c r="W886">
        <v>0</v>
      </c>
    </row>
    <row r="887" spans="1:23" x14ac:dyDescent="0.25">
      <c r="A887">
        <v>1542</v>
      </c>
      <c r="B887" s="1">
        <v>45379</v>
      </c>
      <c r="C887" t="s">
        <v>10</v>
      </c>
      <c r="D887">
        <v>699</v>
      </c>
      <c r="E887">
        <v>13.9</v>
      </c>
      <c r="F887">
        <v>6</v>
      </c>
      <c r="G887">
        <v>3</v>
      </c>
      <c r="H887">
        <v>30</v>
      </c>
      <c r="I887">
        <v>6</v>
      </c>
      <c r="J887" t="s">
        <v>11</v>
      </c>
      <c r="K887">
        <v>1</v>
      </c>
      <c r="M887">
        <v>2124</v>
      </c>
      <c r="N887" s="1">
        <v>45577</v>
      </c>
      <c r="O887" t="s">
        <v>10</v>
      </c>
      <c r="P887">
        <v>699</v>
      </c>
      <c r="Q887">
        <v>12.2</v>
      </c>
      <c r="R887">
        <v>8</v>
      </c>
      <c r="S887">
        <v>3</v>
      </c>
      <c r="T887">
        <v>9</v>
      </c>
      <c r="U887">
        <v>41</v>
      </c>
      <c r="V887" t="s">
        <v>13</v>
      </c>
      <c r="W887">
        <v>0</v>
      </c>
    </row>
    <row r="888" spans="1:23" x14ac:dyDescent="0.25">
      <c r="A888">
        <v>1543</v>
      </c>
      <c r="B888" s="1">
        <v>45357</v>
      </c>
      <c r="C888" t="s">
        <v>10</v>
      </c>
      <c r="D888">
        <v>699</v>
      </c>
      <c r="E888">
        <v>12.8</v>
      </c>
      <c r="F888">
        <v>5</v>
      </c>
      <c r="G888">
        <v>3</v>
      </c>
      <c r="H888">
        <v>21</v>
      </c>
      <c r="I888">
        <v>22</v>
      </c>
      <c r="J888" t="s">
        <v>11</v>
      </c>
      <c r="K888">
        <v>1</v>
      </c>
      <c r="M888">
        <v>2127</v>
      </c>
      <c r="N888" s="1">
        <v>45276</v>
      </c>
      <c r="O888" t="s">
        <v>12</v>
      </c>
      <c r="P888">
        <v>199</v>
      </c>
      <c r="Q888">
        <v>7.3</v>
      </c>
      <c r="R888">
        <v>4</v>
      </c>
      <c r="S888">
        <v>3</v>
      </c>
      <c r="T888">
        <v>24</v>
      </c>
      <c r="U888">
        <v>41</v>
      </c>
      <c r="V888" t="s">
        <v>13</v>
      </c>
      <c r="W888">
        <v>0</v>
      </c>
    </row>
    <row r="889" spans="1:23" x14ac:dyDescent="0.25">
      <c r="A889">
        <v>1544</v>
      </c>
      <c r="B889" s="1">
        <v>45070</v>
      </c>
      <c r="C889" t="s">
        <v>14</v>
      </c>
      <c r="D889">
        <v>399</v>
      </c>
      <c r="E889">
        <v>1.2</v>
      </c>
      <c r="F889">
        <v>8</v>
      </c>
      <c r="G889">
        <v>0</v>
      </c>
      <c r="H889">
        <v>30</v>
      </c>
      <c r="I889">
        <v>49</v>
      </c>
      <c r="J889" t="s">
        <v>11</v>
      </c>
      <c r="K889">
        <v>1</v>
      </c>
      <c r="M889">
        <v>2132</v>
      </c>
      <c r="N889" s="1">
        <v>45612</v>
      </c>
      <c r="O889" t="s">
        <v>12</v>
      </c>
      <c r="P889">
        <v>199</v>
      </c>
      <c r="Q889">
        <v>13.2</v>
      </c>
      <c r="R889">
        <v>6</v>
      </c>
      <c r="S889">
        <v>2</v>
      </c>
      <c r="T889">
        <v>22</v>
      </c>
      <c r="U889">
        <v>16</v>
      </c>
      <c r="V889" t="s">
        <v>13</v>
      </c>
      <c r="W889">
        <v>0</v>
      </c>
    </row>
    <row r="890" spans="1:23" x14ac:dyDescent="0.25">
      <c r="A890">
        <v>1548</v>
      </c>
      <c r="B890" s="1">
        <v>44989</v>
      </c>
      <c r="C890" t="s">
        <v>12</v>
      </c>
      <c r="D890">
        <v>199</v>
      </c>
      <c r="E890">
        <v>15.1</v>
      </c>
      <c r="F890">
        <v>4</v>
      </c>
      <c r="G890">
        <v>4</v>
      </c>
      <c r="H890">
        <v>22</v>
      </c>
      <c r="I890">
        <v>30</v>
      </c>
      <c r="J890" t="s">
        <v>11</v>
      </c>
      <c r="K890">
        <v>1</v>
      </c>
      <c r="M890">
        <v>2135</v>
      </c>
      <c r="N890" s="1">
        <v>45272</v>
      </c>
      <c r="O890" t="s">
        <v>10</v>
      </c>
      <c r="P890">
        <v>699</v>
      </c>
      <c r="Q890">
        <v>16.100000000000001</v>
      </c>
      <c r="R890">
        <v>3</v>
      </c>
      <c r="S890">
        <v>4</v>
      </c>
      <c r="T890">
        <v>19</v>
      </c>
      <c r="U890">
        <v>50</v>
      </c>
      <c r="V890" t="s">
        <v>13</v>
      </c>
      <c r="W890">
        <v>0</v>
      </c>
    </row>
    <row r="891" spans="1:23" x14ac:dyDescent="0.25">
      <c r="A891">
        <v>1550</v>
      </c>
      <c r="B891" s="1">
        <v>44933</v>
      </c>
      <c r="C891" t="s">
        <v>10</v>
      </c>
      <c r="D891">
        <v>699</v>
      </c>
      <c r="E891">
        <v>3.8</v>
      </c>
      <c r="F891">
        <v>2</v>
      </c>
      <c r="G891">
        <v>2</v>
      </c>
      <c r="H891">
        <v>32</v>
      </c>
      <c r="I891">
        <v>40</v>
      </c>
      <c r="J891" t="s">
        <v>11</v>
      </c>
      <c r="K891">
        <v>1</v>
      </c>
      <c r="M891">
        <v>2144</v>
      </c>
      <c r="N891" s="1">
        <v>45082</v>
      </c>
      <c r="O891" t="s">
        <v>12</v>
      </c>
      <c r="P891">
        <v>199</v>
      </c>
      <c r="Q891">
        <v>5.9</v>
      </c>
      <c r="R891">
        <v>4</v>
      </c>
      <c r="S891">
        <v>4</v>
      </c>
      <c r="T891">
        <v>15</v>
      </c>
      <c r="U891">
        <v>22</v>
      </c>
      <c r="V891" t="s">
        <v>13</v>
      </c>
      <c r="W891">
        <v>0</v>
      </c>
    </row>
    <row r="892" spans="1:23" x14ac:dyDescent="0.25">
      <c r="A892">
        <v>1553</v>
      </c>
      <c r="B892" s="1">
        <v>45486</v>
      </c>
      <c r="C892" t="s">
        <v>12</v>
      </c>
      <c r="D892">
        <v>199</v>
      </c>
      <c r="E892">
        <v>7.8</v>
      </c>
      <c r="F892">
        <v>7</v>
      </c>
      <c r="G892">
        <v>1</v>
      </c>
      <c r="H892">
        <v>8</v>
      </c>
      <c r="I892">
        <v>52</v>
      </c>
      <c r="J892" t="s">
        <v>11</v>
      </c>
      <c r="K892">
        <v>1</v>
      </c>
      <c r="M892">
        <v>2145</v>
      </c>
      <c r="N892" s="1">
        <v>45319</v>
      </c>
      <c r="O892" t="s">
        <v>12</v>
      </c>
      <c r="P892">
        <v>199</v>
      </c>
      <c r="Q892">
        <v>14.8</v>
      </c>
      <c r="R892">
        <v>3</v>
      </c>
      <c r="S892">
        <v>1</v>
      </c>
      <c r="T892">
        <v>36</v>
      </c>
      <c r="U892">
        <v>51</v>
      </c>
      <c r="V892" t="s">
        <v>13</v>
      </c>
      <c r="W892">
        <v>0</v>
      </c>
    </row>
    <row r="893" spans="1:23" x14ac:dyDescent="0.25">
      <c r="A893">
        <v>1555</v>
      </c>
      <c r="B893" s="1">
        <v>45223</v>
      </c>
      <c r="C893" t="s">
        <v>12</v>
      </c>
      <c r="D893">
        <v>199</v>
      </c>
      <c r="E893">
        <v>4.7</v>
      </c>
      <c r="F893">
        <v>8</v>
      </c>
      <c r="G893">
        <v>1</v>
      </c>
      <c r="H893">
        <v>16</v>
      </c>
      <c r="I893">
        <v>30</v>
      </c>
      <c r="J893" t="s">
        <v>11</v>
      </c>
      <c r="K893">
        <v>1</v>
      </c>
      <c r="M893">
        <v>2146</v>
      </c>
      <c r="N893" s="1">
        <v>45203</v>
      </c>
      <c r="O893" t="s">
        <v>12</v>
      </c>
      <c r="P893">
        <v>199</v>
      </c>
      <c r="Q893">
        <v>15.6</v>
      </c>
      <c r="R893">
        <v>2</v>
      </c>
      <c r="S893">
        <v>0</v>
      </c>
      <c r="T893">
        <v>35</v>
      </c>
      <c r="U893">
        <v>36</v>
      </c>
      <c r="V893" t="s">
        <v>13</v>
      </c>
      <c r="W893">
        <v>0</v>
      </c>
    </row>
    <row r="894" spans="1:23" x14ac:dyDescent="0.25">
      <c r="A894">
        <v>1556</v>
      </c>
      <c r="B894" s="1">
        <v>45322</v>
      </c>
      <c r="C894" t="s">
        <v>10</v>
      </c>
      <c r="D894">
        <v>699</v>
      </c>
      <c r="E894">
        <v>24</v>
      </c>
      <c r="F894">
        <v>7</v>
      </c>
      <c r="G894">
        <v>2</v>
      </c>
      <c r="H894">
        <v>7</v>
      </c>
      <c r="I894">
        <v>42</v>
      </c>
      <c r="J894" t="s">
        <v>11</v>
      </c>
      <c r="K894">
        <v>1</v>
      </c>
      <c r="M894">
        <v>2151</v>
      </c>
      <c r="N894" s="1">
        <v>45277</v>
      </c>
      <c r="O894" t="s">
        <v>14</v>
      </c>
      <c r="P894">
        <v>399</v>
      </c>
      <c r="Q894">
        <v>22.1</v>
      </c>
      <c r="R894">
        <v>7</v>
      </c>
      <c r="S894">
        <v>3</v>
      </c>
      <c r="T894">
        <v>14</v>
      </c>
      <c r="U894">
        <v>50</v>
      </c>
      <c r="V894" t="s">
        <v>13</v>
      </c>
      <c r="W894">
        <v>0</v>
      </c>
    </row>
    <row r="895" spans="1:23" x14ac:dyDescent="0.25">
      <c r="A895">
        <v>1558</v>
      </c>
      <c r="B895" s="1">
        <v>45599</v>
      </c>
      <c r="C895" t="s">
        <v>10</v>
      </c>
      <c r="D895">
        <v>699</v>
      </c>
      <c r="E895">
        <v>0.8</v>
      </c>
      <c r="F895">
        <v>4</v>
      </c>
      <c r="G895">
        <v>0</v>
      </c>
      <c r="H895">
        <v>25</v>
      </c>
      <c r="I895">
        <v>41</v>
      </c>
      <c r="J895" t="s">
        <v>11</v>
      </c>
      <c r="K895">
        <v>1</v>
      </c>
      <c r="M895">
        <v>2154</v>
      </c>
      <c r="N895" s="1">
        <v>45315</v>
      </c>
      <c r="O895" t="s">
        <v>14</v>
      </c>
      <c r="P895">
        <v>399</v>
      </c>
      <c r="Q895">
        <v>10.4</v>
      </c>
      <c r="R895">
        <v>3</v>
      </c>
      <c r="S895">
        <v>5</v>
      </c>
      <c r="T895">
        <v>23</v>
      </c>
      <c r="U895">
        <v>18</v>
      </c>
      <c r="V895" t="s">
        <v>13</v>
      </c>
      <c r="W895">
        <v>0</v>
      </c>
    </row>
    <row r="896" spans="1:23" x14ac:dyDescent="0.25">
      <c r="A896">
        <v>1561</v>
      </c>
      <c r="B896" s="1">
        <v>45598</v>
      </c>
      <c r="C896" t="s">
        <v>14</v>
      </c>
      <c r="D896">
        <v>399</v>
      </c>
      <c r="E896">
        <v>10.1</v>
      </c>
      <c r="F896">
        <v>1</v>
      </c>
      <c r="G896">
        <v>1</v>
      </c>
      <c r="H896">
        <v>34</v>
      </c>
      <c r="I896">
        <v>41</v>
      </c>
      <c r="J896" t="s">
        <v>11</v>
      </c>
      <c r="K896">
        <v>1</v>
      </c>
      <c r="M896">
        <v>2157</v>
      </c>
      <c r="N896" s="1">
        <v>45193</v>
      </c>
      <c r="O896" t="s">
        <v>14</v>
      </c>
      <c r="P896">
        <v>399</v>
      </c>
      <c r="Q896">
        <v>11.2</v>
      </c>
      <c r="R896">
        <v>5</v>
      </c>
      <c r="S896">
        <v>1</v>
      </c>
      <c r="T896">
        <v>6</v>
      </c>
      <c r="U896">
        <v>17</v>
      </c>
      <c r="V896" t="s">
        <v>13</v>
      </c>
      <c r="W896">
        <v>0</v>
      </c>
    </row>
    <row r="897" spans="1:23" x14ac:dyDescent="0.25">
      <c r="A897">
        <v>1563</v>
      </c>
      <c r="B897" s="1">
        <v>45111</v>
      </c>
      <c r="C897" t="s">
        <v>14</v>
      </c>
      <c r="D897">
        <v>399</v>
      </c>
      <c r="E897">
        <v>22.9</v>
      </c>
      <c r="F897">
        <v>7</v>
      </c>
      <c r="G897">
        <v>3</v>
      </c>
      <c r="H897">
        <v>5</v>
      </c>
      <c r="I897">
        <v>30</v>
      </c>
      <c r="J897" t="s">
        <v>11</v>
      </c>
      <c r="K897">
        <v>1</v>
      </c>
      <c r="M897">
        <v>2159</v>
      </c>
      <c r="N897" s="1">
        <v>45021</v>
      </c>
      <c r="O897" t="s">
        <v>14</v>
      </c>
      <c r="P897">
        <v>399</v>
      </c>
      <c r="Q897">
        <v>1.7</v>
      </c>
      <c r="R897">
        <v>3</v>
      </c>
      <c r="S897">
        <v>0</v>
      </c>
      <c r="T897">
        <v>24</v>
      </c>
      <c r="U897">
        <v>45</v>
      </c>
      <c r="V897" t="s">
        <v>13</v>
      </c>
      <c r="W897">
        <v>0</v>
      </c>
    </row>
    <row r="898" spans="1:23" x14ac:dyDescent="0.25">
      <c r="A898">
        <v>1565</v>
      </c>
      <c r="B898" s="1">
        <v>45089</v>
      </c>
      <c r="C898" t="s">
        <v>10</v>
      </c>
      <c r="D898">
        <v>699</v>
      </c>
      <c r="E898">
        <v>14.8</v>
      </c>
      <c r="F898">
        <v>6</v>
      </c>
      <c r="G898">
        <v>0</v>
      </c>
      <c r="H898">
        <v>23</v>
      </c>
      <c r="I898">
        <v>2</v>
      </c>
      <c r="J898" t="s">
        <v>11</v>
      </c>
      <c r="K898">
        <v>1</v>
      </c>
      <c r="M898">
        <v>2161</v>
      </c>
      <c r="N898" s="1">
        <v>45097</v>
      </c>
      <c r="O898" t="s">
        <v>14</v>
      </c>
      <c r="P898">
        <v>399</v>
      </c>
      <c r="Q898">
        <v>21.5</v>
      </c>
      <c r="R898">
        <v>4</v>
      </c>
      <c r="S898">
        <v>1</v>
      </c>
      <c r="T898">
        <v>10</v>
      </c>
      <c r="U898">
        <v>14</v>
      </c>
      <c r="V898" t="s">
        <v>13</v>
      </c>
      <c r="W898">
        <v>0</v>
      </c>
    </row>
    <row r="899" spans="1:23" x14ac:dyDescent="0.25">
      <c r="A899">
        <v>1566</v>
      </c>
      <c r="B899" s="1">
        <v>45164</v>
      </c>
      <c r="C899" t="s">
        <v>12</v>
      </c>
      <c r="D899">
        <v>199</v>
      </c>
      <c r="E899">
        <v>16.8</v>
      </c>
      <c r="F899">
        <v>7</v>
      </c>
      <c r="G899">
        <v>5</v>
      </c>
      <c r="H899">
        <v>7</v>
      </c>
      <c r="I899">
        <v>30</v>
      </c>
      <c r="J899" t="s">
        <v>11</v>
      </c>
      <c r="K899">
        <v>1</v>
      </c>
      <c r="M899">
        <v>2162</v>
      </c>
      <c r="N899" s="1">
        <v>45107</v>
      </c>
      <c r="O899" t="s">
        <v>10</v>
      </c>
      <c r="P899">
        <v>699</v>
      </c>
      <c r="Q899">
        <v>6.2</v>
      </c>
      <c r="R899">
        <v>1</v>
      </c>
      <c r="S899">
        <v>4</v>
      </c>
      <c r="T899">
        <v>5</v>
      </c>
      <c r="U899">
        <v>3</v>
      </c>
      <c r="V899" t="s">
        <v>13</v>
      </c>
      <c r="W899">
        <v>0</v>
      </c>
    </row>
    <row r="900" spans="1:23" x14ac:dyDescent="0.25">
      <c r="A900">
        <v>1567</v>
      </c>
      <c r="B900" s="1">
        <v>45357</v>
      </c>
      <c r="C900" t="s">
        <v>10</v>
      </c>
      <c r="D900">
        <v>699</v>
      </c>
      <c r="E900">
        <v>3.1</v>
      </c>
      <c r="F900">
        <v>2</v>
      </c>
      <c r="G900">
        <v>5</v>
      </c>
      <c r="H900">
        <v>16</v>
      </c>
      <c r="I900">
        <v>57</v>
      </c>
      <c r="J900" t="s">
        <v>11</v>
      </c>
      <c r="K900">
        <v>1</v>
      </c>
      <c r="M900">
        <v>2166</v>
      </c>
      <c r="N900" s="1">
        <v>45439</v>
      </c>
      <c r="O900" t="s">
        <v>12</v>
      </c>
      <c r="P900">
        <v>199</v>
      </c>
      <c r="Q900">
        <v>8.5</v>
      </c>
      <c r="R900">
        <v>2</v>
      </c>
      <c r="S900">
        <v>2</v>
      </c>
      <c r="T900">
        <v>1</v>
      </c>
      <c r="U900">
        <v>32</v>
      </c>
      <c r="V900" t="s">
        <v>13</v>
      </c>
      <c r="W900">
        <v>0</v>
      </c>
    </row>
    <row r="901" spans="1:23" x14ac:dyDescent="0.25">
      <c r="A901">
        <v>1569</v>
      </c>
      <c r="B901" s="1">
        <v>45063</v>
      </c>
      <c r="C901" t="s">
        <v>14</v>
      </c>
      <c r="D901">
        <v>399</v>
      </c>
      <c r="E901">
        <v>23.1</v>
      </c>
      <c r="F901">
        <v>5</v>
      </c>
      <c r="G901">
        <v>0</v>
      </c>
      <c r="H901">
        <v>2</v>
      </c>
      <c r="I901">
        <v>44</v>
      </c>
      <c r="J901" t="s">
        <v>11</v>
      </c>
      <c r="K901">
        <v>1</v>
      </c>
      <c r="M901">
        <v>2171</v>
      </c>
      <c r="N901" s="1">
        <v>45097</v>
      </c>
      <c r="O901" t="s">
        <v>14</v>
      </c>
      <c r="P901">
        <v>399</v>
      </c>
      <c r="Q901">
        <v>9.1999999999999993</v>
      </c>
      <c r="R901">
        <v>6</v>
      </c>
      <c r="S901">
        <v>2</v>
      </c>
      <c r="T901">
        <v>34</v>
      </c>
      <c r="U901">
        <v>33</v>
      </c>
      <c r="V901" t="s">
        <v>13</v>
      </c>
      <c r="W901">
        <v>0</v>
      </c>
    </row>
    <row r="902" spans="1:23" x14ac:dyDescent="0.25">
      <c r="A902">
        <v>1570</v>
      </c>
      <c r="B902" s="1">
        <v>45157</v>
      </c>
      <c r="C902" t="s">
        <v>10</v>
      </c>
      <c r="D902">
        <v>699</v>
      </c>
      <c r="E902">
        <v>5.4</v>
      </c>
      <c r="F902">
        <v>4</v>
      </c>
      <c r="G902">
        <v>3</v>
      </c>
      <c r="H902">
        <v>36</v>
      </c>
      <c r="I902">
        <v>28</v>
      </c>
      <c r="J902" t="s">
        <v>11</v>
      </c>
      <c r="K902">
        <v>1</v>
      </c>
      <c r="M902">
        <v>2172</v>
      </c>
      <c r="N902" s="1">
        <v>45303</v>
      </c>
      <c r="O902" t="s">
        <v>10</v>
      </c>
      <c r="P902">
        <v>699</v>
      </c>
      <c r="Q902">
        <v>3.6</v>
      </c>
      <c r="R902">
        <v>0</v>
      </c>
      <c r="S902">
        <v>1</v>
      </c>
      <c r="T902">
        <v>32</v>
      </c>
      <c r="U902">
        <v>4</v>
      </c>
      <c r="V902" t="s">
        <v>13</v>
      </c>
      <c r="W902">
        <v>0</v>
      </c>
    </row>
    <row r="903" spans="1:23" x14ac:dyDescent="0.25">
      <c r="A903">
        <v>1574</v>
      </c>
      <c r="B903" s="1">
        <v>45364</v>
      </c>
      <c r="C903" t="s">
        <v>14</v>
      </c>
      <c r="D903">
        <v>399</v>
      </c>
      <c r="E903">
        <v>9.1</v>
      </c>
      <c r="F903">
        <v>8</v>
      </c>
      <c r="G903">
        <v>1</v>
      </c>
      <c r="H903">
        <v>33</v>
      </c>
      <c r="I903">
        <v>51</v>
      </c>
      <c r="J903" t="s">
        <v>11</v>
      </c>
      <c r="K903">
        <v>1</v>
      </c>
      <c r="M903">
        <v>2174</v>
      </c>
      <c r="N903" s="1">
        <v>45077</v>
      </c>
      <c r="O903" t="s">
        <v>14</v>
      </c>
      <c r="P903">
        <v>399</v>
      </c>
      <c r="Q903">
        <v>5.4</v>
      </c>
      <c r="R903">
        <v>0</v>
      </c>
      <c r="S903">
        <v>1</v>
      </c>
      <c r="T903">
        <v>32</v>
      </c>
      <c r="U903">
        <v>27</v>
      </c>
      <c r="V903" t="s">
        <v>13</v>
      </c>
      <c r="W903">
        <v>0</v>
      </c>
    </row>
    <row r="904" spans="1:23" x14ac:dyDescent="0.25">
      <c r="A904">
        <v>1576</v>
      </c>
      <c r="B904" s="1">
        <v>45223</v>
      </c>
      <c r="C904" t="s">
        <v>12</v>
      </c>
      <c r="D904">
        <v>199</v>
      </c>
      <c r="E904">
        <v>6.1</v>
      </c>
      <c r="F904">
        <v>8</v>
      </c>
      <c r="G904">
        <v>2</v>
      </c>
      <c r="H904">
        <v>32</v>
      </c>
      <c r="I904">
        <v>1</v>
      </c>
      <c r="J904" t="s">
        <v>11</v>
      </c>
      <c r="K904">
        <v>1</v>
      </c>
      <c r="M904">
        <v>2181</v>
      </c>
      <c r="N904" s="1">
        <v>45307</v>
      </c>
      <c r="O904" t="s">
        <v>12</v>
      </c>
      <c r="P904">
        <v>199</v>
      </c>
      <c r="Q904">
        <v>7.1</v>
      </c>
      <c r="R904">
        <v>0</v>
      </c>
      <c r="S904">
        <v>4</v>
      </c>
      <c r="T904">
        <v>36</v>
      </c>
      <c r="U904">
        <v>13</v>
      </c>
      <c r="V904" t="s">
        <v>13</v>
      </c>
      <c r="W904">
        <v>0</v>
      </c>
    </row>
    <row r="905" spans="1:23" x14ac:dyDescent="0.25">
      <c r="A905">
        <v>1577</v>
      </c>
      <c r="B905" s="1">
        <v>45516</v>
      </c>
      <c r="C905" t="s">
        <v>14</v>
      </c>
      <c r="D905">
        <v>399</v>
      </c>
      <c r="E905">
        <v>17.7</v>
      </c>
      <c r="F905">
        <v>1</v>
      </c>
      <c r="G905">
        <v>1</v>
      </c>
      <c r="H905">
        <v>25</v>
      </c>
      <c r="I905">
        <v>18</v>
      </c>
      <c r="J905" t="s">
        <v>11</v>
      </c>
      <c r="K905">
        <v>1</v>
      </c>
      <c r="M905">
        <v>2183</v>
      </c>
      <c r="N905" s="1">
        <v>44964</v>
      </c>
      <c r="O905" t="s">
        <v>12</v>
      </c>
      <c r="P905">
        <v>199</v>
      </c>
      <c r="Q905">
        <v>14.8</v>
      </c>
      <c r="R905">
        <v>7</v>
      </c>
      <c r="S905">
        <v>3</v>
      </c>
      <c r="T905">
        <v>34</v>
      </c>
      <c r="U905">
        <v>27</v>
      </c>
      <c r="V905" t="s">
        <v>13</v>
      </c>
      <c r="W905">
        <v>0</v>
      </c>
    </row>
    <row r="906" spans="1:23" x14ac:dyDescent="0.25">
      <c r="A906">
        <v>1578</v>
      </c>
      <c r="B906" s="1">
        <v>45486</v>
      </c>
      <c r="C906" t="s">
        <v>12</v>
      </c>
      <c r="D906">
        <v>199</v>
      </c>
      <c r="E906">
        <v>23.3</v>
      </c>
      <c r="F906">
        <v>8</v>
      </c>
      <c r="G906">
        <v>2</v>
      </c>
      <c r="H906">
        <v>34</v>
      </c>
      <c r="I906">
        <v>25</v>
      </c>
      <c r="J906" t="s">
        <v>11</v>
      </c>
      <c r="K906">
        <v>1</v>
      </c>
      <c r="M906">
        <v>2184</v>
      </c>
      <c r="N906" s="1">
        <v>45313</v>
      </c>
      <c r="O906" t="s">
        <v>10</v>
      </c>
      <c r="P906">
        <v>699</v>
      </c>
      <c r="Q906">
        <v>18.399999999999999</v>
      </c>
      <c r="R906">
        <v>8</v>
      </c>
      <c r="S906">
        <v>0</v>
      </c>
      <c r="T906">
        <v>36</v>
      </c>
      <c r="U906">
        <v>9</v>
      </c>
      <c r="V906" t="s">
        <v>13</v>
      </c>
      <c r="W906">
        <v>0</v>
      </c>
    </row>
    <row r="907" spans="1:23" x14ac:dyDescent="0.25">
      <c r="A907">
        <v>1579</v>
      </c>
      <c r="B907" s="1">
        <v>45358</v>
      </c>
      <c r="C907" t="s">
        <v>10</v>
      </c>
      <c r="D907">
        <v>699</v>
      </c>
      <c r="E907">
        <v>14.8</v>
      </c>
      <c r="F907">
        <v>4</v>
      </c>
      <c r="G907">
        <v>5</v>
      </c>
      <c r="H907">
        <v>8</v>
      </c>
      <c r="I907">
        <v>1</v>
      </c>
      <c r="J907" t="s">
        <v>11</v>
      </c>
      <c r="K907">
        <v>1</v>
      </c>
      <c r="M907">
        <v>2185</v>
      </c>
      <c r="N907" s="1">
        <v>45128</v>
      </c>
      <c r="O907" t="s">
        <v>14</v>
      </c>
      <c r="P907">
        <v>399</v>
      </c>
      <c r="Q907">
        <v>18.399999999999999</v>
      </c>
      <c r="R907">
        <v>4</v>
      </c>
      <c r="S907">
        <v>1</v>
      </c>
      <c r="T907">
        <v>29</v>
      </c>
      <c r="U907">
        <v>9</v>
      </c>
      <c r="V907" t="s">
        <v>13</v>
      </c>
      <c r="W907">
        <v>0</v>
      </c>
    </row>
    <row r="908" spans="1:23" x14ac:dyDescent="0.25">
      <c r="A908">
        <v>1583</v>
      </c>
      <c r="B908" s="1">
        <v>45368</v>
      </c>
      <c r="C908" t="s">
        <v>10</v>
      </c>
      <c r="D908">
        <v>699</v>
      </c>
      <c r="E908">
        <v>3</v>
      </c>
      <c r="F908">
        <v>7</v>
      </c>
      <c r="G908">
        <v>4</v>
      </c>
      <c r="H908">
        <v>3</v>
      </c>
      <c r="I908">
        <v>14</v>
      </c>
      <c r="J908" t="s">
        <v>11</v>
      </c>
      <c r="K908">
        <v>1</v>
      </c>
      <c r="M908">
        <v>2186</v>
      </c>
      <c r="N908" s="1">
        <v>45063</v>
      </c>
      <c r="O908" t="s">
        <v>12</v>
      </c>
      <c r="P908">
        <v>199</v>
      </c>
      <c r="Q908">
        <v>7.3</v>
      </c>
      <c r="R908">
        <v>3</v>
      </c>
      <c r="S908">
        <v>0</v>
      </c>
      <c r="T908">
        <v>25</v>
      </c>
      <c r="U908">
        <v>2</v>
      </c>
      <c r="V908" t="s">
        <v>13</v>
      </c>
      <c r="W908">
        <v>0</v>
      </c>
    </row>
    <row r="909" spans="1:23" x14ac:dyDescent="0.25">
      <c r="A909">
        <v>1584</v>
      </c>
      <c r="B909" s="1">
        <v>45127</v>
      </c>
      <c r="C909" t="s">
        <v>14</v>
      </c>
      <c r="D909">
        <v>399</v>
      </c>
      <c r="E909">
        <v>19.600000000000001</v>
      </c>
      <c r="F909">
        <v>3</v>
      </c>
      <c r="G909">
        <v>0</v>
      </c>
      <c r="H909">
        <v>20</v>
      </c>
      <c r="I909">
        <v>59</v>
      </c>
      <c r="J909" t="s">
        <v>11</v>
      </c>
      <c r="K909">
        <v>1</v>
      </c>
      <c r="M909">
        <v>2187</v>
      </c>
      <c r="N909" s="1">
        <v>45188</v>
      </c>
      <c r="O909" t="s">
        <v>12</v>
      </c>
      <c r="P909">
        <v>199</v>
      </c>
      <c r="Q909">
        <v>14.4</v>
      </c>
      <c r="R909">
        <v>6</v>
      </c>
      <c r="S909">
        <v>1</v>
      </c>
      <c r="T909">
        <v>27</v>
      </c>
      <c r="U909">
        <v>27</v>
      </c>
      <c r="V909" t="s">
        <v>13</v>
      </c>
      <c r="W909">
        <v>0</v>
      </c>
    </row>
    <row r="910" spans="1:23" x14ac:dyDescent="0.25">
      <c r="A910">
        <v>1585</v>
      </c>
      <c r="B910" s="1">
        <v>45313</v>
      </c>
      <c r="C910" t="s">
        <v>10</v>
      </c>
      <c r="D910">
        <v>699</v>
      </c>
      <c r="E910">
        <v>17.2</v>
      </c>
      <c r="F910">
        <v>0</v>
      </c>
      <c r="G910">
        <v>4</v>
      </c>
      <c r="H910">
        <v>25</v>
      </c>
      <c r="I910">
        <v>30</v>
      </c>
      <c r="J910" t="s">
        <v>11</v>
      </c>
      <c r="K910">
        <v>1</v>
      </c>
      <c r="M910">
        <v>2188</v>
      </c>
      <c r="N910" s="1">
        <v>44994</v>
      </c>
      <c r="O910" t="s">
        <v>12</v>
      </c>
      <c r="P910">
        <v>199</v>
      </c>
      <c r="Q910">
        <v>24.8</v>
      </c>
      <c r="R910">
        <v>2</v>
      </c>
      <c r="S910">
        <v>0</v>
      </c>
      <c r="T910">
        <v>1</v>
      </c>
      <c r="U910">
        <v>16</v>
      </c>
      <c r="V910" t="s">
        <v>13</v>
      </c>
      <c r="W910">
        <v>0</v>
      </c>
    </row>
    <row r="911" spans="1:23" x14ac:dyDescent="0.25">
      <c r="A911">
        <v>1586</v>
      </c>
      <c r="B911" s="1">
        <v>45047</v>
      </c>
      <c r="C911" t="s">
        <v>10</v>
      </c>
      <c r="D911">
        <v>699</v>
      </c>
      <c r="E911">
        <v>11</v>
      </c>
      <c r="F911">
        <v>6</v>
      </c>
      <c r="G911">
        <v>4</v>
      </c>
      <c r="H911">
        <v>9</v>
      </c>
      <c r="I911">
        <v>8</v>
      </c>
      <c r="J911" t="s">
        <v>11</v>
      </c>
      <c r="K911">
        <v>1</v>
      </c>
      <c r="M911">
        <v>2190</v>
      </c>
      <c r="N911" s="1">
        <v>45488</v>
      </c>
      <c r="O911" t="s">
        <v>14</v>
      </c>
      <c r="P911">
        <v>399</v>
      </c>
      <c r="Q911">
        <v>15.6</v>
      </c>
      <c r="R911">
        <v>5</v>
      </c>
      <c r="S911">
        <v>3</v>
      </c>
      <c r="T911">
        <v>22</v>
      </c>
      <c r="U911">
        <v>16</v>
      </c>
      <c r="V911" t="s">
        <v>13</v>
      </c>
      <c r="W911">
        <v>0</v>
      </c>
    </row>
    <row r="912" spans="1:23" x14ac:dyDescent="0.25">
      <c r="A912">
        <v>1587</v>
      </c>
      <c r="B912" s="1">
        <v>45164</v>
      </c>
      <c r="C912" t="s">
        <v>10</v>
      </c>
      <c r="D912">
        <v>699</v>
      </c>
      <c r="E912">
        <v>9.1</v>
      </c>
      <c r="F912">
        <v>5</v>
      </c>
      <c r="G912">
        <v>3</v>
      </c>
      <c r="H912">
        <v>24</v>
      </c>
      <c r="I912">
        <v>58</v>
      </c>
      <c r="J912" t="s">
        <v>11</v>
      </c>
      <c r="K912">
        <v>1</v>
      </c>
      <c r="M912">
        <v>2191</v>
      </c>
      <c r="N912" s="1">
        <v>45530</v>
      </c>
      <c r="O912" t="s">
        <v>10</v>
      </c>
      <c r="P912">
        <v>699</v>
      </c>
      <c r="Q912">
        <v>16</v>
      </c>
      <c r="R912">
        <v>5</v>
      </c>
      <c r="S912">
        <v>4</v>
      </c>
      <c r="T912">
        <v>22</v>
      </c>
      <c r="U912">
        <v>9</v>
      </c>
      <c r="V912" t="s">
        <v>13</v>
      </c>
      <c r="W912">
        <v>0</v>
      </c>
    </row>
    <row r="913" spans="1:23" x14ac:dyDescent="0.25">
      <c r="A913">
        <v>1591</v>
      </c>
      <c r="B913" s="1">
        <v>45433</v>
      </c>
      <c r="C913" t="s">
        <v>10</v>
      </c>
      <c r="D913">
        <v>699</v>
      </c>
      <c r="E913">
        <v>16.600000000000001</v>
      </c>
      <c r="F913">
        <v>1</v>
      </c>
      <c r="G913">
        <v>2</v>
      </c>
      <c r="H913">
        <v>8</v>
      </c>
      <c r="I913">
        <v>60</v>
      </c>
      <c r="J913" t="s">
        <v>11</v>
      </c>
      <c r="K913">
        <v>1</v>
      </c>
      <c r="M913">
        <v>2193</v>
      </c>
      <c r="N913" s="1">
        <v>44979</v>
      </c>
      <c r="O913" t="s">
        <v>14</v>
      </c>
      <c r="P913">
        <v>399</v>
      </c>
      <c r="Q913">
        <v>23.5</v>
      </c>
      <c r="R913">
        <v>4</v>
      </c>
      <c r="S913">
        <v>3</v>
      </c>
      <c r="T913">
        <v>22</v>
      </c>
      <c r="U913">
        <v>46</v>
      </c>
      <c r="V913" t="s">
        <v>13</v>
      </c>
      <c r="W913">
        <v>0</v>
      </c>
    </row>
    <row r="914" spans="1:23" x14ac:dyDescent="0.25">
      <c r="A914">
        <v>1592</v>
      </c>
      <c r="B914" s="1">
        <v>45302</v>
      </c>
      <c r="C914" t="s">
        <v>10</v>
      </c>
      <c r="D914">
        <v>699</v>
      </c>
      <c r="E914">
        <v>22.5</v>
      </c>
      <c r="F914">
        <v>3</v>
      </c>
      <c r="G914">
        <v>3</v>
      </c>
      <c r="H914">
        <v>23</v>
      </c>
      <c r="I914">
        <v>45</v>
      </c>
      <c r="J914" t="s">
        <v>11</v>
      </c>
      <c r="K914">
        <v>1</v>
      </c>
      <c r="M914">
        <v>2195</v>
      </c>
      <c r="N914" s="1">
        <v>45298</v>
      </c>
      <c r="O914" t="s">
        <v>12</v>
      </c>
      <c r="P914">
        <v>199</v>
      </c>
      <c r="Q914">
        <v>11.9</v>
      </c>
      <c r="R914">
        <v>2</v>
      </c>
      <c r="S914">
        <v>0</v>
      </c>
      <c r="T914">
        <v>16</v>
      </c>
      <c r="U914">
        <v>44</v>
      </c>
      <c r="V914" t="s">
        <v>13</v>
      </c>
      <c r="W914">
        <v>0</v>
      </c>
    </row>
    <row r="915" spans="1:23" x14ac:dyDescent="0.25">
      <c r="A915">
        <v>1593</v>
      </c>
      <c r="B915" s="1">
        <v>45641</v>
      </c>
      <c r="C915" t="s">
        <v>10</v>
      </c>
      <c r="D915">
        <v>699</v>
      </c>
      <c r="E915">
        <v>21.8</v>
      </c>
      <c r="F915">
        <v>3</v>
      </c>
      <c r="G915">
        <v>4</v>
      </c>
      <c r="H915">
        <v>19</v>
      </c>
      <c r="I915">
        <v>57</v>
      </c>
      <c r="J915" t="s">
        <v>11</v>
      </c>
      <c r="K915">
        <v>1</v>
      </c>
      <c r="M915">
        <v>2197</v>
      </c>
      <c r="N915" s="1">
        <v>45084</v>
      </c>
      <c r="O915" t="s">
        <v>14</v>
      </c>
      <c r="P915">
        <v>399</v>
      </c>
      <c r="Q915">
        <v>19.5</v>
      </c>
      <c r="R915">
        <v>0</v>
      </c>
      <c r="S915">
        <v>3</v>
      </c>
      <c r="T915">
        <v>5</v>
      </c>
      <c r="U915">
        <v>25</v>
      </c>
      <c r="V915" t="s">
        <v>13</v>
      </c>
      <c r="W915">
        <v>0</v>
      </c>
    </row>
    <row r="916" spans="1:23" x14ac:dyDescent="0.25">
      <c r="A916">
        <v>1594</v>
      </c>
      <c r="B916" s="1">
        <v>45424</v>
      </c>
      <c r="C916" t="s">
        <v>10</v>
      </c>
      <c r="D916">
        <v>699</v>
      </c>
      <c r="E916">
        <v>3.1</v>
      </c>
      <c r="F916">
        <v>5</v>
      </c>
      <c r="G916">
        <v>3</v>
      </c>
      <c r="H916">
        <v>33</v>
      </c>
      <c r="I916">
        <v>45</v>
      </c>
      <c r="J916" t="s">
        <v>11</v>
      </c>
      <c r="K916">
        <v>1</v>
      </c>
      <c r="M916">
        <v>2200</v>
      </c>
      <c r="N916" s="1">
        <v>45030</v>
      </c>
      <c r="O916" t="s">
        <v>10</v>
      </c>
      <c r="P916">
        <v>699</v>
      </c>
      <c r="Q916">
        <v>8.6999999999999993</v>
      </c>
      <c r="R916">
        <v>5</v>
      </c>
      <c r="S916">
        <v>4</v>
      </c>
      <c r="T916">
        <v>11</v>
      </c>
      <c r="U916">
        <v>24</v>
      </c>
      <c r="V916" t="s">
        <v>13</v>
      </c>
      <c r="W916">
        <v>0</v>
      </c>
    </row>
    <row r="917" spans="1:23" x14ac:dyDescent="0.25">
      <c r="A917">
        <v>1595</v>
      </c>
      <c r="B917" s="1">
        <v>45493</v>
      </c>
      <c r="C917" t="s">
        <v>14</v>
      </c>
      <c r="D917">
        <v>399</v>
      </c>
      <c r="E917">
        <v>5.5</v>
      </c>
      <c r="F917">
        <v>2</v>
      </c>
      <c r="G917">
        <v>4</v>
      </c>
      <c r="H917">
        <v>6</v>
      </c>
      <c r="I917">
        <v>14</v>
      </c>
      <c r="J917" t="s">
        <v>11</v>
      </c>
      <c r="K917">
        <v>1</v>
      </c>
      <c r="M917">
        <v>2201</v>
      </c>
      <c r="N917" s="1">
        <v>45021</v>
      </c>
      <c r="O917" t="s">
        <v>12</v>
      </c>
      <c r="P917">
        <v>199</v>
      </c>
      <c r="Q917">
        <v>20</v>
      </c>
      <c r="R917">
        <v>0</v>
      </c>
      <c r="S917">
        <v>1</v>
      </c>
      <c r="T917">
        <v>6</v>
      </c>
      <c r="U917">
        <v>34</v>
      </c>
      <c r="V917" t="s">
        <v>13</v>
      </c>
      <c r="W917">
        <v>0</v>
      </c>
    </row>
    <row r="918" spans="1:23" x14ac:dyDescent="0.25">
      <c r="A918">
        <v>1597</v>
      </c>
      <c r="B918" s="1">
        <v>45234</v>
      </c>
      <c r="C918" t="s">
        <v>14</v>
      </c>
      <c r="D918">
        <v>399</v>
      </c>
      <c r="E918">
        <v>1</v>
      </c>
      <c r="F918">
        <v>0</v>
      </c>
      <c r="G918">
        <v>2</v>
      </c>
      <c r="H918">
        <v>8</v>
      </c>
      <c r="I918">
        <v>17</v>
      </c>
      <c r="J918" t="s">
        <v>11</v>
      </c>
      <c r="K918">
        <v>1</v>
      </c>
      <c r="M918">
        <v>2203</v>
      </c>
      <c r="N918" s="1">
        <v>45265</v>
      </c>
      <c r="O918" t="s">
        <v>14</v>
      </c>
      <c r="P918">
        <v>399</v>
      </c>
      <c r="Q918">
        <v>16.8</v>
      </c>
      <c r="R918">
        <v>1</v>
      </c>
      <c r="S918">
        <v>0</v>
      </c>
      <c r="T918">
        <v>23</v>
      </c>
      <c r="U918">
        <v>10</v>
      </c>
      <c r="V918" t="s">
        <v>13</v>
      </c>
      <c r="W918">
        <v>0</v>
      </c>
    </row>
    <row r="919" spans="1:23" x14ac:dyDescent="0.25">
      <c r="A919">
        <v>1599</v>
      </c>
      <c r="B919" s="1">
        <v>44980</v>
      </c>
      <c r="C919" t="s">
        <v>14</v>
      </c>
      <c r="D919">
        <v>399</v>
      </c>
      <c r="E919">
        <v>6</v>
      </c>
      <c r="F919">
        <v>6</v>
      </c>
      <c r="G919">
        <v>1</v>
      </c>
      <c r="H919">
        <v>3</v>
      </c>
      <c r="I919">
        <v>42</v>
      </c>
      <c r="J919" t="s">
        <v>11</v>
      </c>
      <c r="K919">
        <v>1</v>
      </c>
      <c r="M919">
        <v>2205</v>
      </c>
      <c r="N919" s="1">
        <v>45557</v>
      </c>
      <c r="O919" t="s">
        <v>12</v>
      </c>
      <c r="P919">
        <v>199</v>
      </c>
      <c r="Q919">
        <v>20.7</v>
      </c>
      <c r="R919">
        <v>7</v>
      </c>
      <c r="S919">
        <v>0</v>
      </c>
      <c r="T919">
        <v>26</v>
      </c>
      <c r="U919">
        <v>17</v>
      </c>
      <c r="V919" t="s">
        <v>13</v>
      </c>
      <c r="W919">
        <v>0</v>
      </c>
    </row>
    <row r="920" spans="1:23" x14ac:dyDescent="0.25">
      <c r="A920">
        <v>1600</v>
      </c>
      <c r="B920" s="1">
        <v>45271</v>
      </c>
      <c r="C920" t="s">
        <v>10</v>
      </c>
      <c r="D920">
        <v>699</v>
      </c>
      <c r="E920">
        <v>1.3</v>
      </c>
      <c r="F920">
        <v>5</v>
      </c>
      <c r="G920">
        <v>0</v>
      </c>
      <c r="H920">
        <v>20</v>
      </c>
      <c r="I920">
        <v>58</v>
      </c>
      <c r="J920" t="s">
        <v>11</v>
      </c>
      <c r="K920">
        <v>1</v>
      </c>
      <c r="M920">
        <v>2206</v>
      </c>
      <c r="N920" s="1">
        <v>45193</v>
      </c>
      <c r="O920" t="s">
        <v>10</v>
      </c>
      <c r="P920">
        <v>699</v>
      </c>
      <c r="Q920">
        <v>20.9</v>
      </c>
      <c r="R920">
        <v>4</v>
      </c>
      <c r="S920">
        <v>1</v>
      </c>
      <c r="T920">
        <v>5</v>
      </c>
      <c r="U920">
        <v>4</v>
      </c>
      <c r="V920" t="s">
        <v>13</v>
      </c>
      <c r="W920">
        <v>0</v>
      </c>
    </row>
    <row r="921" spans="1:23" x14ac:dyDescent="0.25">
      <c r="A921">
        <v>1601</v>
      </c>
      <c r="B921" s="1">
        <v>45364</v>
      </c>
      <c r="C921" t="s">
        <v>14</v>
      </c>
      <c r="D921">
        <v>399</v>
      </c>
      <c r="E921">
        <v>19.100000000000001</v>
      </c>
      <c r="F921">
        <v>5</v>
      </c>
      <c r="G921">
        <v>5</v>
      </c>
      <c r="H921">
        <v>14</v>
      </c>
      <c r="I921">
        <v>53</v>
      </c>
      <c r="J921" t="s">
        <v>11</v>
      </c>
      <c r="K921">
        <v>1</v>
      </c>
      <c r="M921">
        <v>2210</v>
      </c>
      <c r="N921" s="1">
        <v>45047</v>
      </c>
      <c r="O921" t="s">
        <v>14</v>
      </c>
      <c r="P921">
        <v>399</v>
      </c>
      <c r="Q921">
        <v>17.7</v>
      </c>
      <c r="R921">
        <v>0</v>
      </c>
      <c r="S921">
        <v>0</v>
      </c>
      <c r="T921">
        <v>10</v>
      </c>
      <c r="U921">
        <v>3</v>
      </c>
      <c r="V921" t="s">
        <v>13</v>
      </c>
      <c r="W921">
        <v>0</v>
      </c>
    </row>
    <row r="922" spans="1:23" x14ac:dyDescent="0.25">
      <c r="A922">
        <v>1602</v>
      </c>
      <c r="B922" s="1">
        <v>45621</v>
      </c>
      <c r="C922" t="s">
        <v>10</v>
      </c>
      <c r="D922">
        <v>699</v>
      </c>
      <c r="E922">
        <v>20.3</v>
      </c>
      <c r="F922">
        <v>8</v>
      </c>
      <c r="G922">
        <v>3</v>
      </c>
      <c r="H922">
        <v>4</v>
      </c>
      <c r="I922">
        <v>60</v>
      </c>
      <c r="J922" t="s">
        <v>11</v>
      </c>
      <c r="K922">
        <v>1</v>
      </c>
      <c r="M922">
        <v>2213</v>
      </c>
      <c r="N922" s="1">
        <v>45598</v>
      </c>
      <c r="O922" t="s">
        <v>10</v>
      </c>
      <c r="P922">
        <v>699</v>
      </c>
      <c r="Q922">
        <v>18.399999999999999</v>
      </c>
      <c r="R922">
        <v>4</v>
      </c>
      <c r="S922">
        <v>5</v>
      </c>
      <c r="T922">
        <v>36</v>
      </c>
      <c r="U922">
        <v>13</v>
      </c>
      <c r="V922" t="s">
        <v>13</v>
      </c>
      <c r="W922">
        <v>0</v>
      </c>
    </row>
    <row r="923" spans="1:23" x14ac:dyDescent="0.25">
      <c r="A923">
        <v>1604</v>
      </c>
      <c r="B923" s="1">
        <v>45207</v>
      </c>
      <c r="C923" t="s">
        <v>10</v>
      </c>
      <c r="D923">
        <v>699</v>
      </c>
      <c r="E923">
        <v>3.7</v>
      </c>
      <c r="F923">
        <v>0</v>
      </c>
      <c r="G923">
        <v>2</v>
      </c>
      <c r="H923">
        <v>16</v>
      </c>
      <c r="I923">
        <v>51</v>
      </c>
      <c r="J923" t="s">
        <v>11</v>
      </c>
      <c r="K923">
        <v>1</v>
      </c>
      <c r="M923">
        <v>2215</v>
      </c>
      <c r="N923" s="1">
        <v>45258</v>
      </c>
      <c r="O923" t="s">
        <v>14</v>
      </c>
      <c r="P923">
        <v>399</v>
      </c>
      <c r="Q923">
        <v>20.399999999999999</v>
      </c>
      <c r="R923">
        <v>7</v>
      </c>
      <c r="S923">
        <v>5</v>
      </c>
      <c r="T923">
        <v>12</v>
      </c>
      <c r="U923">
        <v>25</v>
      </c>
      <c r="V923" t="s">
        <v>13</v>
      </c>
      <c r="W923">
        <v>0</v>
      </c>
    </row>
    <row r="924" spans="1:23" x14ac:dyDescent="0.25">
      <c r="A924">
        <v>1605</v>
      </c>
      <c r="B924" s="1">
        <v>45557</v>
      </c>
      <c r="C924" t="s">
        <v>12</v>
      </c>
      <c r="D924">
        <v>199</v>
      </c>
      <c r="E924">
        <v>19.399999999999999</v>
      </c>
      <c r="F924">
        <v>4</v>
      </c>
      <c r="G924">
        <v>2</v>
      </c>
      <c r="H924">
        <v>16</v>
      </c>
      <c r="I924">
        <v>36</v>
      </c>
      <c r="J924" t="s">
        <v>11</v>
      </c>
      <c r="K924">
        <v>1</v>
      </c>
      <c r="M924">
        <v>2216</v>
      </c>
      <c r="N924" s="1">
        <v>45507</v>
      </c>
      <c r="O924" t="s">
        <v>14</v>
      </c>
      <c r="P924">
        <v>399</v>
      </c>
      <c r="Q924">
        <v>20.5</v>
      </c>
      <c r="R924">
        <v>6</v>
      </c>
      <c r="S924">
        <v>5</v>
      </c>
      <c r="T924">
        <v>9</v>
      </c>
      <c r="U924">
        <v>20</v>
      </c>
      <c r="V924" t="s">
        <v>13</v>
      </c>
      <c r="W924">
        <v>0</v>
      </c>
    </row>
    <row r="925" spans="1:23" x14ac:dyDescent="0.25">
      <c r="A925">
        <v>1607</v>
      </c>
      <c r="B925" s="1">
        <v>45400</v>
      </c>
      <c r="C925" t="s">
        <v>12</v>
      </c>
      <c r="D925">
        <v>199</v>
      </c>
      <c r="E925">
        <v>14.4</v>
      </c>
      <c r="F925">
        <v>5</v>
      </c>
      <c r="G925">
        <v>2</v>
      </c>
      <c r="H925">
        <v>20</v>
      </c>
      <c r="I925">
        <v>54</v>
      </c>
      <c r="J925" t="s">
        <v>11</v>
      </c>
      <c r="K925">
        <v>1</v>
      </c>
      <c r="M925">
        <v>2219</v>
      </c>
      <c r="N925" s="1">
        <v>45556</v>
      </c>
      <c r="O925" t="s">
        <v>12</v>
      </c>
      <c r="P925">
        <v>199</v>
      </c>
      <c r="Q925">
        <v>10.7</v>
      </c>
      <c r="R925">
        <v>0</v>
      </c>
      <c r="S925">
        <v>5</v>
      </c>
      <c r="T925">
        <v>12</v>
      </c>
      <c r="U925">
        <v>23</v>
      </c>
      <c r="V925" t="s">
        <v>13</v>
      </c>
      <c r="W925">
        <v>0</v>
      </c>
    </row>
    <row r="926" spans="1:23" x14ac:dyDescent="0.25">
      <c r="A926">
        <v>1608</v>
      </c>
      <c r="B926" s="1">
        <v>45496</v>
      </c>
      <c r="C926" t="s">
        <v>12</v>
      </c>
      <c r="D926">
        <v>199</v>
      </c>
      <c r="E926">
        <v>0.7</v>
      </c>
      <c r="F926">
        <v>0</v>
      </c>
      <c r="G926">
        <v>2</v>
      </c>
      <c r="H926">
        <v>29</v>
      </c>
      <c r="I926">
        <v>30</v>
      </c>
      <c r="J926" t="s">
        <v>11</v>
      </c>
      <c r="K926">
        <v>1</v>
      </c>
      <c r="M926">
        <v>2225</v>
      </c>
      <c r="N926" s="1">
        <v>45187</v>
      </c>
      <c r="O926" t="s">
        <v>14</v>
      </c>
      <c r="P926">
        <v>399</v>
      </c>
      <c r="Q926">
        <v>22.3</v>
      </c>
      <c r="R926">
        <v>0</v>
      </c>
      <c r="S926">
        <v>1</v>
      </c>
      <c r="T926">
        <v>20</v>
      </c>
      <c r="U926">
        <v>42</v>
      </c>
      <c r="V926" t="s">
        <v>13</v>
      </c>
      <c r="W926">
        <v>0</v>
      </c>
    </row>
    <row r="927" spans="1:23" x14ac:dyDescent="0.25">
      <c r="A927">
        <v>1609</v>
      </c>
      <c r="B927" s="1">
        <v>45248</v>
      </c>
      <c r="C927" t="s">
        <v>12</v>
      </c>
      <c r="D927">
        <v>199</v>
      </c>
      <c r="E927">
        <v>1.9</v>
      </c>
      <c r="F927">
        <v>1</v>
      </c>
      <c r="G927">
        <v>2</v>
      </c>
      <c r="H927">
        <v>27</v>
      </c>
      <c r="I927">
        <v>57</v>
      </c>
      <c r="J927" t="s">
        <v>11</v>
      </c>
      <c r="K927">
        <v>1</v>
      </c>
      <c r="M927">
        <v>2226</v>
      </c>
      <c r="N927" s="1">
        <v>45387</v>
      </c>
      <c r="O927" t="s">
        <v>14</v>
      </c>
      <c r="P927">
        <v>399</v>
      </c>
      <c r="Q927">
        <v>0.6</v>
      </c>
      <c r="R927">
        <v>3</v>
      </c>
      <c r="S927">
        <v>0</v>
      </c>
      <c r="T927">
        <v>17</v>
      </c>
      <c r="U927">
        <v>14</v>
      </c>
      <c r="V927" t="s">
        <v>13</v>
      </c>
      <c r="W927">
        <v>0</v>
      </c>
    </row>
    <row r="928" spans="1:23" x14ac:dyDescent="0.25">
      <c r="A928">
        <v>1610</v>
      </c>
      <c r="B928" s="1">
        <v>45159</v>
      </c>
      <c r="C928" t="s">
        <v>12</v>
      </c>
      <c r="D928">
        <v>199</v>
      </c>
      <c r="E928">
        <v>4.9000000000000004</v>
      </c>
      <c r="F928">
        <v>4</v>
      </c>
      <c r="G928">
        <v>2</v>
      </c>
      <c r="H928">
        <v>29</v>
      </c>
      <c r="I928">
        <v>55</v>
      </c>
      <c r="J928" t="s">
        <v>11</v>
      </c>
      <c r="K928">
        <v>1</v>
      </c>
      <c r="M928">
        <v>2227</v>
      </c>
      <c r="N928" s="1">
        <v>45475</v>
      </c>
      <c r="O928" t="s">
        <v>12</v>
      </c>
      <c r="P928">
        <v>199</v>
      </c>
      <c r="Q928">
        <v>0.6</v>
      </c>
      <c r="R928">
        <v>0</v>
      </c>
      <c r="S928">
        <v>0</v>
      </c>
      <c r="T928">
        <v>26</v>
      </c>
      <c r="U928">
        <v>51</v>
      </c>
      <c r="V928" t="s">
        <v>13</v>
      </c>
      <c r="W928">
        <v>0</v>
      </c>
    </row>
    <row r="929" spans="1:23" x14ac:dyDescent="0.25">
      <c r="A929">
        <v>1619</v>
      </c>
      <c r="B929" s="1">
        <v>45522</v>
      </c>
      <c r="C929" t="s">
        <v>10</v>
      </c>
      <c r="D929">
        <v>699</v>
      </c>
      <c r="E929">
        <v>20.3</v>
      </c>
      <c r="F929">
        <v>8</v>
      </c>
      <c r="G929">
        <v>5</v>
      </c>
      <c r="H929">
        <v>14</v>
      </c>
      <c r="I929">
        <v>49</v>
      </c>
      <c r="J929" t="s">
        <v>11</v>
      </c>
      <c r="K929">
        <v>1</v>
      </c>
      <c r="M929">
        <v>2231</v>
      </c>
      <c r="N929" s="1">
        <v>45191</v>
      </c>
      <c r="O929" t="s">
        <v>10</v>
      </c>
      <c r="P929">
        <v>699</v>
      </c>
      <c r="Q929">
        <v>23.7</v>
      </c>
      <c r="R929">
        <v>0</v>
      </c>
      <c r="S929">
        <v>0</v>
      </c>
      <c r="T929">
        <v>16</v>
      </c>
      <c r="U929">
        <v>8</v>
      </c>
      <c r="V929" t="s">
        <v>13</v>
      </c>
      <c r="W929">
        <v>0</v>
      </c>
    </row>
    <row r="930" spans="1:23" x14ac:dyDescent="0.25">
      <c r="A930">
        <v>1622</v>
      </c>
      <c r="B930" s="1">
        <v>45410</v>
      </c>
      <c r="C930" t="s">
        <v>10</v>
      </c>
      <c r="D930">
        <v>699</v>
      </c>
      <c r="E930">
        <v>13.7</v>
      </c>
      <c r="F930">
        <v>1</v>
      </c>
      <c r="G930">
        <v>4</v>
      </c>
      <c r="H930">
        <v>27</v>
      </c>
      <c r="I930">
        <v>51</v>
      </c>
      <c r="J930" t="s">
        <v>11</v>
      </c>
      <c r="K930">
        <v>1</v>
      </c>
      <c r="M930">
        <v>2235</v>
      </c>
      <c r="N930" s="1">
        <v>45474</v>
      </c>
      <c r="O930" t="s">
        <v>12</v>
      </c>
      <c r="P930">
        <v>199</v>
      </c>
      <c r="Q930">
        <v>19.2</v>
      </c>
      <c r="R930">
        <v>5</v>
      </c>
      <c r="S930">
        <v>0</v>
      </c>
      <c r="T930">
        <v>8</v>
      </c>
      <c r="U930">
        <v>32</v>
      </c>
      <c r="V930" t="s">
        <v>13</v>
      </c>
      <c r="W930">
        <v>0</v>
      </c>
    </row>
    <row r="931" spans="1:23" x14ac:dyDescent="0.25">
      <c r="A931">
        <v>1624</v>
      </c>
      <c r="B931" s="1">
        <v>45045</v>
      </c>
      <c r="C931" t="s">
        <v>12</v>
      </c>
      <c r="D931">
        <v>199</v>
      </c>
      <c r="E931">
        <v>6.5</v>
      </c>
      <c r="F931">
        <v>5</v>
      </c>
      <c r="G931">
        <v>1</v>
      </c>
      <c r="H931">
        <v>22</v>
      </c>
      <c r="I931">
        <v>29</v>
      </c>
      <c r="J931" t="s">
        <v>11</v>
      </c>
      <c r="K931">
        <v>1</v>
      </c>
      <c r="M931">
        <v>2236</v>
      </c>
      <c r="N931" s="1">
        <v>45288</v>
      </c>
      <c r="O931" t="s">
        <v>14</v>
      </c>
      <c r="P931">
        <v>399</v>
      </c>
      <c r="Q931">
        <v>3.5</v>
      </c>
      <c r="R931">
        <v>4</v>
      </c>
      <c r="S931">
        <v>0</v>
      </c>
      <c r="T931">
        <v>33</v>
      </c>
      <c r="U931">
        <v>22</v>
      </c>
      <c r="V931" t="s">
        <v>13</v>
      </c>
      <c r="W931">
        <v>0</v>
      </c>
    </row>
    <row r="932" spans="1:23" x14ac:dyDescent="0.25">
      <c r="A932">
        <v>1625</v>
      </c>
      <c r="B932" s="1">
        <v>45444</v>
      </c>
      <c r="C932" t="s">
        <v>10</v>
      </c>
      <c r="D932">
        <v>699</v>
      </c>
      <c r="E932">
        <v>11.4</v>
      </c>
      <c r="F932">
        <v>6</v>
      </c>
      <c r="G932">
        <v>2</v>
      </c>
      <c r="H932">
        <v>16</v>
      </c>
      <c r="I932">
        <v>5</v>
      </c>
      <c r="J932" t="s">
        <v>11</v>
      </c>
      <c r="K932">
        <v>1</v>
      </c>
      <c r="M932">
        <v>2238</v>
      </c>
      <c r="N932" s="1">
        <v>45474</v>
      </c>
      <c r="O932" t="s">
        <v>12</v>
      </c>
      <c r="P932">
        <v>199</v>
      </c>
      <c r="Q932">
        <v>4.5</v>
      </c>
      <c r="R932">
        <v>5</v>
      </c>
      <c r="S932">
        <v>1</v>
      </c>
      <c r="T932">
        <v>5</v>
      </c>
      <c r="U932">
        <v>33</v>
      </c>
      <c r="V932" t="s">
        <v>13</v>
      </c>
      <c r="W932">
        <v>0</v>
      </c>
    </row>
    <row r="933" spans="1:23" x14ac:dyDescent="0.25">
      <c r="A933">
        <v>1626</v>
      </c>
      <c r="B933" s="1">
        <v>45510</v>
      </c>
      <c r="C933" t="s">
        <v>12</v>
      </c>
      <c r="D933">
        <v>199</v>
      </c>
      <c r="E933">
        <v>16.5</v>
      </c>
      <c r="F933">
        <v>3</v>
      </c>
      <c r="G933">
        <v>3</v>
      </c>
      <c r="H933">
        <v>24</v>
      </c>
      <c r="I933">
        <v>50</v>
      </c>
      <c r="J933" t="s">
        <v>11</v>
      </c>
      <c r="K933">
        <v>1</v>
      </c>
      <c r="M933">
        <v>2239</v>
      </c>
      <c r="N933" s="1">
        <v>45369</v>
      </c>
      <c r="O933" t="s">
        <v>12</v>
      </c>
      <c r="P933">
        <v>199</v>
      </c>
      <c r="Q933">
        <v>24.8</v>
      </c>
      <c r="R933">
        <v>5</v>
      </c>
      <c r="S933">
        <v>0</v>
      </c>
      <c r="T933">
        <v>31</v>
      </c>
      <c r="U933">
        <v>21</v>
      </c>
      <c r="V933" t="s">
        <v>13</v>
      </c>
      <c r="W933">
        <v>0</v>
      </c>
    </row>
    <row r="934" spans="1:23" x14ac:dyDescent="0.25">
      <c r="A934">
        <v>1627</v>
      </c>
      <c r="B934" s="1">
        <v>45547</v>
      </c>
      <c r="C934" t="s">
        <v>12</v>
      </c>
      <c r="D934">
        <v>199</v>
      </c>
      <c r="E934">
        <v>6.5</v>
      </c>
      <c r="F934">
        <v>6</v>
      </c>
      <c r="G934">
        <v>5</v>
      </c>
      <c r="H934">
        <v>35</v>
      </c>
      <c r="I934">
        <v>37</v>
      </c>
      <c r="J934" t="s">
        <v>11</v>
      </c>
      <c r="K934">
        <v>1</v>
      </c>
      <c r="M934">
        <v>2241</v>
      </c>
      <c r="N934" s="1">
        <v>45433</v>
      </c>
      <c r="O934" t="s">
        <v>14</v>
      </c>
      <c r="P934">
        <v>399</v>
      </c>
      <c r="Q934">
        <v>24.4</v>
      </c>
      <c r="R934">
        <v>3</v>
      </c>
      <c r="S934">
        <v>5</v>
      </c>
      <c r="T934">
        <v>5</v>
      </c>
      <c r="U934">
        <v>59</v>
      </c>
      <c r="V934" t="s">
        <v>13</v>
      </c>
      <c r="W934">
        <v>0</v>
      </c>
    </row>
    <row r="935" spans="1:23" x14ac:dyDescent="0.25">
      <c r="A935">
        <v>1630</v>
      </c>
      <c r="B935" s="1">
        <v>45030</v>
      </c>
      <c r="C935" t="s">
        <v>12</v>
      </c>
      <c r="D935">
        <v>199</v>
      </c>
      <c r="E935">
        <v>7</v>
      </c>
      <c r="F935">
        <v>8</v>
      </c>
      <c r="G935">
        <v>5</v>
      </c>
      <c r="H935">
        <v>27</v>
      </c>
      <c r="I935">
        <v>59</v>
      </c>
      <c r="J935" t="s">
        <v>11</v>
      </c>
      <c r="K935">
        <v>1</v>
      </c>
      <c r="M935">
        <v>2244</v>
      </c>
      <c r="N935" s="1">
        <v>45535</v>
      </c>
      <c r="O935" t="s">
        <v>14</v>
      </c>
      <c r="P935">
        <v>399</v>
      </c>
      <c r="Q935">
        <v>24.3</v>
      </c>
      <c r="R935">
        <v>7</v>
      </c>
      <c r="S935">
        <v>0</v>
      </c>
      <c r="T935">
        <v>1</v>
      </c>
      <c r="U935">
        <v>8</v>
      </c>
      <c r="V935" t="s">
        <v>13</v>
      </c>
      <c r="W935">
        <v>0</v>
      </c>
    </row>
    <row r="936" spans="1:23" x14ac:dyDescent="0.25">
      <c r="A936">
        <v>1632</v>
      </c>
      <c r="B936" s="1">
        <v>45497</v>
      </c>
      <c r="C936" t="s">
        <v>10</v>
      </c>
      <c r="D936">
        <v>699</v>
      </c>
      <c r="E936">
        <v>23</v>
      </c>
      <c r="F936">
        <v>6</v>
      </c>
      <c r="G936">
        <v>2</v>
      </c>
      <c r="H936">
        <v>34</v>
      </c>
      <c r="I936">
        <v>8</v>
      </c>
      <c r="J936" t="s">
        <v>11</v>
      </c>
      <c r="K936">
        <v>1</v>
      </c>
      <c r="M936">
        <v>2248</v>
      </c>
      <c r="N936" s="1">
        <v>45003</v>
      </c>
      <c r="O936" t="s">
        <v>10</v>
      </c>
      <c r="P936">
        <v>699</v>
      </c>
      <c r="Q936">
        <v>20.5</v>
      </c>
      <c r="R936">
        <v>2</v>
      </c>
      <c r="S936">
        <v>2</v>
      </c>
      <c r="T936">
        <v>17</v>
      </c>
      <c r="U936">
        <v>21</v>
      </c>
      <c r="V936" t="s">
        <v>13</v>
      </c>
      <c r="W936">
        <v>0</v>
      </c>
    </row>
    <row r="937" spans="1:23" x14ac:dyDescent="0.25">
      <c r="A937">
        <v>1633</v>
      </c>
      <c r="B937" s="1">
        <v>44973</v>
      </c>
      <c r="C937" t="s">
        <v>12</v>
      </c>
      <c r="D937">
        <v>199</v>
      </c>
      <c r="E937">
        <v>3.4</v>
      </c>
      <c r="F937">
        <v>5</v>
      </c>
      <c r="G937">
        <v>4</v>
      </c>
      <c r="H937">
        <v>19</v>
      </c>
      <c r="I937">
        <v>38</v>
      </c>
      <c r="J937" t="s">
        <v>11</v>
      </c>
      <c r="K937">
        <v>1</v>
      </c>
      <c r="M937">
        <v>2250</v>
      </c>
      <c r="N937" s="1">
        <v>45540</v>
      </c>
      <c r="O937" t="s">
        <v>14</v>
      </c>
      <c r="P937">
        <v>399</v>
      </c>
      <c r="Q937">
        <v>5</v>
      </c>
      <c r="R937">
        <v>1</v>
      </c>
      <c r="S937">
        <v>1</v>
      </c>
      <c r="T937">
        <v>21</v>
      </c>
      <c r="U937">
        <v>59</v>
      </c>
      <c r="V937" t="s">
        <v>13</v>
      </c>
      <c r="W937">
        <v>0</v>
      </c>
    </row>
    <row r="938" spans="1:23" x14ac:dyDescent="0.25">
      <c r="A938">
        <v>1634</v>
      </c>
      <c r="B938" s="1">
        <v>45373</v>
      </c>
      <c r="C938" t="s">
        <v>12</v>
      </c>
      <c r="D938">
        <v>199</v>
      </c>
      <c r="E938">
        <v>23.8</v>
      </c>
      <c r="F938">
        <v>6</v>
      </c>
      <c r="G938">
        <v>5</v>
      </c>
      <c r="H938">
        <v>23</v>
      </c>
      <c r="I938">
        <v>28</v>
      </c>
      <c r="J938" t="s">
        <v>11</v>
      </c>
      <c r="K938">
        <v>1</v>
      </c>
      <c r="M938">
        <v>2251</v>
      </c>
      <c r="N938" s="1">
        <v>45114</v>
      </c>
      <c r="O938" t="s">
        <v>12</v>
      </c>
      <c r="P938">
        <v>199</v>
      </c>
      <c r="Q938">
        <v>3.3</v>
      </c>
      <c r="R938">
        <v>4</v>
      </c>
      <c r="S938">
        <v>2</v>
      </c>
      <c r="T938">
        <v>24</v>
      </c>
      <c r="U938">
        <v>20</v>
      </c>
      <c r="V938" t="s">
        <v>13</v>
      </c>
      <c r="W938">
        <v>0</v>
      </c>
    </row>
    <row r="939" spans="1:23" x14ac:dyDescent="0.25">
      <c r="A939">
        <v>1635</v>
      </c>
      <c r="B939" s="1">
        <v>45448</v>
      </c>
      <c r="C939" t="s">
        <v>14</v>
      </c>
      <c r="D939">
        <v>399</v>
      </c>
      <c r="E939">
        <v>17.7</v>
      </c>
      <c r="F939">
        <v>2</v>
      </c>
      <c r="G939">
        <v>5</v>
      </c>
      <c r="H939">
        <v>31</v>
      </c>
      <c r="I939">
        <v>49</v>
      </c>
      <c r="J939" t="s">
        <v>11</v>
      </c>
      <c r="K939">
        <v>1</v>
      </c>
      <c r="M939">
        <v>2252</v>
      </c>
      <c r="N939" s="1">
        <v>45490</v>
      </c>
      <c r="O939" t="s">
        <v>10</v>
      </c>
      <c r="P939">
        <v>699</v>
      </c>
      <c r="Q939">
        <v>14.8</v>
      </c>
      <c r="R939">
        <v>1</v>
      </c>
      <c r="S939">
        <v>1</v>
      </c>
      <c r="T939">
        <v>14</v>
      </c>
      <c r="U939">
        <v>3</v>
      </c>
      <c r="V939" t="s">
        <v>13</v>
      </c>
      <c r="W939">
        <v>0</v>
      </c>
    </row>
    <row r="940" spans="1:23" x14ac:dyDescent="0.25">
      <c r="A940">
        <v>1636</v>
      </c>
      <c r="B940" s="1">
        <v>45255</v>
      </c>
      <c r="C940" t="s">
        <v>12</v>
      </c>
      <c r="D940">
        <v>199</v>
      </c>
      <c r="E940">
        <v>22.4</v>
      </c>
      <c r="F940">
        <v>5</v>
      </c>
      <c r="G940">
        <v>5</v>
      </c>
      <c r="H940">
        <v>10</v>
      </c>
      <c r="I940">
        <v>41</v>
      </c>
      <c r="J940" t="s">
        <v>11</v>
      </c>
      <c r="K940">
        <v>1</v>
      </c>
      <c r="M940">
        <v>2254</v>
      </c>
      <c r="N940" s="1">
        <v>45357</v>
      </c>
      <c r="O940" t="s">
        <v>10</v>
      </c>
      <c r="P940">
        <v>699</v>
      </c>
      <c r="Q940">
        <v>3</v>
      </c>
      <c r="R940">
        <v>6</v>
      </c>
      <c r="S940">
        <v>0</v>
      </c>
      <c r="T940">
        <v>20</v>
      </c>
      <c r="U940">
        <v>19</v>
      </c>
      <c r="V940" t="s">
        <v>13</v>
      </c>
      <c r="W940">
        <v>0</v>
      </c>
    </row>
    <row r="941" spans="1:23" x14ac:dyDescent="0.25">
      <c r="A941">
        <v>1638</v>
      </c>
      <c r="B941" s="1">
        <v>45253</v>
      </c>
      <c r="C941" t="s">
        <v>12</v>
      </c>
      <c r="D941">
        <v>199</v>
      </c>
      <c r="E941">
        <v>22.5</v>
      </c>
      <c r="F941">
        <v>8</v>
      </c>
      <c r="G941">
        <v>3</v>
      </c>
      <c r="H941">
        <v>34</v>
      </c>
      <c r="I941">
        <v>18</v>
      </c>
      <c r="J941" t="s">
        <v>11</v>
      </c>
      <c r="K941">
        <v>1</v>
      </c>
      <c r="M941">
        <v>2258</v>
      </c>
      <c r="N941" s="1">
        <v>45056</v>
      </c>
      <c r="O941" t="s">
        <v>10</v>
      </c>
      <c r="P941">
        <v>699</v>
      </c>
      <c r="Q941">
        <v>16</v>
      </c>
      <c r="R941">
        <v>0</v>
      </c>
      <c r="S941">
        <v>3</v>
      </c>
      <c r="T941">
        <v>7</v>
      </c>
      <c r="U941">
        <v>13</v>
      </c>
      <c r="V941" t="s">
        <v>13</v>
      </c>
      <c r="W941">
        <v>0</v>
      </c>
    </row>
    <row r="942" spans="1:23" x14ac:dyDescent="0.25">
      <c r="A942">
        <v>1639</v>
      </c>
      <c r="B942" s="1">
        <v>45557</v>
      </c>
      <c r="C942" t="s">
        <v>12</v>
      </c>
      <c r="D942">
        <v>199</v>
      </c>
      <c r="E942">
        <v>1.5</v>
      </c>
      <c r="F942">
        <v>3</v>
      </c>
      <c r="G942">
        <v>3</v>
      </c>
      <c r="H942">
        <v>10</v>
      </c>
      <c r="I942">
        <v>33</v>
      </c>
      <c r="J942" t="s">
        <v>11</v>
      </c>
      <c r="K942">
        <v>1</v>
      </c>
      <c r="M942">
        <v>2259</v>
      </c>
      <c r="N942" s="1">
        <v>45206</v>
      </c>
      <c r="O942" t="s">
        <v>12</v>
      </c>
      <c r="P942">
        <v>199</v>
      </c>
      <c r="Q942">
        <v>6.3</v>
      </c>
      <c r="R942">
        <v>6</v>
      </c>
      <c r="S942">
        <v>0</v>
      </c>
      <c r="T942">
        <v>33</v>
      </c>
      <c r="U942">
        <v>43</v>
      </c>
      <c r="V942" t="s">
        <v>13</v>
      </c>
      <c r="W942">
        <v>0</v>
      </c>
    </row>
    <row r="943" spans="1:23" x14ac:dyDescent="0.25">
      <c r="A943">
        <v>1641</v>
      </c>
      <c r="B943" s="1">
        <v>45164</v>
      </c>
      <c r="C943" t="s">
        <v>12</v>
      </c>
      <c r="D943">
        <v>199</v>
      </c>
      <c r="E943">
        <v>7.6</v>
      </c>
      <c r="F943">
        <v>4</v>
      </c>
      <c r="G943">
        <v>4</v>
      </c>
      <c r="H943">
        <v>11</v>
      </c>
      <c r="I943">
        <v>48</v>
      </c>
      <c r="J943" t="s">
        <v>11</v>
      </c>
      <c r="K943">
        <v>1</v>
      </c>
      <c r="M943">
        <v>2263</v>
      </c>
      <c r="N943" s="1">
        <v>45634</v>
      </c>
      <c r="O943" t="s">
        <v>14</v>
      </c>
      <c r="P943">
        <v>399</v>
      </c>
      <c r="Q943">
        <v>24.5</v>
      </c>
      <c r="R943">
        <v>6</v>
      </c>
      <c r="S943">
        <v>4</v>
      </c>
      <c r="T943">
        <v>1</v>
      </c>
      <c r="U943">
        <v>12</v>
      </c>
      <c r="V943" t="s">
        <v>13</v>
      </c>
      <c r="W943">
        <v>0</v>
      </c>
    </row>
    <row r="944" spans="1:23" x14ac:dyDescent="0.25">
      <c r="A944">
        <v>1642</v>
      </c>
      <c r="B944" s="1">
        <v>45099</v>
      </c>
      <c r="C944" t="s">
        <v>10</v>
      </c>
      <c r="D944">
        <v>699</v>
      </c>
      <c r="E944">
        <v>4</v>
      </c>
      <c r="F944">
        <v>3</v>
      </c>
      <c r="G944">
        <v>4</v>
      </c>
      <c r="H944">
        <v>18</v>
      </c>
      <c r="I944">
        <v>53</v>
      </c>
      <c r="J944" t="s">
        <v>11</v>
      </c>
      <c r="K944">
        <v>1</v>
      </c>
      <c r="M944">
        <v>2266</v>
      </c>
      <c r="N944" s="1">
        <v>44941</v>
      </c>
      <c r="O944" t="s">
        <v>14</v>
      </c>
      <c r="P944">
        <v>399</v>
      </c>
      <c r="Q944">
        <v>14.6</v>
      </c>
      <c r="R944">
        <v>3</v>
      </c>
      <c r="S944">
        <v>5</v>
      </c>
      <c r="T944">
        <v>8</v>
      </c>
      <c r="U944">
        <v>7</v>
      </c>
      <c r="V944" t="s">
        <v>13</v>
      </c>
      <c r="W944">
        <v>0</v>
      </c>
    </row>
    <row r="945" spans="1:23" x14ac:dyDescent="0.25">
      <c r="A945">
        <v>1643</v>
      </c>
      <c r="B945" s="1">
        <v>45427</v>
      </c>
      <c r="C945" t="s">
        <v>12</v>
      </c>
      <c r="D945">
        <v>199</v>
      </c>
      <c r="E945">
        <v>24</v>
      </c>
      <c r="F945">
        <v>8</v>
      </c>
      <c r="G945">
        <v>4</v>
      </c>
      <c r="H945">
        <v>3</v>
      </c>
      <c r="I945">
        <v>51</v>
      </c>
      <c r="J945" t="s">
        <v>11</v>
      </c>
      <c r="K945">
        <v>1</v>
      </c>
      <c r="M945">
        <v>2267</v>
      </c>
      <c r="N945" s="1">
        <v>45053</v>
      </c>
      <c r="O945" t="s">
        <v>14</v>
      </c>
      <c r="P945">
        <v>399</v>
      </c>
      <c r="Q945">
        <v>8.9</v>
      </c>
      <c r="R945">
        <v>7</v>
      </c>
      <c r="S945">
        <v>1</v>
      </c>
      <c r="T945">
        <v>7</v>
      </c>
      <c r="U945">
        <v>9</v>
      </c>
      <c r="V945" t="s">
        <v>13</v>
      </c>
      <c r="W945">
        <v>0</v>
      </c>
    </row>
    <row r="946" spans="1:23" x14ac:dyDescent="0.25">
      <c r="A946">
        <v>1644</v>
      </c>
      <c r="B946" s="1">
        <v>45391</v>
      </c>
      <c r="C946" t="s">
        <v>12</v>
      </c>
      <c r="D946">
        <v>199</v>
      </c>
      <c r="E946">
        <v>5.5</v>
      </c>
      <c r="F946">
        <v>6</v>
      </c>
      <c r="G946">
        <v>5</v>
      </c>
      <c r="H946">
        <v>24</v>
      </c>
      <c r="I946">
        <v>28</v>
      </c>
      <c r="J946" t="s">
        <v>11</v>
      </c>
      <c r="K946">
        <v>1</v>
      </c>
      <c r="M946">
        <v>2269</v>
      </c>
      <c r="N946" s="1">
        <v>45608</v>
      </c>
      <c r="O946" t="s">
        <v>10</v>
      </c>
      <c r="P946">
        <v>699</v>
      </c>
      <c r="Q946">
        <v>21.5</v>
      </c>
      <c r="R946">
        <v>2</v>
      </c>
      <c r="S946">
        <v>1</v>
      </c>
      <c r="T946">
        <v>13</v>
      </c>
      <c r="U946">
        <v>24</v>
      </c>
      <c r="V946" t="s">
        <v>13</v>
      </c>
      <c r="W946">
        <v>0</v>
      </c>
    </row>
    <row r="947" spans="1:23" x14ac:dyDescent="0.25">
      <c r="A947">
        <v>1645</v>
      </c>
      <c r="B947" s="1">
        <v>45196</v>
      </c>
      <c r="C947" t="s">
        <v>14</v>
      </c>
      <c r="D947">
        <v>399</v>
      </c>
      <c r="E947">
        <v>18</v>
      </c>
      <c r="F947">
        <v>1</v>
      </c>
      <c r="G947">
        <v>3</v>
      </c>
      <c r="H947">
        <v>8</v>
      </c>
      <c r="I947">
        <v>56</v>
      </c>
      <c r="J947" t="s">
        <v>11</v>
      </c>
      <c r="K947">
        <v>1</v>
      </c>
      <c r="M947">
        <v>2275</v>
      </c>
      <c r="N947" s="1">
        <v>45491</v>
      </c>
      <c r="O947" t="s">
        <v>12</v>
      </c>
      <c r="P947">
        <v>199</v>
      </c>
      <c r="Q947">
        <v>19.600000000000001</v>
      </c>
      <c r="R947">
        <v>7</v>
      </c>
      <c r="S947">
        <v>3</v>
      </c>
      <c r="T947">
        <v>2</v>
      </c>
      <c r="U947">
        <v>14</v>
      </c>
      <c r="V947" t="s">
        <v>13</v>
      </c>
      <c r="W947">
        <v>0</v>
      </c>
    </row>
    <row r="948" spans="1:23" x14ac:dyDescent="0.25">
      <c r="A948">
        <v>1646</v>
      </c>
      <c r="B948" s="1">
        <v>45154</v>
      </c>
      <c r="C948" t="s">
        <v>12</v>
      </c>
      <c r="D948">
        <v>199</v>
      </c>
      <c r="E948">
        <v>24.8</v>
      </c>
      <c r="F948">
        <v>1</v>
      </c>
      <c r="G948">
        <v>2</v>
      </c>
      <c r="H948">
        <v>9</v>
      </c>
      <c r="I948">
        <v>51</v>
      </c>
      <c r="J948" t="s">
        <v>11</v>
      </c>
      <c r="K948">
        <v>1</v>
      </c>
      <c r="M948">
        <v>2277</v>
      </c>
      <c r="N948" s="1">
        <v>45036</v>
      </c>
      <c r="O948" t="s">
        <v>10</v>
      </c>
      <c r="P948">
        <v>699</v>
      </c>
      <c r="Q948">
        <v>20.100000000000001</v>
      </c>
      <c r="R948">
        <v>6</v>
      </c>
      <c r="S948">
        <v>0</v>
      </c>
      <c r="T948">
        <v>34</v>
      </c>
      <c r="U948">
        <v>4</v>
      </c>
      <c r="V948" t="s">
        <v>13</v>
      </c>
      <c r="W948">
        <v>0</v>
      </c>
    </row>
    <row r="949" spans="1:23" x14ac:dyDescent="0.25">
      <c r="A949">
        <v>1647</v>
      </c>
      <c r="B949" s="1">
        <v>45452</v>
      </c>
      <c r="C949" t="s">
        <v>10</v>
      </c>
      <c r="D949">
        <v>699</v>
      </c>
      <c r="E949">
        <v>8.5</v>
      </c>
      <c r="F949">
        <v>8</v>
      </c>
      <c r="G949">
        <v>2</v>
      </c>
      <c r="H949">
        <v>5</v>
      </c>
      <c r="I949">
        <v>17</v>
      </c>
      <c r="J949" t="s">
        <v>11</v>
      </c>
      <c r="K949">
        <v>1</v>
      </c>
      <c r="M949">
        <v>2281</v>
      </c>
      <c r="N949" s="1">
        <v>45527</v>
      </c>
      <c r="O949" t="s">
        <v>10</v>
      </c>
      <c r="P949">
        <v>699</v>
      </c>
      <c r="Q949">
        <v>18.2</v>
      </c>
      <c r="R949">
        <v>6</v>
      </c>
      <c r="S949">
        <v>2</v>
      </c>
      <c r="T949">
        <v>20</v>
      </c>
      <c r="U949">
        <v>44</v>
      </c>
      <c r="V949" t="s">
        <v>13</v>
      </c>
      <c r="W949">
        <v>0</v>
      </c>
    </row>
    <row r="950" spans="1:23" x14ac:dyDescent="0.25">
      <c r="A950">
        <v>1648</v>
      </c>
      <c r="B950" s="1">
        <v>45649</v>
      </c>
      <c r="C950" t="s">
        <v>10</v>
      </c>
      <c r="D950">
        <v>699</v>
      </c>
      <c r="E950">
        <v>17.8</v>
      </c>
      <c r="F950">
        <v>5</v>
      </c>
      <c r="G950">
        <v>0</v>
      </c>
      <c r="H950">
        <v>5</v>
      </c>
      <c r="I950">
        <v>27</v>
      </c>
      <c r="J950" t="s">
        <v>11</v>
      </c>
      <c r="K950">
        <v>1</v>
      </c>
      <c r="M950">
        <v>2285</v>
      </c>
      <c r="N950" s="1">
        <v>45001</v>
      </c>
      <c r="O950" t="s">
        <v>12</v>
      </c>
      <c r="P950">
        <v>199</v>
      </c>
      <c r="Q950">
        <v>10.6</v>
      </c>
      <c r="R950">
        <v>0</v>
      </c>
      <c r="S950">
        <v>1</v>
      </c>
      <c r="T950">
        <v>15</v>
      </c>
      <c r="U950">
        <v>29</v>
      </c>
      <c r="V950" t="s">
        <v>13</v>
      </c>
      <c r="W950">
        <v>0</v>
      </c>
    </row>
    <row r="951" spans="1:23" x14ac:dyDescent="0.25">
      <c r="A951">
        <v>1650</v>
      </c>
      <c r="B951" s="1">
        <v>45408</v>
      </c>
      <c r="C951" t="s">
        <v>10</v>
      </c>
      <c r="D951">
        <v>699</v>
      </c>
      <c r="E951">
        <v>6.5</v>
      </c>
      <c r="F951">
        <v>6</v>
      </c>
      <c r="G951">
        <v>1</v>
      </c>
      <c r="H951">
        <v>1</v>
      </c>
      <c r="I951">
        <v>43</v>
      </c>
      <c r="J951" t="s">
        <v>11</v>
      </c>
      <c r="K951">
        <v>1</v>
      </c>
      <c r="M951">
        <v>2287</v>
      </c>
      <c r="N951" s="1">
        <v>45387</v>
      </c>
      <c r="O951" t="s">
        <v>12</v>
      </c>
      <c r="P951">
        <v>199</v>
      </c>
      <c r="Q951">
        <v>6.8</v>
      </c>
      <c r="R951">
        <v>6</v>
      </c>
      <c r="S951">
        <v>0</v>
      </c>
      <c r="T951">
        <v>3</v>
      </c>
      <c r="U951">
        <v>17</v>
      </c>
      <c r="V951" t="s">
        <v>13</v>
      </c>
      <c r="W951">
        <v>0</v>
      </c>
    </row>
    <row r="952" spans="1:23" x14ac:dyDescent="0.25">
      <c r="A952">
        <v>1651</v>
      </c>
      <c r="B952" s="1">
        <v>45017</v>
      </c>
      <c r="C952" t="s">
        <v>12</v>
      </c>
      <c r="D952">
        <v>199</v>
      </c>
      <c r="E952">
        <v>20.399999999999999</v>
      </c>
      <c r="F952">
        <v>7</v>
      </c>
      <c r="G952">
        <v>2</v>
      </c>
      <c r="H952">
        <v>32</v>
      </c>
      <c r="I952">
        <v>8</v>
      </c>
      <c r="J952" t="s">
        <v>11</v>
      </c>
      <c r="K952">
        <v>1</v>
      </c>
      <c r="M952">
        <v>2289</v>
      </c>
      <c r="N952" s="1">
        <v>45481</v>
      </c>
      <c r="O952" t="s">
        <v>10</v>
      </c>
      <c r="P952">
        <v>699</v>
      </c>
      <c r="Q952">
        <v>18.8</v>
      </c>
      <c r="R952">
        <v>3</v>
      </c>
      <c r="S952">
        <v>0</v>
      </c>
      <c r="T952">
        <v>35</v>
      </c>
      <c r="U952">
        <v>30</v>
      </c>
      <c r="V952" t="s">
        <v>13</v>
      </c>
      <c r="W952">
        <v>0</v>
      </c>
    </row>
    <row r="953" spans="1:23" x14ac:dyDescent="0.25">
      <c r="A953">
        <v>1652</v>
      </c>
      <c r="B953" s="1">
        <v>45654</v>
      </c>
      <c r="C953" t="s">
        <v>10</v>
      </c>
      <c r="D953">
        <v>699</v>
      </c>
      <c r="E953">
        <v>0.6</v>
      </c>
      <c r="F953">
        <v>1</v>
      </c>
      <c r="G953">
        <v>3</v>
      </c>
      <c r="H953">
        <v>14</v>
      </c>
      <c r="I953">
        <v>35</v>
      </c>
      <c r="J953" t="s">
        <v>11</v>
      </c>
      <c r="K953">
        <v>1</v>
      </c>
      <c r="M953">
        <v>2294</v>
      </c>
      <c r="N953" s="1">
        <v>44989</v>
      </c>
      <c r="O953" t="s">
        <v>10</v>
      </c>
      <c r="P953">
        <v>699</v>
      </c>
      <c r="Q953">
        <v>5.3</v>
      </c>
      <c r="R953">
        <v>3</v>
      </c>
      <c r="S953">
        <v>1</v>
      </c>
      <c r="T953">
        <v>12</v>
      </c>
      <c r="U953">
        <v>8</v>
      </c>
      <c r="V953" t="s">
        <v>13</v>
      </c>
      <c r="W953">
        <v>0</v>
      </c>
    </row>
    <row r="954" spans="1:23" x14ac:dyDescent="0.25">
      <c r="A954">
        <v>1653</v>
      </c>
      <c r="B954" s="1">
        <v>45167</v>
      </c>
      <c r="C954" t="s">
        <v>12</v>
      </c>
      <c r="D954">
        <v>199</v>
      </c>
      <c r="E954">
        <v>10.7</v>
      </c>
      <c r="F954">
        <v>4</v>
      </c>
      <c r="G954">
        <v>4</v>
      </c>
      <c r="H954">
        <v>3</v>
      </c>
      <c r="I954">
        <v>24</v>
      </c>
      <c r="J954" t="s">
        <v>11</v>
      </c>
      <c r="K954">
        <v>1</v>
      </c>
      <c r="M954">
        <v>2295</v>
      </c>
      <c r="N954" s="1">
        <v>45136</v>
      </c>
      <c r="O954" t="s">
        <v>10</v>
      </c>
      <c r="P954">
        <v>699</v>
      </c>
      <c r="Q954">
        <v>6</v>
      </c>
      <c r="R954">
        <v>2</v>
      </c>
      <c r="S954">
        <v>0</v>
      </c>
      <c r="T954">
        <v>29</v>
      </c>
      <c r="U954">
        <v>7</v>
      </c>
      <c r="V954" t="s">
        <v>13</v>
      </c>
      <c r="W954">
        <v>0</v>
      </c>
    </row>
    <row r="955" spans="1:23" x14ac:dyDescent="0.25">
      <c r="A955">
        <v>1654</v>
      </c>
      <c r="B955" s="1">
        <v>45226</v>
      </c>
      <c r="C955" t="s">
        <v>10</v>
      </c>
      <c r="D955">
        <v>699</v>
      </c>
      <c r="E955">
        <v>12.4</v>
      </c>
      <c r="F955">
        <v>2</v>
      </c>
      <c r="G955">
        <v>2</v>
      </c>
      <c r="H955">
        <v>23</v>
      </c>
      <c r="I955">
        <v>53</v>
      </c>
      <c r="J955" t="s">
        <v>11</v>
      </c>
      <c r="K955">
        <v>1</v>
      </c>
      <c r="M955">
        <v>2298</v>
      </c>
      <c r="N955" s="1">
        <v>45372</v>
      </c>
      <c r="O955" t="s">
        <v>12</v>
      </c>
      <c r="P955">
        <v>199</v>
      </c>
      <c r="Q955">
        <v>19.2</v>
      </c>
      <c r="R955">
        <v>3</v>
      </c>
      <c r="S955">
        <v>0</v>
      </c>
      <c r="T955">
        <v>6</v>
      </c>
      <c r="U955">
        <v>9</v>
      </c>
      <c r="V955" t="s">
        <v>13</v>
      </c>
      <c r="W955">
        <v>0</v>
      </c>
    </row>
    <row r="956" spans="1:23" x14ac:dyDescent="0.25">
      <c r="A956">
        <v>1655</v>
      </c>
      <c r="B956" s="1">
        <v>45229</v>
      </c>
      <c r="C956" t="s">
        <v>10</v>
      </c>
      <c r="D956">
        <v>699</v>
      </c>
      <c r="E956">
        <v>12.5</v>
      </c>
      <c r="F956">
        <v>6</v>
      </c>
      <c r="G956">
        <v>4</v>
      </c>
      <c r="H956">
        <v>32</v>
      </c>
      <c r="I956">
        <v>22</v>
      </c>
      <c r="J956" t="s">
        <v>11</v>
      </c>
      <c r="K956">
        <v>1</v>
      </c>
      <c r="M956">
        <v>2299</v>
      </c>
      <c r="N956" s="1">
        <v>45470</v>
      </c>
      <c r="O956" t="s">
        <v>12</v>
      </c>
      <c r="P956">
        <v>199</v>
      </c>
      <c r="Q956">
        <v>7</v>
      </c>
      <c r="R956">
        <v>8</v>
      </c>
      <c r="S956">
        <v>5</v>
      </c>
      <c r="T956">
        <v>11</v>
      </c>
      <c r="U956">
        <v>35</v>
      </c>
      <c r="V956" t="s">
        <v>13</v>
      </c>
      <c r="W956">
        <v>0</v>
      </c>
    </row>
    <row r="957" spans="1:23" x14ac:dyDescent="0.25">
      <c r="A957">
        <v>1656</v>
      </c>
      <c r="B957" s="1">
        <v>45605</v>
      </c>
      <c r="C957" t="s">
        <v>12</v>
      </c>
      <c r="D957">
        <v>199</v>
      </c>
      <c r="E957">
        <v>3.3</v>
      </c>
      <c r="F957">
        <v>4</v>
      </c>
      <c r="G957">
        <v>3</v>
      </c>
      <c r="H957">
        <v>15</v>
      </c>
      <c r="I957">
        <v>28</v>
      </c>
      <c r="J957" t="s">
        <v>11</v>
      </c>
      <c r="K957">
        <v>1</v>
      </c>
      <c r="M957">
        <v>2300</v>
      </c>
      <c r="N957" s="1">
        <v>45147</v>
      </c>
      <c r="O957" t="s">
        <v>10</v>
      </c>
      <c r="P957">
        <v>699</v>
      </c>
      <c r="Q957">
        <v>22.2</v>
      </c>
      <c r="R957">
        <v>2</v>
      </c>
      <c r="S957">
        <v>4</v>
      </c>
      <c r="T957">
        <v>22</v>
      </c>
      <c r="U957">
        <v>34</v>
      </c>
      <c r="V957" t="s">
        <v>13</v>
      </c>
      <c r="W957">
        <v>0</v>
      </c>
    </row>
    <row r="958" spans="1:23" x14ac:dyDescent="0.25">
      <c r="A958">
        <v>1657</v>
      </c>
      <c r="B958" s="1">
        <v>45334</v>
      </c>
      <c r="C958" t="s">
        <v>14</v>
      </c>
      <c r="D958">
        <v>399</v>
      </c>
      <c r="E958">
        <v>4.8</v>
      </c>
      <c r="F958">
        <v>5</v>
      </c>
      <c r="G958">
        <v>5</v>
      </c>
      <c r="H958">
        <v>8</v>
      </c>
      <c r="I958">
        <v>7</v>
      </c>
      <c r="J958" t="s">
        <v>11</v>
      </c>
      <c r="K958">
        <v>1</v>
      </c>
      <c r="M958">
        <v>2303</v>
      </c>
      <c r="N958" s="1">
        <v>45473</v>
      </c>
      <c r="O958" t="s">
        <v>10</v>
      </c>
      <c r="P958">
        <v>699</v>
      </c>
      <c r="Q958">
        <v>20</v>
      </c>
      <c r="R958">
        <v>2</v>
      </c>
      <c r="S958">
        <v>0</v>
      </c>
      <c r="T958">
        <v>8</v>
      </c>
      <c r="U958">
        <v>14</v>
      </c>
      <c r="V958" t="s">
        <v>13</v>
      </c>
      <c r="W958">
        <v>0</v>
      </c>
    </row>
    <row r="959" spans="1:23" x14ac:dyDescent="0.25">
      <c r="A959">
        <v>1658</v>
      </c>
      <c r="B959" s="1">
        <v>45167</v>
      </c>
      <c r="C959" t="s">
        <v>10</v>
      </c>
      <c r="D959">
        <v>699</v>
      </c>
      <c r="E959">
        <v>19.5</v>
      </c>
      <c r="F959">
        <v>7</v>
      </c>
      <c r="G959">
        <v>3</v>
      </c>
      <c r="H959">
        <v>9</v>
      </c>
      <c r="I959">
        <v>38</v>
      </c>
      <c r="J959" t="s">
        <v>11</v>
      </c>
      <c r="K959">
        <v>1</v>
      </c>
      <c r="M959">
        <v>2305</v>
      </c>
      <c r="N959" s="1">
        <v>45174</v>
      </c>
      <c r="O959" t="s">
        <v>12</v>
      </c>
      <c r="P959">
        <v>199</v>
      </c>
      <c r="Q959">
        <v>22.7</v>
      </c>
      <c r="R959">
        <v>8</v>
      </c>
      <c r="S959">
        <v>4</v>
      </c>
      <c r="T959">
        <v>16</v>
      </c>
      <c r="U959">
        <v>34</v>
      </c>
      <c r="V959" t="s">
        <v>13</v>
      </c>
      <c r="W959">
        <v>0</v>
      </c>
    </row>
    <row r="960" spans="1:23" x14ac:dyDescent="0.25">
      <c r="A960">
        <v>1660</v>
      </c>
      <c r="B960" s="1">
        <v>44982</v>
      </c>
      <c r="C960" t="s">
        <v>14</v>
      </c>
      <c r="D960">
        <v>399</v>
      </c>
      <c r="E960">
        <v>10.6</v>
      </c>
      <c r="F960">
        <v>7</v>
      </c>
      <c r="G960">
        <v>3</v>
      </c>
      <c r="H960">
        <v>21</v>
      </c>
      <c r="I960">
        <v>25</v>
      </c>
      <c r="J960" t="s">
        <v>11</v>
      </c>
      <c r="K960">
        <v>1</v>
      </c>
      <c r="M960">
        <v>2307</v>
      </c>
      <c r="N960" s="1">
        <v>45137</v>
      </c>
      <c r="O960" t="s">
        <v>10</v>
      </c>
      <c r="P960">
        <v>699</v>
      </c>
      <c r="Q960">
        <v>20.8</v>
      </c>
      <c r="R960">
        <v>0</v>
      </c>
      <c r="S960">
        <v>3</v>
      </c>
      <c r="T960">
        <v>9</v>
      </c>
      <c r="U960">
        <v>31</v>
      </c>
      <c r="V960" t="s">
        <v>13</v>
      </c>
      <c r="W960">
        <v>0</v>
      </c>
    </row>
    <row r="961" spans="1:23" x14ac:dyDescent="0.25">
      <c r="A961">
        <v>1661</v>
      </c>
      <c r="B961" s="1">
        <v>45385</v>
      </c>
      <c r="C961" t="s">
        <v>14</v>
      </c>
      <c r="D961">
        <v>399</v>
      </c>
      <c r="E961">
        <v>18.3</v>
      </c>
      <c r="F961">
        <v>5</v>
      </c>
      <c r="G961">
        <v>5</v>
      </c>
      <c r="H961">
        <v>32</v>
      </c>
      <c r="I961">
        <v>52</v>
      </c>
      <c r="J961" t="s">
        <v>11</v>
      </c>
      <c r="K961">
        <v>1</v>
      </c>
      <c r="M961">
        <v>2308</v>
      </c>
      <c r="N961" s="1">
        <v>45000</v>
      </c>
      <c r="O961" t="s">
        <v>12</v>
      </c>
      <c r="P961">
        <v>199</v>
      </c>
      <c r="Q961">
        <v>17.600000000000001</v>
      </c>
      <c r="R961">
        <v>1</v>
      </c>
      <c r="S961">
        <v>4</v>
      </c>
      <c r="T961">
        <v>15</v>
      </c>
      <c r="U961">
        <v>9</v>
      </c>
      <c r="V961" t="s">
        <v>13</v>
      </c>
      <c r="W961">
        <v>0</v>
      </c>
    </row>
    <row r="962" spans="1:23" x14ac:dyDescent="0.25">
      <c r="A962">
        <v>1663</v>
      </c>
      <c r="B962" s="1">
        <v>45315</v>
      </c>
      <c r="C962" t="s">
        <v>10</v>
      </c>
      <c r="D962">
        <v>699</v>
      </c>
      <c r="E962">
        <v>3.7</v>
      </c>
      <c r="F962">
        <v>8</v>
      </c>
      <c r="G962">
        <v>0</v>
      </c>
      <c r="H962">
        <v>22</v>
      </c>
      <c r="I962">
        <v>60</v>
      </c>
      <c r="J962" t="s">
        <v>11</v>
      </c>
      <c r="K962">
        <v>1</v>
      </c>
      <c r="M962">
        <v>2312</v>
      </c>
      <c r="N962" s="1">
        <v>44953</v>
      </c>
      <c r="O962" t="s">
        <v>14</v>
      </c>
      <c r="P962">
        <v>399</v>
      </c>
      <c r="Q962">
        <v>16.399999999999999</v>
      </c>
      <c r="R962">
        <v>0</v>
      </c>
      <c r="S962">
        <v>5</v>
      </c>
      <c r="T962">
        <v>35</v>
      </c>
      <c r="U962">
        <v>47</v>
      </c>
      <c r="V962" t="s">
        <v>13</v>
      </c>
      <c r="W962">
        <v>0</v>
      </c>
    </row>
    <row r="963" spans="1:23" x14ac:dyDescent="0.25">
      <c r="A963">
        <v>1664</v>
      </c>
      <c r="B963" s="1">
        <v>45142</v>
      </c>
      <c r="C963" t="s">
        <v>12</v>
      </c>
      <c r="D963">
        <v>199</v>
      </c>
      <c r="E963">
        <v>22.8</v>
      </c>
      <c r="F963">
        <v>8</v>
      </c>
      <c r="G963">
        <v>0</v>
      </c>
      <c r="H963">
        <v>22</v>
      </c>
      <c r="I963">
        <v>41</v>
      </c>
      <c r="J963" t="s">
        <v>11</v>
      </c>
      <c r="K963">
        <v>1</v>
      </c>
      <c r="M963">
        <v>2314</v>
      </c>
      <c r="N963" s="1">
        <v>45078</v>
      </c>
      <c r="O963" t="s">
        <v>10</v>
      </c>
      <c r="P963">
        <v>699</v>
      </c>
      <c r="Q963">
        <v>18.899999999999999</v>
      </c>
      <c r="R963">
        <v>4</v>
      </c>
      <c r="S963">
        <v>1</v>
      </c>
      <c r="T963">
        <v>19</v>
      </c>
      <c r="U963">
        <v>5</v>
      </c>
      <c r="V963" t="s">
        <v>13</v>
      </c>
      <c r="W963">
        <v>0</v>
      </c>
    </row>
    <row r="964" spans="1:23" x14ac:dyDescent="0.25">
      <c r="A964">
        <v>1667</v>
      </c>
      <c r="B964" s="1">
        <v>45423</v>
      </c>
      <c r="C964" t="s">
        <v>12</v>
      </c>
      <c r="D964">
        <v>199</v>
      </c>
      <c r="E964">
        <v>21.2</v>
      </c>
      <c r="F964">
        <v>8</v>
      </c>
      <c r="G964">
        <v>0</v>
      </c>
      <c r="H964">
        <v>3</v>
      </c>
      <c r="I964">
        <v>32</v>
      </c>
      <c r="J964" t="s">
        <v>11</v>
      </c>
      <c r="K964">
        <v>1</v>
      </c>
      <c r="M964">
        <v>2315</v>
      </c>
      <c r="N964" s="1">
        <v>45081</v>
      </c>
      <c r="O964" t="s">
        <v>10</v>
      </c>
      <c r="P964">
        <v>699</v>
      </c>
      <c r="Q964">
        <v>12.2</v>
      </c>
      <c r="R964">
        <v>7</v>
      </c>
      <c r="S964">
        <v>4</v>
      </c>
      <c r="T964">
        <v>35</v>
      </c>
      <c r="U964">
        <v>58</v>
      </c>
      <c r="V964" t="s">
        <v>13</v>
      </c>
      <c r="W964">
        <v>0</v>
      </c>
    </row>
    <row r="965" spans="1:23" x14ac:dyDescent="0.25">
      <c r="A965">
        <v>1669</v>
      </c>
      <c r="B965" s="1">
        <v>45203</v>
      </c>
      <c r="C965" t="s">
        <v>12</v>
      </c>
      <c r="D965">
        <v>199</v>
      </c>
      <c r="E965">
        <v>18.899999999999999</v>
      </c>
      <c r="F965">
        <v>6</v>
      </c>
      <c r="G965">
        <v>5</v>
      </c>
      <c r="H965">
        <v>18</v>
      </c>
      <c r="I965">
        <v>25</v>
      </c>
      <c r="J965" t="s">
        <v>11</v>
      </c>
      <c r="K965">
        <v>1</v>
      </c>
      <c r="M965">
        <v>2321</v>
      </c>
      <c r="N965" s="1">
        <v>44981</v>
      </c>
      <c r="O965" t="s">
        <v>10</v>
      </c>
      <c r="P965">
        <v>699</v>
      </c>
      <c r="Q965">
        <v>18.399999999999999</v>
      </c>
      <c r="R965">
        <v>8</v>
      </c>
      <c r="S965">
        <v>5</v>
      </c>
      <c r="T965">
        <v>25</v>
      </c>
      <c r="U965">
        <v>2</v>
      </c>
      <c r="V965" t="s">
        <v>13</v>
      </c>
      <c r="W965">
        <v>0</v>
      </c>
    </row>
    <row r="966" spans="1:23" x14ac:dyDescent="0.25">
      <c r="A966">
        <v>1671</v>
      </c>
      <c r="B966" s="1">
        <v>45246</v>
      </c>
      <c r="C966" t="s">
        <v>10</v>
      </c>
      <c r="D966">
        <v>699</v>
      </c>
      <c r="E966">
        <v>2.8</v>
      </c>
      <c r="F966">
        <v>6</v>
      </c>
      <c r="G966">
        <v>1</v>
      </c>
      <c r="H966">
        <v>10</v>
      </c>
      <c r="I966">
        <v>53</v>
      </c>
      <c r="J966" t="s">
        <v>11</v>
      </c>
      <c r="K966">
        <v>1</v>
      </c>
      <c r="M966">
        <v>2323</v>
      </c>
      <c r="N966" s="1">
        <v>45052</v>
      </c>
      <c r="O966" t="s">
        <v>10</v>
      </c>
      <c r="P966">
        <v>699</v>
      </c>
      <c r="Q966">
        <v>5</v>
      </c>
      <c r="R966">
        <v>1</v>
      </c>
      <c r="S966">
        <v>0</v>
      </c>
      <c r="T966">
        <v>34</v>
      </c>
      <c r="U966">
        <v>17</v>
      </c>
      <c r="V966" t="s">
        <v>13</v>
      </c>
      <c r="W966">
        <v>0</v>
      </c>
    </row>
    <row r="967" spans="1:23" x14ac:dyDescent="0.25">
      <c r="A967">
        <v>1674</v>
      </c>
      <c r="B967" s="1">
        <v>45435</v>
      </c>
      <c r="C967" t="s">
        <v>14</v>
      </c>
      <c r="D967">
        <v>399</v>
      </c>
      <c r="E967">
        <v>7.5</v>
      </c>
      <c r="F967">
        <v>8</v>
      </c>
      <c r="G967">
        <v>4</v>
      </c>
      <c r="H967">
        <v>31</v>
      </c>
      <c r="I967">
        <v>15</v>
      </c>
      <c r="J967" t="s">
        <v>11</v>
      </c>
      <c r="K967">
        <v>1</v>
      </c>
      <c r="M967">
        <v>2327</v>
      </c>
      <c r="N967" s="1">
        <v>45229</v>
      </c>
      <c r="O967" t="s">
        <v>12</v>
      </c>
      <c r="P967">
        <v>199</v>
      </c>
      <c r="Q967">
        <v>17</v>
      </c>
      <c r="R967">
        <v>2</v>
      </c>
      <c r="S967">
        <v>5</v>
      </c>
      <c r="T967">
        <v>10</v>
      </c>
      <c r="U967">
        <v>25</v>
      </c>
      <c r="V967" t="s">
        <v>13</v>
      </c>
      <c r="W967">
        <v>0</v>
      </c>
    </row>
    <row r="968" spans="1:23" x14ac:dyDescent="0.25">
      <c r="A968">
        <v>1675</v>
      </c>
      <c r="B968" s="1">
        <v>45518</v>
      </c>
      <c r="C968" t="s">
        <v>10</v>
      </c>
      <c r="D968">
        <v>699</v>
      </c>
      <c r="E968">
        <v>23.8</v>
      </c>
      <c r="F968">
        <v>8</v>
      </c>
      <c r="G968">
        <v>5</v>
      </c>
      <c r="H968">
        <v>26</v>
      </c>
      <c r="I968">
        <v>6</v>
      </c>
      <c r="J968" t="s">
        <v>11</v>
      </c>
      <c r="K968">
        <v>1</v>
      </c>
      <c r="M968">
        <v>2330</v>
      </c>
      <c r="N968" s="1">
        <v>45326</v>
      </c>
      <c r="O968" t="s">
        <v>12</v>
      </c>
      <c r="P968">
        <v>199</v>
      </c>
      <c r="Q968">
        <v>21.9</v>
      </c>
      <c r="R968">
        <v>6</v>
      </c>
      <c r="S968">
        <v>2</v>
      </c>
      <c r="T968">
        <v>30</v>
      </c>
      <c r="U968">
        <v>60</v>
      </c>
      <c r="V968" t="s">
        <v>13</v>
      </c>
      <c r="W968">
        <v>0</v>
      </c>
    </row>
    <row r="969" spans="1:23" x14ac:dyDescent="0.25">
      <c r="A969">
        <v>1676</v>
      </c>
      <c r="B969" s="1">
        <v>45585</v>
      </c>
      <c r="C969" t="s">
        <v>12</v>
      </c>
      <c r="D969">
        <v>199</v>
      </c>
      <c r="E969">
        <v>19.399999999999999</v>
      </c>
      <c r="F969">
        <v>7</v>
      </c>
      <c r="G969">
        <v>2</v>
      </c>
      <c r="H969">
        <v>26</v>
      </c>
      <c r="I969">
        <v>30</v>
      </c>
      <c r="J969" t="s">
        <v>11</v>
      </c>
      <c r="K969">
        <v>1</v>
      </c>
      <c r="M969">
        <v>2331</v>
      </c>
      <c r="N969" s="1">
        <v>45118</v>
      </c>
      <c r="O969" t="s">
        <v>12</v>
      </c>
      <c r="P969">
        <v>199</v>
      </c>
      <c r="Q969">
        <v>23.7</v>
      </c>
      <c r="R969">
        <v>5</v>
      </c>
      <c r="S969">
        <v>2</v>
      </c>
      <c r="T969">
        <v>23</v>
      </c>
      <c r="U969">
        <v>55</v>
      </c>
      <c r="V969" t="s">
        <v>13</v>
      </c>
      <c r="W969">
        <v>0</v>
      </c>
    </row>
    <row r="970" spans="1:23" x14ac:dyDescent="0.25">
      <c r="A970">
        <v>1677</v>
      </c>
      <c r="B970" s="1">
        <v>45428</v>
      </c>
      <c r="C970" t="s">
        <v>14</v>
      </c>
      <c r="D970">
        <v>399</v>
      </c>
      <c r="E970">
        <v>4</v>
      </c>
      <c r="F970">
        <v>1</v>
      </c>
      <c r="G970">
        <v>0</v>
      </c>
      <c r="H970">
        <v>22</v>
      </c>
      <c r="I970">
        <v>35</v>
      </c>
      <c r="J970" t="s">
        <v>11</v>
      </c>
      <c r="K970">
        <v>1</v>
      </c>
      <c r="M970">
        <v>2334</v>
      </c>
      <c r="N970" s="1">
        <v>45158</v>
      </c>
      <c r="O970" t="s">
        <v>14</v>
      </c>
      <c r="P970">
        <v>399</v>
      </c>
      <c r="Q970">
        <v>14.6</v>
      </c>
      <c r="R970">
        <v>8</v>
      </c>
      <c r="S970">
        <v>4</v>
      </c>
      <c r="T970">
        <v>33</v>
      </c>
      <c r="U970">
        <v>58</v>
      </c>
      <c r="V970" t="s">
        <v>13</v>
      </c>
      <c r="W970">
        <v>0</v>
      </c>
    </row>
    <row r="971" spans="1:23" x14ac:dyDescent="0.25">
      <c r="A971">
        <v>1678</v>
      </c>
      <c r="B971" s="1">
        <v>45507</v>
      </c>
      <c r="C971" t="s">
        <v>10</v>
      </c>
      <c r="D971">
        <v>699</v>
      </c>
      <c r="E971">
        <v>2.6</v>
      </c>
      <c r="F971">
        <v>6</v>
      </c>
      <c r="G971">
        <v>4</v>
      </c>
      <c r="H971">
        <v>16</v>
      </c>
      <c r="I971">
        <v>53</v>
      </c>
      <c r="J971" t="s">
        <v>11</v>
      </c>
      <c r="K971">
        <v>1</v>
      </c>
      <c r="M971">
        <v>2337</v>
      </c>
      <c r="N971" s="1">
        <v>45140</v>
      </c>
      <c r="O971" t="s">
        <v>10</v>
      </c>
      <c r="P971">
        <v>699</v>
      </c>
      <c r="Q971">
        <v>24.8</v>
      </c>
      <c r="R971">
        <v>4</v>
      </c>
      <c r="S971">
        <v>1</v>
      </c>
      <c r="T971">
        <v>4</v>
      </c>
      <c r="U971">
        <v>13</v>
      </c>
      <c r="V971" t="s">
        <v>13</v>
      </c>
      <c r="W971">
        <v>0</v>
      </c>
    </row>
    <row r="972" spans="1:23" x14ac:dyDescent="0.25">
      <c r="A972">
        <v>1682</v>
      </c>
      <c r="B972" s="1">
        <v>44940</v>
      </c>
      <c r="C972" t="s">
        <v>10</v>
      </c>
      <c r="D972">
        <v>699</v>
      </c>
      <c r="E972">
        <v>23.1</v>
      </c>
      <c r="F972">
        <v>6</v>
      </c>
      <c r="G972">
        <v>5</v>
      </c>
      <c r="H972">
        <v>6</v>
      </c>
      <c r="I972">
        <v>4</v>
      </c>
      <c r="J972" t="s">
        <v>11</v>
      </c>
      <c r="K972">
        <v>1</v>
      </c>
      <c r="M972">
        <v>2338</v>
      </c>
      <c r="N972" s="1">
        <v>45052</v>
      </c>
      <c r="O972" t="s">
        <v>14</v>
      </c>
      <c r="P972">
        <v>399</v>
      </c>
      <c r="Q972">
        <v>20.8</v>
      </c>
      <c r="R972">
        <v>4</v>
      </c>
      <c r="S972">
        <v>4</v>
      </c>
      <c r="T972">
        <v>13</v>
      </c>
      <c r="U972">
        <v>20</v>
      </c>
      <c r="V972" t="s">
        <v>13</v>
      </c>
      <c r="W972">
        <v>0</v>
      </c>
    </row>
    <row r="973" spans="1:23" x14ac:dyDescent="0.25">
      <c r="A973">
        <v>1686</v>
      </c>
      <c r="B973" s="1">
        <v>45224</v>
      </c>
      <c r="C973" t="s">
        <v>14</v>
      </c>
      <c r="D973">
        <v>399</v>
      </c>
      <c r="E973">
        <v>8.4</v>
      </c>
      <c r="F973">
        <v>5</v>
      </c>
      <c r="G973">
        <v>4</v>
      </c>
      <c r="H973">
        <v>34</v>
      </c>
      <c r="I973">
        <v>41</v>
      </c>
      <c r="J973" t="s">
        <v>11</v>
      </c>
      <c r="K973">
        <v>1</v>
      </c>
      <c r="M973">
        <v>2339</v>
      </c>
      <c r="N973" s="1">
        <v>45392</v>
      </c>
      <c r="O973" t="s">
        <v>14</v>
      </c>
      <c r="P973">
        <v>399</v>
      </c>
      <c r="Q973">
        <v>20.3</v>
      </c>
      <c r="R973">
        <v>1</v>
      </c>
      <c r="S973">
        <v>0</v>
      </c>
      <c r="T973">
        <v>15</v>
      </c>
      <c r="U973">
        <v>6</v>
      </c>
      <c r="V973" t="s">
        <v>13</v>
      </c>
      <c r="W973">
        <v>0</v>
      </c>
    </row>
    <row r="974" spans="1:23" x14ac:dyDescent="0.25">
      <c r="A974">
        <v>1687</v>
      </c>
      <c r="B974" s="1">
        <v>45400</v>
      </c>
      <c r="C974" t="s">
        <v>10</v>
      </c>
      <c r="D974">
        <v>699</v>
      </c>
      <c r="E974">
        <v>20.2</v>
      </c>
      <c r="F974">
        <v>5</v>
      </c>
      <c r="G974">
        <v>4</v>
      </c>
      <c r="H974">
        <v>14</v>
      </c>
      <c r="I974">
        <v>38</v>
      </c>
      <c r="J974" t="s">
        <v>11</v>
      </c>
      <c r="K974">
        <v>1</v>
      </c>
      <c r="M974">
        <v>2340</v>
      </c>
      <c r="N974" s="1">
        <v>45130</v>
      </c>
      <c r="O974" t="s">
        <v>10</v>
      </c>
      <c r="P974">
        <v>699</v>
      </c>
      <c r="Q974">
        <v>18.2</v>
      </c>
      <c r="R974">
        <v>1</v>
      </c>
      <c r="S974">
        <v>4</v>
      </c>
      <c r="T974">
        <v>30</v>
      </c>
      <c r="U974">
        <v>3</v>
      </c>
      <c r="V974" t="s">
        <v>13</v>
      </c>
      <c r="W974">
        <v>0</v>
      </c>
    </row>
    <row r="975" spans="1:23" x14ac:dyDescent="0.25">
      <c r="A975">
        <v>1690</v>
      </c>
      <c r="B975" s="1">
        <v>44989</v>
      </c>
      <c r="C975" t="s">
        <v>14</v>
      </c>
      <c r="D975">
        <v>399</v>
      </c>
      <c r="E975">
        <v>5.4</v>
      </c>
      <c r="F975">
        <v>1</v>
      </c>
      <c r="G975">
        <v>4</v>
      </c>
      <c r="H975">
        <v>13</v>
      </c>
      <c r="I975">
        <v>29</v>
      </c>
      <c r="J975" t="s">
        <v>11</v>
      </c>
      <c r="K975">
        <v>1</v>
      </c>
      <c r="M975">
        <v>2344</v>
      </c>
      <c r="N975" s="1">
        <v>45140</v>
      </c>
      <c r="O975" t="s">
        <v>14</v>
      </c>
      <c r="P975">
        <v>399</v>
      </c>
      <c r="Q975">
        <v>18.100000000000001</v>
      </c>
      <c r="R975">
        <v>8</v>
      </c>
      <c r="S975">
        <v>0</v>
      </c>
      <c r="T975">
        <v>36</v>
      </c>
      <c r="U975">
        <v>0</v>
      </c>
      <c r="V975" t="s">
        <v>13</v>
      </c>
      <c r="W975">
        <v>0</v>
      </c>
    </row>
    <row r="976" spans="1:23" x14ac:dyDescent="0.25">
      <c r="A976">
        <v>1691</v>
      </c>
      <c r="B976" s="1">
        <v>45158</v>
      </c>
      <c r="C976" t="s">
        <v>10</v>
      </c>
      <c r="D976">
        <v>699</v>
      </c>
      <c r="E976">
        <v>15.1</v>
      </c>
      <c r="F976">
        <v>1</v>
      </c>
      <c r="G976">
        <v>2</v>
      </c>
      <c r="H976">
        <v>30</v>
      </c>
      <c r="I976">
        <v>40</v>
      </c>
      <c r="J976" t="s">
        <v>11</v>
      </c>
      <c r="K976">
        <v>1</v>
      </c>
      <c r="M976">
        <v>2345</v>
      </c>
      <c r="N976" s="1">
        <v>45538</v>
      </c>
      <c r="O976" t="s">
        <v>12</v>
      </c>
      <c r="P976">
        <v>199</v>
      </c>
      <c r="Q976">
        <v>14.9</v>
      </c>
      <c r="R976">
        <v>5</v>
      </c>
      <c r="S976">
        <v>3</v>
      </c>
      <c r="T976">
        <v>2</v>
      </c>
      <c r="U976">
        <v>7</v>
      </c>
      <c r="V976" t="s">
        <v>13</v>
      </c>
      <c r="W976">
        <v>0</v>
      </c>
    </row>
    <row r="977" spans="1:23" x14ac:dyDescent="0.25">
      <c r="A977">
        <v>1693</v>
      </c>
      <c r="B977" s="1">
        <v>45602</v>
      </c>
      <c r="C977" t="s">
        <v>10</v>
      </c>
      <c r="D977">
        <v>699</v>
      </c>
      <c r="E977">
        <v>9.5</v>
      </c>
      <c r="F977">
        <v>6</v>
      </c>
      <c r="G977">
        <v>2</v>
      </c>
      <c r="H977">
        <v>20</v>
      </c>
      <c r="I977">
        <v>35</v>
      </c>
      <c r="J977" t="s">
        <v>11</v>
      </c>
      <c r="K977">
        <v>1</v>
      </c>
      <c r="M977">
        <v>2351</v>
      </c>
      <c r="N977" s="1">
        <v>45088</v>
      </c>
      <c r="O977" t="s">
        <v>10</v>
      </c>
      <c r="P977">
        <v>699</v>
      </c>
      <c r="Q977">
        <v>19</v>
      </c>
      <c r="R977">
        <v>6</v>
      </c>
      <c r="S977">
        <v>1</v>
      </c>
      <c r="T977">
        <v>9</v>
      </c>
      <c r="U977">
        <v>10</v>
      </c>
      <c r="V977" t="s">
        <v>13</v>
      </c>
      <c r="W977">
        <v>0</v>
      </c>
    </row>
    <row r="978" spans="1:23" x14ac:dyDescent="0.25">
      <c r="A978">
        <v>1694</v>
      </c>
      <c r="B978" s="1">
        <v>45196</v>
      </c>
      <c r="C978" t="s">
        <v>12</v>
      </c>
      <c r="D978">
        <v>199</v>
      </c>
      <c r="E978">
        <v>15</v>
      </c>
      <c r="F978">
        <v>1</v>
      </c>
      <c r="G978">
        <v>5</v>
      </c>
      <c r="H978">
        <v>5</v>
      </c>
      <c r="I978">
        <v>13</v>
      </c>
      <c r="J978" t="s">
        <v>11</v>
      </c>
      <c r="K978">
        <v>1</v>
      </c>
      <c r="M978">
        <v>2353</v>
      </c>
      <c r="N978" s="1">
        <v>45228</v>
      </c>
      <c r="O978" t="s">
        <v>12</v>
      </c>
      <c r="P978">
        <v>199</v>
      </c>
      <c r="Q978">
        <v>6.8</v>
      </c>
      <c r="R978">
        <v>0</v>
      </c>
      <c r="S978">
        <v>5</v>
      </c>
      <c r="T978">
        <v>6</v>
      </c>
      <c r="U978">
        <v>47</v>
      </c>
      <c r="V978" t="s">
        <v>13</v>
      </c>
      <c r="W978">
        <v>0</v>
      </c>
    </row>
    <row r="979" spans="1:23" x14ac:dyDescent="0.25">
      <c r="A979">
        <v>1695</v>
      </c>
      <c r="B979" s="1">
        <v>45265</v>
      </c>
      <c r="C979" t="s">
        <v>10</v>
      </c>
      <c r="D979">
        <v>699</v>
      </c>
      <c r="E979">
        <v>3.6</v>
      </c>
      <c r="F979">
        <v>8</v>
      </c>
      <c r="G979">
        <v>4</v>
      </c>
      <c r="H979">
        <v>7</v>
      </c>
      <c r="I979">
        <v>41</v>
      </c>
      <c r="J979" t="s">
        <v>11</v>
      </c>
      <c r="K979">
        <v>1</v>
      </c>
      <c r="M979">
        <v>2358</v>
      </c>
      <c r="N979" s="1">
        <v>45144</v>
      </c>
      <c r="O979" t="s">
        <v>12</v>
      </c>
      <c r="P979">
        <v>199</v>
      </c>
      <c r="Q979">
        <v>10</v>
      </c>
      <c r="R979">
        <v>7</v>
      </c>
      <c r="S979">
        <v>0</v>
      </c>
      <c r="T979">
        <v>2</v>
      </c>
      <c r="U979">
        <v>20</v>
      </c>
      <c r="V979" t="s">
        <v>13</v>
      </c>
      <c r="W979">
        <v>0</v>
      </c>
    </row>
    <row r="980" spans="1:23" x14ac:dyDescent="0.25">
      <c r="A980">
        <v>1696</v>
      </c>
      <c r="B980" s="1">
        <v>45164</v>
      </c>
      <c r="C980" t="s">
        <v>10</v>
      </c>
      <c r="D980">
        <v>699</v>
      </c>
      <c r="E980">
        <v>24.2</v>
      </c>
      <c r="F980">
        <v>7</v>
      </c>
      <c r="G980">
        <v>1</v>
      </c>
      <c r="H980">
        <v>18</v>
      </c>
      <c r="I980">
        <v>10</v>
      </c>
      <c r="J980" t="s">
        <v>11</v>
      </c>
      <c r="K980">
        <v>1</v>
      </c>
      <c r="M980">
        <v>2360</v>
      </c>
      <c r="N980" s="1">
        <v>45361</v>
      </c>
      <c r="O980" t="s">
        <v>10</v>
      </c>
      <c r="P980">
        <v>699</v>
      </c>
      <c r="Q980">
        <v>5</v>
      </c>
      <c r="R980">
        <v>1</v>
      </c>
      <c r="S980">
        <v>3</v>
      </c>
      <c r="T980">
        <v>36</v>
      </c>
      <c r="U980">
        <v>40</v>
      </c>
      <c r="V980" t="s">
        <v>13</v>
      </c>
      <c r="W980">
        <v>0</v>
      </c>
    </row>
    <row r="981" spans="1:23" x14ac:dyDescent="0.25">
      <c r="A981">
        <v>1700</v>
      </c>
      <c r="B981" s="1">
        <v>45546</v>
      </c>
      <c r="C981" t="s">
        <v>14</v>
      </c>
      <c r="D981">
        <v>399</v>
      </c>
      <c r="E981">
        <v>9.1999999999999993</v>
      </c>
      <c r="F981">
        <v>8</v>
      </c>
      <c r="G981">
        <v>2</v>
      </c>
      <c r="H981">
        <v>31</v>
      </c>
      <c r="I981">
        <v>33</v>
      </c>
      <c r="J981" t="s">
        <v>11</v>
      </c>
      <c r="K981">
        <v>1</v>
      </c>
      <c r="M981">
        <v>2361</v>
      </c>
      <c r="N981" s="1">
        <v>44968</v>
      </c>
      <c r="O981" t="s">
        <v>10</v>
      </c>
      <c r="P981">
        <v>699</v>
      </c>
      <c r="Q981">
        <v>15.7</v>
      </c>
      <c r="R981">
        <v>8</v>
      </c>
      <c r="S981">
        <v>2</v>
      </c>
      <c r="T981">
        <v>10</v>
      </c>
      <c r="U981">
        <v>18</v>
      </c>
      <c r="V981" t="s">
        <v>13</v>
      </c>
      <c r="W981">
        <v>0</v>
      </c>
    </row>
    <row r="982" spans="1:23" x14ac:dyDescent="0.25">
      <c r="A982">
        <v>1703</v>
      </c>
      <c r="B982" s="1">
        <v>45361</v>
      </c>
      <c r="C982" t="s">
        <v>10</v>
      </c>
      <c r="D982">
        <v>699</v>
      </c>
      <c r="E982">
        <v>4.9000000000000004</v>
      </c>
      <c r="F982">
        <v>5</v>
      </c>
      <c r="G982">
        <v>3</v>
      </c>
      <c r="H982">
        <v>23</v>
      </c>
      <c r="I982">
        <v>49</v>
      </c>
      <c r="J982" t="s">
        <v>11</v>
      </c>
      <c r="K982">
        <v>1</v>
      </c>
      <c r="M982">
        <v>2362</v>
      </c>
      <c r="N982" s="1">
        <v>45385</v>
      </c>
      <c r="O982" t="s">
        <v>12</v>
      </c>
      <c r="P982">
        <v>199</v>
      </c>
      <c r="Q982">
        <v>7.9</v>
      </c>
      <c r="R982">
        <v>8</v>
      </c>
      <c r="S982">
        <v>0</v>
      </c>
      <c r="T982">
        <v>16</v>
      </c>
      <c r="U982">
        <v>50</v>
      </c>
      <c r="V982" t="s">
        <v>13</v>
      </c>
      <c r="W982">
        <v>0</v>
      </c>
    </row>
    <row r="983" spans="1:23" x14ac:dyDescent="0.25">
      <c r="A983">
        <v>1704</v>
      </c>
      <c r="B983" s="1">
        <v>44937</v>
      </c>
      <c r="C983" t="s">
        <v>12</v>
      </c>
      <c r="D983">
        <v>199</v>
      </c>
      <c r="E983">
        <v>22</v>
      </c>
      <c r="F983">
        <v>3</v>
      </c>
      <c r="G983">
        <v>3</v>
      </c>
      <c r="H983">
        <v>36</v>
      </c>
      <c r="I983">
        <v>23</v>
      </c>
      <c r="J983" t="s">
        <v>11</v>
      </c>
      <c r="K983">
        <v>1</v>
      </c>
      <c r="M983">
        <v>2366</v>
      </c>
      <c r="N983" s="1">
        <v>44943</v>
      </c>
      <c r="O983" t="s">
        <v>10</v>
      </c>
      <c r="P983">
        <v>699</v>
      </c>
      <c r="Q983">
        <v>24.8</v>
      </c>
      <c r="R983">
        <v>1</v>
      </c>
      <c r="S983">
        <v>2</v>
      </c>
      <c r="T983">
        <v>24</v>
      </c>
      <c r="U983">
        <v>18</v>
      </c>
      <c r="V983" t="s">
        <v>13</v>
      </c>
      <c r="W983">
        <v>0</v>
      </c>
    </row>
    <row r="984" spans="1:23" x14ac:dyDescent="0.25">
      <c r="A984">
        <v>1705</v>
      </c>
      <c r="B984" s="1">
        <v>45023</v>
      </c>
      <c r="C984" t="s">
        <v>12</v>
      </c>
      <c r="D984">
        <v>199</v>
      </c>
      <c r="E984">
        <v>9.3000000000000007</v>
      </c>
      <c r="F984">
        <v>3</v>
      </c>
      <c r="G984">
        <v>0</v>
      </c>
      <c r="H984">
        <v>29</v>
      </c>
      <c r="I984">
        <v>37</v>
      </c>
      <c r="J984" t="s">
        <v>11</v>
      </c>
      <c r="K984">
        <v>1</v>
      </c>
      <c r="M984">
        <v>2368</v>
      </c>
      <c r="N984" s="1">
        <v>45584</v>
      </c>
      <c r="O984" t="s">
        <v>10</v>
      </c>
      <c r="P984">
        <v>699</v>
      </c>
      <c r="Q984">
        <v>19.3</v>
      </c>
      <c r="R984">
        <v>6</v>
      </c>
      <c r="S984">
        <v>5</v>
      </c>
      <c r="T984">
        <v>27</v>
      </c>
      <c r="U984">
        <v>18</v>
      </c>
      <c r="V984" t="s">
        <v>13</v>
      </c>
      <c r="W984">
        <v>0</v>
      </c>
    </row>
    <row r="985" spans="1:23" x14ac:dyDescent="0.25">
      <c r="A985">
        <v>1706</v>
      </c>
      <c r="B985" s="1">
        <v>45208</v>
      </c>
      <c r="C985" t="s">
        <v>14</v>
      </c>
      <c r="D985">
        <v>399</v>
      </c>
      <c r="E985">
        <v>12.8</v>
      </c>
      <c r="F985">
        <v>0</v>
      </c>
      <c r="G985">
        <v>4</v>
      </c>
      <c r="H985">
        <v>17</v>
      </c>
      <c r="I985">
        <v>17</v>
      </c>
      <c r="J985" t="s">
        <v>11</v>
      </c>
      <c r="K985">
        <v>1</v>
      </c>
      <c r="M985">
        <v>2370</v>
      </c>
      <c r="N985" s="1">
        <v>45228</v>
      </c>
      <c r="O985" t="s">
        <v>10</v>
      </c>
      <c r="P985">
        <v>699</v>
      </c>
      <c r="Q985">
        <v>16.100000000000001</v>
      </c>
      <c r="R985">
        <v>3</v>
      </c>
      <c r="S985">
        <v>1</v>
      </c>
      <c r="T985">
        <v>25</v>
      </c>
      <c r="U985">
        <v>21</v>
      </c>
      <c r="V985" t="s">
        <v>13</v>
      </c>
      <c r="W985">
        <v>0</v>
      </c>
    </row>
    <row r="986" spans="1:23" x14ac:dyDescent="0.25">
      <c r="A986">
        <v>1707</v>
      </c>
      <c r="B986" s="1">
        <v>45512</v>
      </c>
      <c r="C986" t="s">
        <v>10</v>
      </c>
      <c r="D986">
        <v>699</v>
      </c>
      <c r="E986">
        <v>10.3</v>
      </c>
      <c r="F986">
        <v>4</v>
      </c>
      <c r="G986">
        <v>2</v>
      </c>
      <c r="H986">
        <v>31</v>
      </c>
      <c r="I986">
        <v>40</v>
      </c>
      <c r="J986" t="s">
        <v>11</v>
      </c>
      <c r="K986">
        <v>1</v>
      </c>
      <c r="M986">
        <v>2373</v>
      </c>
      <c r="N986" s="1">
        <v>45395</v>
      </c>
      <c r="O986" t="s">
        <v>14</v>
      </c>
      <c r="P986">
        <v>399</v>
      </c>
      <c r="Q986">
        <v>24.8</v>
      </c>
      <c r="R986">
        <v>7</v>
      </c>
      <c r="S986">
        <v>1</v>
      </c>
      <c r="T986">
        <v>2</v>
      </c>
      <c r="U986">
        <v>25</v>
      </c>
      <c r="V986" t="s">
        <v>13</v>
      </c>
      <c r="W986">
        <v>0</v>
      </c>
    </row>
    <row r="987" spans="1:23" x14ac:dyDescent="0.25">
      <c r="A987">
        <v>1708</v>
      </c>
      <c r="B987" s="1">
        <v>45590</v>
      </c>
      <c r="C987" t="s">
        <v>12</v>
      </c>
      <c r="D987">
        <v>199</v>
      </c>
      <c r="E987">
        <v>24.9</v>
      </c>
      <c r="F987">
        <v>7</v>
      </c>
      <c r="G987">
        <v>3</v>
      </c>
      <c r="H987">
        <v>31</v>
      </c>
      <c r="I987">
        <v>11</v>
      </c>
      <c r="J987" t="s">
        <v>11</v>
      </c>
      <c r="K987">
        <v>1</v>
      </c>
      <c r="M987">
        <v>2375</v>
      </c>
      <c r="N987" s="1">
        <v>45459</v>
      </c>
      <c r="O987" t="s">
        <v>10</v>
      </c>
      <c r="P987">
        <v>699</v>
      </c>
      <c r="Q987">
        <v>8.5</v>
      </c>
      <c r="R987">
        <v>5</v>
      </c>
      <c r="S987">
        <v>5</v>
      </c>
      <c r="T987">
        <v>15</v>
      </c>
      <c r="U987">
        <v>15</v>
      </c>
      <c r="V987" t="s">
        <v>13</v>
      </c>
      <c r="W987">
        <v>0</v>
      </c>
    </row>
    <row r="988" spans="1:23" x14ac:dyDescent="0.25">
      <c r="A988">
        <v>1709</v>
      </c>
      <c r="B988" s="1">
        <v>45649</v>
      </c>
      <c r="C988" t="s">
        <v>10</v>
      </c>
      <c r="D988">
        <v>699</v>
      </c>
      <c r="E988">
        <v>1.4</v>
      </c>
      <c r="F988">
        <v>0</v>
      </c>
      <c r="G988">
        <v>4</v>
      </c>
      <c r="H988">
        <v>7</v>
      </c>
      <c r="I988">
        <v>57</v>
      </c>
      <c r="J988" t="s">
        <v>11</v>
      </c>
      <c r="K988">
        <v>1</v>
      </c>
      <c r="M988">
        <v>2377</v>
      </c>
      <c r="N988" s="1">
        <v>45077</v>
      </c>
      <c r="O988" t="s">
        <v>10</v>
      </c>
      <c r="P988">
        <v>699</v>
      </c>
      <c r="Q988">
        <v>24.5</v>
      </c>
      <c r="R988">
        <v>6</v>
      </c>
      <c r="S988">
        <v>2</v>
      </c>
      <c r="T988">
        <v>8</v>
      </c>
      <c r="U988">
        <v>1</v>
      </c>
      <c r="V988" t="s">
        <v>13</v>
      </c>
      <c r="W988">
        <v>0</v>
      </c>
    </row>
    <row r="989" spans="1:23" x14ac:dyDescent="0.25">
      <c r="A989">
        <v>1713</v>
      </c>
      <c r="B989" s="1">
        <v>44989</v>
      </c>
      <c r="C989" t="s">
        <v>10</v>
      </c>
      <c r="D989">
        <v>699</v>
      </c>
      <c r="E989">
        <v>13.2</v>
      </c>
      <c r="F989">
        <v>6</v>
      </c>
      <c r="G989">
        <v>3</v>
      </c>
      <c r="H989">
        <v>24</v>
      </c>
      <c r="I989">
        <v>53</v>
      </c>
      <c r="J989" t="s">
        <v>11</v>
      </c>
      <c r="K989">
        <v>1</v>
      </c>
      <c r="M989">
        <v>2379</v>
      </c>
      <c r="N989" s="1">
        <v>45363</v>
      </c>
      <c r="O989" t="s">
        <v>14</v>
      </c>
      <c r="P989">
        <v>399</v>
      </c>
      <c r="Q989">
        <v>8.9</v>
      </c>
      <c r="R989">
        <v>1</v>
      </c>
      <c r="S989">
        <v>1</v>
      </c>
      <c r="T989">
        <v>25</v>
      </c>
      <c r="U989">
        <v>0</v>
      </c>
      <c r="V989" t="s">
        <v>13</v>
      </c>
      <c r="W989">
        <v>0</v>
      </c>
    </row>
    <row r="990" spans="1:23" x14ac:dyDescent="0.25">
      <c r="A990">
        <v>1714</v>
      </c>
      <c r="B990" s="1">
        <v>45103</v>
      </c>
      <c r="C990" t="s">
        <v>12</v>
      </c>
      <c r="D990">
        <v>199</v>
      </c>
      <c r="E990">
        <v>20.7</v>
      </c>
      <c r="F990">
        <v>8</v>
      </c>
      <c r="G990">
        <v>1</v>
      </c>
      <c r="H990">
        <v>13</v>
      </c>
      <c r="I990">
        <v>46</v>
      </c>
      <c r="J990" t="s">
        <v>11</v>
      </c>
      <c r="K990">
        <v>1</v>
      </c>
      <c r="M990">
        <v>2382</v>
      </c>
      <c r="N990" s="1">
        <v>45416</v>
      </c>
      <c r="O990" t="s">
        <v>10</v>
      </c>
      <c r="P990">
        <v>699</v>
      </c>
      <c r="Q990">
        <v>15.8</v>
      </c>
      <c r="R990">
        <v>0</v>
      </c>
      <c r="S990">
        <v>0</v>
      </c>
      <c r="T990">
        <v>18</v>
      </c>
      <c r="U990">
        <v>53</v>
      </c>
      <c r="V990" t="s">
        <v>13</v>
      </c>
      <c r="W990">
        <v>0</v>
      </c>
    </row>
    <row r="991" spans="1:23" x14ac:dyDescent="0.25">
      <c r="A991">
        <v>1715</v>
      </c>
      <c r="B991" s="1">
        <v>45577</v>
      </c>
      <c r="C991" t="s">
        <v>14</v>
      </c>
      <c r="D991">
        <v>399</v>
      </c>
      <c r="E991">
        <v>7.3</v>
      </c>
      <c r="F991">
        <v>3</v>
      </c>
      <c r="G991">
        <v>5</v>
      </c>
      <c r="H991">
        <v>3</v>
      </c>
      <c r="I991">
        <v>32</v>
      </c>
      <c r="J991" t="s">
        <v>11</v>
      </c>
      <c r="K991">
        <v>1</v>
      </c>
      <c r="M991">
        <v>2388</v>
      </c>
      <c r="N991" s="1">
        <v>45378</v>
      </c>
      <c r="O991" t="s">
        <v>10</v>
      </c>
      <c r="P991">
        <v>699</v>
      </c>
      <c r="Q991">
        <v>5.9</v>
      </c>
      <c r="R991">
        <v>4</v>
      </c>
      <c r="S991">
        <v>2</v>
      </c>
      <c r="T991">
        <v>24</v>
      </c>
      <c r="U991">
        <v>1</v>
      </c>
      <c r="V991" t="s">
        <v>13</v>
      </c>
      <c r="W991">
        <v>0</v>
      </c>
    </row>
    <row r="992" spans="1:23" x14ac:dyDescent="0.25">
      <c r="A992">
        <v>1716</v>
      </c>
      <c r="B992" s="1">
        <v>45508</v>
      </c>
      <c r="C992" t="s">
        <v>10</v>
      </c>
      <c r="D992">
        <v>699</v>
      </c>
      <c r="E992">
        <v>8.1</v>
      </c>
      <c r="F992">
        <v>8</v>
      </c>
      <c r="G992">
        <v>2</v>
      </c>
      <c r="H992">
        <v>1</v>
      </c>
      <c r="I992">
        <v>7</v>
      </c>
      <c r="J992" t="s">
        <v>11</v>
      </c>
      <c r="K992">
        <v>1</v>
      </c>
      <c r="M992">
        <v>2390</v>
      </c>
      <c r="N992" s="1">
        <v>45279</v>
      </c>
      <c r="O992" t="s">
        <v>10</v>
      </c>
      <c r="P992">
        <v>699</v>
      </c>
      <c r="Q992">
        <v>19.2</v>
      </c>
      <c r="R992">
        <v>6</v>
      </c>
      <c r="S992">
        <v>5</v>
      </c>
      <c r="T992">
        <v>26</v>
      </c>
      <c r="U992">
        <v>8</v>
      </c>
      <c r="V992" t="s">
        <v>13</v>
      </c>
      <c r="W992">
        <v>0</v>
      </c>
    </row>
    <row r="993" spans="1:23" x14ac:dyDescent="0.25">
      <c r="A993">
        <v>1718</v>
      </c>
      <c r="B993" s="1">
        <v>45580</v>
      </c>
      <c r="C993" t="s">
        <v>10</v>
      </c>
      <c r="D993">
        <v>699</v>
      </c>
      <c r="E993">
        <v>5</v>
      </c>
      <c r="F993">
        <v>0</v>
      </c>
      <c r="G993">
        <v>1</v>
      </c>
      <c r="H993">
        <v>6</v>
      </c>
      <c r="I993">
        <v>50</v>
      </c>
      <c r="J993" t="s">
        <v>11</v>
      </c>
      <c r="K993">
        <v>1</v>
      </c>
      <c r="M993">
        <v>2391</v>
      </c>
      <c r="N993" s="1">
        <v>45320</v>
      </c>
      <c r="O993" t="s">
        <v>12</v>
      </c>
      <c r="P993">
        <v>199</v>
      </c>
      <c r="Q993">
        <v>20.100000000000001</v>
      </c>
      <c r="R993">
        <v>7</v>
      </c>
      <c r="S993">
        <v>5</v>
      </c>
      <c r="T993">
        <v>36</v>
      </c>
      <c r="U993">
        <v>40</v>
      </c>
      <c r="V993" t="s">
        <v>13</v>
      </c>
      <c r="W993">
        <v>0</v>
      </c>
    </row>
    <row r="994" spans="1:23" x14ac:dyDescent="0.25">
      <c r="A994">
        <v>1719</v>
      </c>
      <c r="B994" s="1">
        <v>45122</v>
      </c>
      <c r="C994" t="s">
        <v>14</v>
      </c>
      <c r="D994">
        <v>399</v>
      </c>
      <c r="E994">
        <v>2.5</v>
      </c>
      <c r="F994">
        <v>3</v>
      </c>
      <c r="G994">
        <v>2</v>
      </c>
      <c r="H994">
        <v>30</v>
      </c>
      <c r="I994">
        <v>53</v>
      </c>
      <c r="J994" t="s">
        <v>11</v>
      </c>
      <c r="K994">
        <v>1</v>
      </c>
      <c r="M994">
        <v>2392</v>
      </c>
      <c r="N994" s="1">
        <v>45463</v>
      </c>
      <c r="O994" t="s">
        <v>12</v>
      </c>
      <c r="P994">
        <v>199</v>
      </c>
      <c r="Q994">
        <v>14.4</v>
      </c>
      <c r="R994">
        <v>1</v>
      </c>
      <c r="S994">
        <v>2</v>
      </c>
      <c r="T994">
        <v>11</v>
      </c>
      <c r="U994">
        <v>1</v>
      </c>
      <c r="V994" t="s">
        <v>13</v>
      </c>
      <c r="W994">
        <v>0</v>
      </c>
    </row>
    <row r="995" spans="1:23" x14ac:dyDescent="0.25">
      <c r="A995">
        <v>1720</v>
      </c>
      <c r="B995" s="1">
        <v>45070</v>
      </c>
      <c r="C995" t="s">
        <v>10</v>
      </c>
      <c r="D995">
        <v>699</v>
      </c>
      <c r="E995">
        <v>8.1</v>
      </c>
      <c r="F995">
        <v>6</v>
      </c>
      <c r="G995">
        <v>5</v>
      </c>
      <c r="H995">
        <v>9</v>
      </c>
      <c r="I995">
        <v>18</v>
      </c>
      <c r="J995" t="s">
        <v>11</v>
      </c>
      <c r="K995">
        <v>1</v>
      </c>
      <c r="M995">
        <v>2393</v>
      </c>
      <c r="N995" s="1">
        <v>45018</v>
      </c>
      <c r="O995" t="s">
        <v>10</v>
      </c>
      <c r="P995">
        <v>699</v>
      </c>
      <c r="Q995">
        <v>6.9</v>
      </c>
      <c r="R995">
        <v>3</v>
      </c>
      <c r="S995">
        <v>1</v>
      </c>
      <c r="T995">
        <v>35</v>
      </c>
      <c r="U995">
        <v>12</v>
      </c>
      <c r="V995" t="s">
        <v>13</v>
      </c>
      <c r="W995">
        <v>0</v>
      </c>
    </row>
    <row r="996" spans="1:23" x14ac:dyDescent="0.25">
      <c r="A996">
        <v>1721</v>
      </c>
      <c r="B996" s="1">
        <v>45229</v>
      </c>
      <c r="C996" t="s">
        <v>10</v>
      </c>
      <c r="D996">
        <v>699</v>
      </c>
      <c r="E996">
        <v>10.6</v>
      </c>
      <c r="F996">
        <v>3</v>
      </c>
      <c r="G996">
        <v>2</v>
      </c>
      <c r="H996">
        <v>21</v>
      </c>
      <c r="I996">
        <v>56</v>
      </c>
      <c r="J996" t="s">
        <v>11</v>
      </c>
      <c r="K996">
        <v>1</v>
      </c>
      <c r="M996">
        <v>2394</v>
      </c>
      <c r="N996" s="1">
        <v>45337</v>
      </c>
      <c r="O996" t="s">
        <v>12</v>
      </c>
      <c r="P996">
        <v>199</v>
      </c>
      <c r="Q996">
        <v>9.3000000000000007</v>
      </c>
      <c r="R996">
        <v>2</v>
      </c>
      <c r="S996">
        <v>1</v>
      </c>
      <c r="T996">
        <v>21</v>
      </c>
      <c r="U996">
        <v>22</v>
      </c>
      <c r="V996" t="s">
        <v>13</v>
      </c>
      <c r="W996">
        <v>0</v>
      </c>
    </row>
    <row r="997" spans="1:23" x14ac:dyDescent="0.25">
      <c r="A997">
        <v>1722</v>
      </c>
      <c r="B997" s="1">
        <v>45584</v>
      </c>
      <c r="C997" t="s">
        <v>14</v>
      </c>
      <c r="D997">
        <v>399</v>
      </c>
      <c r="E997">
        <v>7</v>
      </c>
      <c r="F997">
        <v>7</v>
      </c>
      <c r="G997">
        <v>2</v>
      </c>
      <c r="H997">
        <v>29</v>
      </c>
      <c r="I997">
        <v>37</v>
      </c>
      <c r="J997" t="s">
        <v>11</v>
      </c>
      <c r="K997">
        <v>1</v>
      </c>
      <c r="M997">
        <v>2398</v>
      </c>
      <c r="N997" s="1">
        <v>45485</v>
      </c>
      <c r="O997" t="s">
        <v>14</v>
      </c>
      <c r="P997">
        <v>399</v>
      </c>
      <c r="Q997">
        <v>3.5</v>
      </c>
      <c r="R997">
        <v>3</v>
      </c>
      <c r="S997">
        <v>3</v>
      </c>
      <c r="T997">
        <v>25</v>
      </c>
      <c r="U997">
        <v>4</v>
      </c>
      <c r="V997" t="s">
        <v>13</v>
      </c>
      <c r="W997">
        <v>0</v>
      </c>
    </row>
    <row r="998" spans="1:23" x14ac:dyDescent="0.25">
      <c r="A998">
        <v>1725</v>
      </c>
      <c r="B998" s="1">
        <v>45202</v>
      </c>
      <c r="C998" t="s">
        <v>12</v>
      </c>
      <c r="D998">
        <v>199</v>
      </c>
      <c r="E998">
        <v>17.600000000000001</v>
      </c>
      <c r="F998">
        <v>8</v>
      </c>
      <c r="G998">
        <v>4</v>
      </c>
      <c r="H998">
        <v>22</v>
      </c>
      <c r="I998">
        <v>53</v>
      </c>
      <c r="J998" t="s">
        <v>11</v>
      </c>
      <c r="K998">
        <v>1</v>
      </c>
      <c r="M998">
        <v>2399</v>
      </c>
      <c r="N998" s="1">
        <v>45257</v>
      </c>
      <c r="O998" t="s">
        <v>14</v>
      </c>
      <c r="P998">
        <v>399</v>
      </c>
      <c r="Q998">
        <v>7</v>
      </c>
      <c r="R998">
        <v>0</v>
      </c>
      <c r="S998">
        <v>5</v>
      </c>
      <c r="T998">
        <v>20</v>
      </c>
      <c r="U998">
        <v>10</v>
      </c>
      <c r="V998" t="s">
        <v>13</v>
      </c>
      <c r="W998">
        <v>0</v>
      </c>
    </row>
    <row r="999" spans="1:23" x14ac:dyDescent="0.25">
      <c r="A999">
        <v>1726</v>
      </c>
      <c r="B999" s="1">
        <v>45045</v>
      </c>
      <c r="C999" t="s">
        <v>12</v>
      </c>
      <c r="D999">
        <v>199</v>
      </c>
      <c r="E999">
        <v>19.399999999999999</v>
      </c>
      <c r="F999">
        <v>4</v>
      </c>
      <c r="G999">
        <v>1</v>
      </c>
      <c r="H999">
        <v>33</v>
      </c>
      <c r="I999">
        <v>29</v>
      </c>
      <c r="J999" t="s">
        <v>11</v>
      </c>
      <c r="K999">
        <v>1</v>
      </c>
      <c r="M999">
        <v>2400</v>
      </c>
      <c r="N999" s="1">
        <v>45023</v>
      </c>
      <c r="O999" t="s">
        <v>12</v>
      </c>
      <c r="P999">
        <v>199</v>
      </c>
      <c r="Q999">
        <v>21.7</v>
      </c>
      <c r="R999">
        <v>4</v>
      </c>
      <c r="S999">
        <v>4</v>
      </c>
      <c r="T999">
        <v>10</v>
      </c>
      <c r="U999">
        <v>2</v>
      </c>
      <c r="V999" t="s">
        <v>13</v>
      </c>
      <c r="W999">
        <v>0</v>
      </c>
    </row>
    <row r="1000" spans="1:23" x14ac:dyDescent="0.25">
      <c r="A1000">
        <v>1727</v>
      </c>
      <c r="B1000" s="1">
        <v>45313</v>
      </c>
      <c r="C1000" t="s">
        <v>10</v>
      </c>
      <c r="D1000">
        <v>699</v>
      </c>
      <c r="E1000">
        <v>12.1</v>
      </c>
      <c r="F1000">
        <v>7</v>
      </c>
      <c r="G1000">
        <v>4</v>
      </c>
      <c r="H1000">
        <v>12</v>
      </c>
      <c r="I1000">
        <v>20</v>
      </c>
      <c r="J1000" t="s">
        <v>11</v>
      </c>
      <c r="K1000">
        <v>1</v>
      </c>
      <c r="M1000">
        <v>2402</v>
      </c>
      <c r="N1000" s="1">
        <v>45438</v>
      </c>
      <c r="O1000" t="s">
        <v>12</v>
      </c>
      <c r="P1000">
        <v>199</v>
      </c>
      <c r="Q1000">
        <v>12</v>
      </c>
      <c r="R1000">
        <v>1</v>
      </c>
      <c r="S1000">
        <v>1</v>
      </c>
      <c r="T1000">
        <v>26</v>
      </c>
      <c r="U1000">
        <v>57</v>
      </c>
      <c r="V1000" t="s">
        <v>13</v>
      </c>
      <c r="W1000">
        <v>0</v>
      </c>
    </row>
    <row r="1001" spans="1:23" x14ac:dyDescent="0.25">
      <c r="A1001">
        <v>1729</v>
      </c>
      <c r="B1001" s="1">
        <v>45293</v>
      </c>
      <c r="C1001" t="s">
        <v>12</v>
      </c>
      <c r="D1001">
        <v>199</v>
      </c>
      <c r="E1001">
        <v>12.1</v>
      </c>
      <c r="F1001">
        <v>5</v>
      </c>
      <c r="G1001">
        <v>5</v>
      </c>
      <c r="H1001">
        <v>27</v>
      </c>
      <c r="I1001">
        <v>57</v>
      </c>
      <c r="J1001" t="s">
        <v>11</v>
      </c>
      <c r="K1001">
        <v>1</v>
      </c>
      <c r="M1001">
        <v>2403</v>
      </c>
      <c r="N1001" s="1">
        <v>45581</v>
      </c>
      <c r="O1001" t="s">
        <v>10</v>
      </c>
      <c r="P1001">
        <v>699</v>
      </c>
      <c r="Q1001">
        <v>4.7</v>
      </c>
      <c r="R1001">
        <v>2</v>
      </c>
      <c r="S1001">
        <v>0</v>
      </c>
      <c r="T1001">
        <v>33</v>
      </c>
      <c r="U1001">
        <v>0</v>
      </c>
      <c r="V1001" t="s">
        <v>13</v>
      </c>
      <c r="W1001">
        <v>0</v>
      </c>
    </row>
    <row r="1002" spans="1:23" x14ac:dyDescent="0.25">
      <c r="A1002">
        <v>1733</v>
      </c>
      <c r="B1002" s="1">
        <v>45094</v>
      </c>
      <c r="C1002" t="s">
        <v>12</v>
      </c>
      <c r="D1002">
        <v>199</v>
      </c>
      <c r="E1002">
        <v>10.9</v>
      </c>
      <c r="F1002">
        <v>4</v>
      </c>
      <c r="G1002">
        <v>4</v>
      </c>
      <c r="H1002">
        <v>27</v>
      </c>
      <c r="I1002">
        <v>25</v>
      </c>
      <c r="J1002" t="s">
        <v>11</v>
      </c>
      <c r="K1002">
        <v>1</v>
      </c>
      <c r="M1002">
        <v>2404</v>
      </c>
      <c r="N1002" s="1">
        <v>45194</v>
      </c>
      <c r="O1002" t="s">
        <v>12</v>
      </c>
      <c r="P1002">
        <v>199</v>
      </c>
      <c r="Q1002">
        <v>22.4</v>
      </c>
      <c r="R1002">
        <v>8</v>
      </c>
      <c r="S1002">
        <v>1</v>
      </c>
      <c r="T1002">
        <v>32</v>
      </c>
      <c r="U1002">
        <v>6</v>
      </c>
      <c r="V1002" t="s">
        <v>13</v>
      </c>
      <c r="W1002">
        <v>0</v>
      </c>
    </row>
    <row r="1003" spans="1:23" x14ac:dyDescent="0.25">
      <c r="A1003">
        <v>1736</v>
      </c>
      <c r="B1003" s="1">
        <v>45103</v>
      </c>
      <c r="C1003" t="s">
        <v>14</v>
      </c>
      <c r="D1003">
        <v>399</v>
      </c>
      <c r="E1003">
        <v>10.199999999999999</v>
      </c>
      <c r="F1003">
        <v>7</v>
      </c>
      <c r="G1003">
        <v>0</v>
      </c>
      <c r="H1003">
        <v>30</v>
      </c>
      <c r="I1003">
        <v>42</v>
      </c>
      <c r="J1003" t="s">
        <v>11</v>
      </c>
      <c r="K1003">
        <v>1</v>
      </c>
      <c r="M1003">
        <v>2406</v>
      </c>
      <c r="N1003" s="1">
        <v>45175</v>
      </c>
      <c r="O1003" t="s">
        <v>10</v>
      </c>
      <c r="P1003">
        <v>699</v>
      </c>
      <c r="Q1003">
        <v>6.2</v>
      </c>
      <c r="R1003">
        <v>6</v>
      </c>
      <c r="S1003">
        <v>1</v>
      </c>
      <c r="T1003">
        <v>29</v>
      </c>
      <c r="U1003">
        <v>55</v>
      </c>
      <c r="V1003" t="s">
        <v>13</v>
      </c>
      <c r="W1003">
        <v>0</v>
      </c>
    </row>
    <row r="1004" spans="1:23" x14ac:dyDescent="0.25">
      <c r="A1004">
        <v>1737</v>
      </c>
      <c r="B1004" s="1">
        <v>45177</v>
      </c>
      <c r="C1004" t="s">
        <v>14</v>
      </c>
      <c r="D1004">
        <v>399</v>
      </c>
      <c r="E1004">
        <v>2.5</v>
      </c>
      <c r="F1004">
        <v>3</v>
      </c>
      <c r="G1004">
        <v>1</v>
      </c>
      <c r="H1004">
        <v>20</v>
      </c>
      <c r="I1004">
        <v>27</v>
      </c>
      <c r="J1004" t="s">
        <v>11</v>
      </c>
      <c r="K1004">
        <v>1</v>
      </c>
      <c r="M1004">
        <v>2409</v>
      </c>
      <c r="N1004" s="1">
        <v>45168</v>
      </c>
      <c r="O1004" t="s">
        <v>12</v>
      </c>
      <c r="P1004">
        <v>199</v>
      </c>
      <c r="Q1004">
        <v>12.2</v>
      </c>
      <c r="R1004">
        <v>0</v>
      </c>
      <c r="S1004">
        <v>3</v>
      </c>
      <c r="T1004">
        <v>30</v>
      </c>
      <c r="U1004">
        <v>55</v>
      </c>
      <c r="V1004" t="s">
        <v>13</v>
      </c>
      <c r="W1004">
        <v>0</v>
      </c>
    </row>
    <row r="1005" spans="1:23" x14ac:dyDescent="0.25">
      <c r="A1005">
        <v>1738</v>
      </c>
      <c r="B1005" s="1">
        <v>45029</v>
      </c>
      <c r="C1005" t="s">
        <v>12</v>
      </c>
      <c r="D1005">
        <v>199</v>
      </c>
      <c r="E1005">
        <v>21.2</v>
      </c>
      <c r="F1005">
        <v>5</v>
      </c>
      <c r="G1005">
        <v>0</v>
      </c>
      <c r="H1005">
        <v>36</v>
      </c>
      <c r="I1005">
        <v>30</v>
      </c>
      <c r="J1005" t="s">
        <v>11</v>
      </c>
      <c r="K1005">
        <v>1</v>
      </c>
      <c r="M1005">
        <v>2410</v>
      </c>
      <c r="N1005" s="1">
        <v>45312</v>
      </c>
      <c r="O1005" t="s">
        <v>14</v>
      </c>
      <c r="P1005">
        <v>399</v>
      </c>
      <c r="Q1005">
        <v>19.600000000000001</v>
      </c>
      <c r="R1005">
        <v>2</v>
      </c>
      <c r="S1005">
        <v>0</v>
      </c>
      <c r="T1005">
        <v>34</v>
      </c>
      <c r="U1005">
        <v>23</v>
      </c>
      <c r="V1005" t="s">
        <v>13</v>
      </c>
      <c r="W1005">
        <v>0</v>
      </c>
    </row>
    <row r="1006" spans="1:23" x14ac:dyDescent="0.25">
      <c r="A1006">
        <v>1739</v>
      </c>
      <c r="B1006" s="1">
        <v>45401</v>
      </c>
      <c r="C1006" t="s">
        <v>14</v>
      </c>
      <c r="D1006">
        <v>399</v>
      </c>
      <c r="E1006">
        <v>17.3</v>
      </c>
      <c r="F1006">
        <v>3</v>
      </c>
      <c r="G1006">
        <v>3</v>
      </c>
      <c r="H1006">
        <v>36</v>
      </c>
      <c r="I1006">
        <v>42</v>
      </c>
      <c r="J1006" t="s">
        <v>11</v>
      </c>
      <c r="K1006">
        <v>1</v>
      </c>
      <c r="M1006">
        <v>2411</v>
      </c>
      <c r="N1006" s="1">
        <v>45262</v>
      </c>
      <c r="O1006" t="s">
        <v>10</v>
      </c>
      <c r="P1006">
        <v>699</v>
      </c>
      <c r="Q1006">
        <v>2.6</v>
      </c>
      <c r="R1006">
        <v>2</v>
      </c>
      <c r="S1006">
        <v>1</v>
      </c>
      <c r="T1006">
        <v>10</v>
      </c>
      <c r="U1006">
        <v>14</v>
      </c>
      <c r="V1006" t="s">
        <v>13</v>
      </c>
      <c r="W1006">
        <v>0</v>
      </c>
    </row>
    <row r="1007" spans="1:23" x14ac:dyDescent="0.25">
      <c r="A1007">
        <v>1740</v>
      </c>
      <c r="B1007" s="1">
        <v>45063</v>
      </c>
      <c r="C1007" t="s">
        <v>10</v>
      </c>
      <c r="D1007">
        <v>699</v>
      </c>
      <c r="E1007">
        <v>19.2</v>
      </c>
      <c r="F1007">
        <v>1</v>
      </c>
      <c r="G1007">
        <v>3</v>
      </c>
      <c r="H1007">
        <v>16</v>
      </c>
      <c r="I1007">
        <v>8</v>
      </c>
      <c r="J1007" t="s">
        <v>11</v>
      </c>
      <c r="K1007">
        <v>1</v>
      </c>
      <c r="M1007">
        <v>2413</v>
      </c>
      <c r="N1007" s="1">
        <v>45080</v>
      </c>
      <c r="O1007" t="s">
        <v>14</v>
      </c>
      <c r="P1007">
        <v>399</v>
      </c>
      <c r="Q1007">
        <v>24.7</v>
      </c>
      <c r="R1007">
        <v>1</v>
      </c>
      <c r="S1007">
        <v>5</v>
      </c>
      <c r="T1007">
        <v>35</v>
      </c>
      <c r="U1007">
        <v>16</v>
      </c>
      <c r="V1007" t="s">
        <v>13</v>
      </c>
      <c r="W1007">
        <v>0</v>
      </c>
    </row>
    <row r="1008" spans="1:23" x14ac:dyDescent="0.25">
      <c r="A1008">
        <v>1741</v>
      </c>
      <c r="B1008" s="1">
        <v>45282</v>
      </c>
      <c r="C1008" t="s">
        <v>14</v>
      </c>
      <c r="D1008">
        <v>399</v>
      </c>
      <c r="E1008">
        <v>22.5</v>
      </c>
      <c r="F1008">
        <v>6</v>
      </c>
      <c r="G1008">
        <v>4</v>
      </c>
      <c r="H1008">
        <v>21</v>
      </c>
      <c r="I1008">
        <v>25</v>
      </c>
      <c r="J1008" t="s">
        <v>11</v>
      </c>
      <c r="K1008">
        <v>1</v>
      </c>
      <c r="M1008">
        <v>2419</v>
      </c>
      <c r="N1008" s="1">
        <v>45551</v>
      </c>
      <c r="O1008" t="s">
        <v>14</v>
      </c>
      <c r="P1008">
        <v>399</v>
      </c>
      <c r="Q1008">
        <v>24.2</v>
      </c>
      <c r="R1008">
        <v>2</v>
      </c>
      <c r="S1008">
        <v>2</v>
      </c>
      <c r="T1008">
        <v>33</v>
      </c>
      <c r="U1008">
        <v>56</v>
      </c>
      <c r="V1008" t="s">
        <v>13</v>
      </c>
      <c r="W1008">
        <v>0</v>
      </c>
    </row>
    <row r="1009" spans="1:23" x14ac:dyDescent="0.25">
      <c r="A1009">
        <v>1743</v>
      </c>
      <c r="B1009" s="1">
        <v>45143</v>
      </c>
      <c r="C1009" t="s">
        <v>12</v>
      </c>
      <c r="D1009">
        <v>199</v>
      </c>
      <c r="E1009">
        <v>22.9</v>
      </c>
      <c r="F1009">
        <v>3</v>
      </c>
      <c r="G1009">
        <v>1</v>
      </c>
      <c r="H1009">
        <v>26</v>
      </c>
      <c r="I1009">
        <v>31</v>
      </c>
      <c r="J1009" t="s">
        <v>11</v>
      </c>
      <c r="K1009">
        <v>1</v>
      </c>
      <c r="M1009">
        <v>2425</v>
      </c>
      <c r="N1009" s="1">
        <v>45127</v>
      </c>
      <c r="O1009" t="s">
        <v>10</v>
      </c>
      <c r="P1009">
        <v>699</v>
      </c>
      <c r="Q1009">
        <v>12.9</v>
      </c>
      <c r="R1009">
        <v>2</v>
      </c>
      <c r="S1009">
        <v>1</v>
      </c>
      <c r="T1009">
        <v>28</v>
      </c>
      <c r="U1009">
        <v>20</v>
      </c>
      <c r="V1009" t="s">
        <v>13</v>
      </c>
      <c r="W1009">
        <v>0</v>
      </c>
    </row>
    <row r="1010" spans="1:23" x14ac:dyDescent="0.25">
      <c r="A1010">
        <v>1744</v>
      </c>
      <c r="B1010" s="1">
        <v>45218</v>
      </c>
      <c r="C1010" t="s">
        <v>14</v>
      </c>
      <c r="D1010">
        <v>399</v>
      </c>
      <c r="E1010">
        <v>2.8</v>
      </c>
      <c r="F1010">
        <v>6</v>
      </c>
      <c r="G1010">
        <v>5</v>
      </c>
      <c r="H1010">
        <v>28</v>
      </c>
      <c r="I1010">
        <v>11</v>
      </c>
      <c r="J1010" t="s">
        <v>11</v>
      </c>
      <c r="K1010">
        <v>1</v>
      </c>
      <c r="M1010">
        <v>2427</v>
      </c>
      <c r="N1010" s="1">
        <v>44957</v>
      </c>
      <c r="O1010" t="s">
        <v>10</v>
      </c>
      <c r="P1010">
        <v>699</v>
      </c>
      <c r="Q1010">
        <v>17.2</v>
      </c>
      <c r="R1010">
        <v>3</v>
      </c>
      <c r="S1010">
        <v>2</v>
      </c>
      <c r="T1010">
        <v>12</v>
      </c>
      <c r="U1010">
        <v>3</v>
      </c>
      <c r="V1010" t="s">
        <v>13</v>
      </c>
      <c r="W1010">
        <v>0</v>
      </c>
    </row>
    <row r="1011" spans="1:23" x14ac:dyDescent="0.25">
      <c r="A1011">
        <v>1749</v>
      </c>
      <c r="B1011" s="1">
        <v>45388</v>
      </c>
      <c r="C1011" t="s">
        <v>14</v>
      </c>
      <c r="D1011">
        <v>399</v>
      </c>
      <c r="E1011">
        <v>7.9</v>
      </c>
      <c r="F1011">
        <v>4</v>
      </c>
      <c r="G1011">
        <v>5</v>
      </c>
      <c r="H1011">
        <v>4</v>
      </c>
      <c r="I1011">
        <v>40</v>
      </c>
      <c r="J1011" t="s">
        <v>11</v>
      </c>
      <c r="K1011">
        <v>1</v>
      </c>
      <c r="M1011">
        <v>2429</v>
      </c>
      <c r="N1011" s="1">
        <v>45107</v>
      </c>
      <c r="O1011" t="s">
        <v>14</v>
      </c>
      <c r="P1011">
        <v>399</v>
      </c>
      <c r="Q1011">
        <v>1.3</v>
      </c>
      <c r="R1011">
        <v>1</v>
      </c>
      <c r="S1011">
        <v>1</v>
      </c>
      <c r="T1011">
        <v>3</v>
      </c>
      <c r="U1011">
        <v>17</v>
      </c>
      <c r="V1011" t="s">
        <v>13</v>
      </c>
      <c r="W1011">
        <v>0</v>
      </c>
    </row>
    <row r="1012" spans="1:23" x14ac:dyDescent="0.25">
      <c r="A1012">
        <v>1750</v>
      </c>
      <c r="B1012" s="1">
        <v>45110</v>
      </c>
      <c r="C1012" t="s">
        <v>10</v>
      </c>
      <c r="D1012">
        <v>699</v>
      </c>
      <c r="E1012">
        <v>19.600000000000001</v>
      </c>
      <c r="F1012">
        <v>5</v>
      </c>
      <c r="G1012">
        <v>4</v>
      </c>
      <c r="H1012">
        <v>24</v>
      </c>
      <c r="I1012">
        <v>23</v>
      </c>
      <c r="J1012" t="s">
        <v>11</v>
      </c>
      <c r="K1012">
        <v>1</v>
      </c>
      <c r="M1012">
        <v>2430</v>
      </c>
      <c r="N1012" s="1">
        <v>45329</v>
      </c>
      <c r="O1012" t="s">
        <v>10</v>
      </c>
      <c r="P1012">
        <v>699</v>
      </c>
      <c r="Q1012">
        <v>21.4</v>
      </c>
      <c r="R1012">
        <v>4</v>
      </c>
      <c r="S1012">
        <v>2</v>
      </c>
      <c r="T1012">
        <v>22</v>
      </c>
      <c r="U1012">
        <v>11</v>
      </c>
      <c r="V1012" t="s">
        <v>13</v>
      </c>
      <c r="W1012">
        <v>0</v>
      </c>
    </row>
    <row r="1013" spans="1:23" x14ac:dyDescent="0.25">
      <c r="A1013">
        <v>1752</v>
      </c>
      <c r="B1013" s="1">
        <v>44967</v>
      </c>
      <c r="C1013" t="s">
        <v>10</v>
      </c>
      <c r="D1013">
        <v>699</v>
      </c>
      <c r="E1013">
        <v>5.3</v>
      </c>
      <c r="F1013">
        <v>7</v>
      </c>
      <c r="G1013">
        <v>3</v>
      </c>
      <c r="H1013">
        <v>17</v>
      </c>
      <c r="I1013">
        <v>3</v>
      </c>
      <c r="J1013" t="s">
        <v>11</v>
      </c>
      <c r="K1013">
        <v>1</v>
      </c>
      <c r="M1013">
        <v>2432</v>
      </c>
      <c r="N1013" s="1">
        <v>45126</v>
      </c>
      <c r="O1013" t="s">
        <v>10</v>
      </c>
      <c r="P1013">
        <v>699</v>
      </c>
      <c r="Q1013">
        <v>17.2</v>
      </c>
      <c r="R1013">
        <v>4</v>
      </c>
      <c r="S1013">
        <v>3</v>
      </c>
      <c r="T1013">
        <v>9</v>
      </c>
      <c r="U1013">
        <v>53</v>
      </c>
      <c r="V1013" t="s">
        <v>13</v>
      </c>
      <c r="W1013">
        <v>0</v>
      </c>
    </row>
    <row r="1014" spans="1:23" x14ac:dyDescent="0.25">
      <c r="A1014">
        <v>1753</v>
      </c>
      <c r="B1014" s="1">
        <v>45362</v>
      </c>
      <c r="C1014" t="s">
        <v>12</v>
      </c>
      <c r="D1014">
        <v>199</v>
      </c>
      <c r="E1014">
        <v>11.8</v>
      </c>
      <c r="F1014">
        <v>0</v>
      </c>
      <c r="G1014">
        <v>4</v>
      </c>
      <c r="H1014">
        <v>32</v>
      </c>
      <c r="I1014">
        <v>43</v>
      </c>
      <c r="J1014" t="s">
        <v>11</v>
      </c>
      <c r="K1014">
        <v>1</v>
      </c>
      <c r="M1014">
        <v>2433</v>
      </c>
      <c r="N1014" s="1">
        <v>45262</v>
      </c>
      <c r="O1014" t="s">
        <v>10</v>
      </c>
      <c r="P1014">
        <v>699</v>
      </c>
      <c r="Q1014">
        <v>8.8000000000000007</v>
      </c>
      <c r="R1014">
        <v>2</v>
      </c>
      <c r="S1014">
        <v>2</v>
      </c>
      <c r="T1014">
        <v>7</v>
      </c>
      <c r="U1014">
        <v>5</v>
      </c>
      <c r="V1014" t="s">
        <v>13</v>
      </c>
      <c r="W1014">
        <v>0</v>
      </c>
    </row>
    <row r="1015" spans="1:23" x14ac:dyDescent="0.25">
      <c r="A1015">
        <v>1754</v>
      </c>
      <c r="B1015" s="1">
        <v>45292</v>
      </c>
      <c r="C1015" t="s">
        <v>14</v>
      </c>
      <c r="D1015">
        <v>399</v>
      </c>
      <c r="E1015">
        <v>19.3</v>
      </c>
      <c r="F1015">
        <v>0</v>
      </c>
      <c r="G1015">
        <v>4</v>
      </c>
      <c r="H1015">
        <v>19</v>
      </c>
      <c r="I1015">
        <v>17</v>
      </c>
      <c r="J1015" t="s">
        <v>11</v>
      </c>
      <c r="K1015">
        <v>1</v>
      </c>
      <c r="M1015">
        <v>2434</v>
      </c>
      <c r="N1015" s="1">
        <v>45325</v>
      </c>
      <c r="O1015" t="s">
        <v>12</v>
      </c>
      <c r="P1015">
        <v>199</v>
      </c>
      <c r="Q1015">
        <v>19.2</v>
      </c>
      <c r="R1015">
        <v>7</v>
      </c>
      <c r="S1015">
        <v>1</v>
      </c>
      <c r="T1015">
        <v>35</v>
      </c>
      <c r="U1015">
        <v>58</v>
      </c>
      <c r="V1015" t="s">
        <v>13</v>
      </c>
      <c r="W1015">
        <v>0</v>
      </c>
    </row>
    <row r="1016" spans="1:23" x14ac:dyDescent="0.25">
      <c r="A1016">
        <v>1756</v>
      </c>
      <c r="B1016" s="1">
        <v>45023</v>
      </c>
      <c r="C1016" t="s">
        <v>10</v>
      </c>
      <c r="D1016">
        <v>699</v>
      </c>
      <c r="E1016">
        <v>13.5</v>
      </c>
      <c r="F1016">
        <v>6</v>
      </c>
      <c r="G1016">
        <v>1</v>
      </c>
      <c r="H1016">
        <v>3</v>
      </c>
      <c r="I1016">
        <v>11</v>
      </c>
      <c r="J1016" t="s">
        <v>11</v>
      </c>
      <c r="K1016">
        <v>1</v>
      </c>
      <c r="M1016">
        <v>2437</v>
      </c>
      <c r="N1016" s="1">
        <v>45499</v>
      </c>
      <c r="O1016" t="s">
        <v>14</v>
      </c>
      <c r="P1016">
        <v>399</v>
      </c>
      <c r="Q1016">
        <v>23.8</v>
      </c>
      <c r="R1016">
        <v>7</v>
      </c>
      <c r="S1016">
        <v>4</v>
      </c>
      <c r="T1016">
        <v>2</v>
      </c>
      <c r="U1016">
        <v>16</v>
      </c>
      <c r="V1016" t="s">
        <v>13</v>
      </c>
      <c r="W1016">
        <v>0</v>
      </c>
    </row>
    <row r="1017" spans="1:23" x14ac:dyDescent="0.25">
      <c r="A1017">
        <v>1758</v>
      </c>
      <c r="B1017" s="1">
        <v>45261</v>
      </c>
      <c r="C1017" t="s">
        <v>10</v>
      </c>
      <c r="D1017">
        <v>699</v>
      </c>
      <c r="E1017">
        <v>23</v>
      </c>
      <c r="F1017">
        <v>8</v>
      </c>
      <c r="G1017">
        <v>4</v>
      </c>
      <c r="H1017">
        <v>16</v>
      </c>
      <c r="I1017">
        <v>29</v>
      </c>
      <c r="J1017" t="s">
        <v>11</v>
      </c>
      <c r="K1017">
        <v>1</v>
      </c>
      <c r="M1017">
        <v>2438</v>
      </c>
      <c r="N1017" s="1">
        <v>45156</v>
      </c>
      <c r="O1017" t="s">
        <v>14</v>
      </c>
      <c r="P1017">
        <v>399</v>
      </c>
      <c r="Q1017">
        <v>15.4</v>
      </c>
      <c r="R1017">
        <v>7</v>
      </c>
      <c r="S1017">
        <v>5</v>
      </c>
      <c r="T1017">
        <v>2</v>
      </c>
      <c r="U1017">
        <v>18</v>
      </c>
      <c r="V1017" t="s">
        <v>13</v>
      </c>
      <c r="W1017">
        <v>0</v>
      </c>
    </row>
    <row r="1018" spans="1:23" x14ac:dyDescent="0.25">
      <c r="A1018">
        <v>1761</v>
      </c>
      <c r="B1018" s="1">
        <v>45194</v>
      </c>
      <c r="C1018" t="s">
        <v>10</v>
      </c>
      <c r="D1018">
        <v>699</v>
      </c>
      <c r="E1018">
        <v>21</v>
      </c>
      <c r="F1018">
        <v>6</v>
      </c>
      <c r="G1018">
        <v>0</v>
      </c>
      <c r="H1018">
        <v>6</v>
      </c>
      <c r="I1018">
        <v>50</v>
      </c>
      <c r="J1018" t="s">
        <v>11</v>
      </c>
      <c r="K1018">
        <v>1</v>
      </c>
      <c r="M1018">
        <v>2441</v>
      </c>
      <c r="N1018" s="1">
        <v>45330</v>
      </c>
      <c r="O1018" t="s">
        <v>14</v>
      </c>
      <c r="P1018">
        <v>399</v>
      </c>
      <c r="Q1018">
        <v>7.1</v>
      </c>
      <c r="R1018">
        <v>0</v>
      </c>
      <c r="S1018">
        <v>0</v>
      </c>
      <c r="T1018">
        <v>16</v>
      </c>
      <c r="U1018">
        <v>53</v>
      </c>
      <c r="V1018" t="s">
        <v>13</v>
      </c>
      <c r="W1018">
        <v>0</v>
      </c>
    </row>
    <row r="1019" spans="1:23" x14ac:dyDescent="0.25">
      <c r="A1019">
        <v>1762</v>
      </c>
      <c r="B1019" s="1">
        <v>45514</v>
      </c>
      <c r="C1019" t="s">
        <v>14</v>
      </c>
      <c r="D1019">
        <v>399</v>
      </c>
      <c r="E1019">
        <v>13.7</v>
      </c>
      <c r="F1019">
        <v>3</v>
      </c>
      <c r="G1019">
        <v>5</v>
      </c>
      <c r="H1019">
        <v>33</v>
      </c>
      <c r="I1019">
        <v>51</v>
      </c>
      <c r="J1019" t="s">
        <v>11</v>
      </c>
      <c r="K1019">
        <v>1</v>
      </c>
      <c r="M1019">
        <v>2442</v>
      </c>
      <c r="N1019" s="1">
        <v>45134</v>
      </c>
      <c r="O1019" t="s">
        <v>14</v>
      </c>
      <c r="P1019">
        <v>399</v>
      </c>
      <c r="Q1019">
        <v>8.5</v>
      </c>
      <c r="R1019">
        <v>7</v>
      </c>
      <c r="S1019">
        <v>0</v>
      </c>
      <c r="T1019">
        <v>6</v>
      </c>
      <c r="U1019">
        <v>20</v>
      </c>
      <c r="V1019" t="s">
        <v>13</v>
      </c>
      <c r="W1019">
        <v>0</v>
      </c>
    </row>
    <row r="1020" spans="1:23" x14ac:dyDescent="0.25">
      <c r="A1020">
        <v>1763</v>
      </c>
      <c r="B1020" s="1">
        <v>45117</v>
      </c>
      <c r="C1020" t="s">
        <v>14</v>
      </c>
      <c r="D1020">
        <v>399</v>
      </c>
      <c r="E1020">
        <v>19.100000000000001</v>
      </c>
      <c r="F1020">
        <v>6</v>
      </c>
      <c r="G1020">
        <v>2</v>
      </c>
      <c r="H1020">
        <v>14</v>
      </c>
      <c r="I1020">
        <v>47</v>
      </c>
      <c r="J1020" t="s">
        <v>11</v>
      </c>
      <c r="K1020">
        <v>1</v>
      </c>
      <c r="M1020">
        <v>2445</v>
      </c>
      <c r="N1020" s="1">
        <v>45038</v>
      </c>
      <c r="O1020" t="s">
        <v>10</v>
      </c>
      <c r="P1020">
        <v>699</v>
      </c>
      <c r="Q1020">
        <v>23.8</v>
      </c>
      <c r="R1020">
        <v>2</v>
      </c>
      <c r="S1020">
        <v>5</v>
      </c>
      <c r="T1020">
        <v>18</v>
      </c>
      <c r="U1020">
        <v>55</v>
      </c>
      <c r="V1020" t="s">
        <v>13</v>
      </c>
      <c r="W1020">
        <v>0</v>
      </c>
    </row>
    <row r="1021" spans="1:23" x14ac:dyDescent="0.25">
      <c r="A1021">
        <v>1764</v>
      </c>
      <c r="B1021" s="1">
        <v>44932</v>
      </c>
      <c r="C1021" t="s">
        <v>14</v>
      </c>
      <c r="D1021">
        <v>399</v>
      </c>
      <c r="E1021">
        <v>17</v>
      </c>
      <c r="F1021">
        <v>6</v>
      </c>
      <c r="G1021">
        <v>1</v>
      </c>
      <c r="H1021">
        <v>33</v>
      </c>
      <c r="I1021">
        <v>43</v>
      </c>
      <c r="J1021" t="s">
        <v>11</v>
      </c>
      <c r="K1021">
        <v>1</v>
      </c>
      <c r="M1021">
        <v>2447</v>
      </c>
      <c r="N1021" s="1">
        <v>45416</v>
      </c>
      <c r="O1021" t="s">
        <v>12</v>
      </c>
      <c r="P1021">
        <v>199</v>
      </c>
      <c r="Q1021">
        <v>12.1</v>
      </c>
      <c r="R1021">
        <v>0</v>
      </c>
      <c r="S1021">
        <v>4</v>
      </c>
      <c r="T1021">
        <v>34</v>
      </c>
      <c r="U1021">
        <v>46</v>
      </c>
      <c r="V1021" t="s">
        <v>13</v>
      </c>
      <c r="W1021">
        <v>0</v>
      </c>
    </row>
    <row r="1022" spans="1:23" x14ac:dyDescent="0.25">
      <c r="A1022">
        <v>1765</v>
      </c>
      <c r="B1022" s="1">
        <v>45400</v>
      </c>
      <c r="C1022" t="s">
        <v>14</v>
      </c>
      <c r="D1022">
        <v>399</v>
      </c>
      <c r="E1022">
        <v>1</v>
      </c>
      <c r="F1022">
        <v>6</v>
      </c>
      <c r="G1022">
        <v>5</v>
      </c>
      <c r="H1022">
        <v>14</v>
      </c>
      <c r="I1022">
        <v>8</v>
      </c>
      <c r="J1022" t="s">
        <v>11</v>
      </c>
      <c r="K1022">
        <v>1</v>
      </c>
      <c r="M1022">
        <v>2449</v>
      </c>
      <c r="N1022" s="1">
        <v>45365</v>
      </c>
      <c r="O1022" t="s">
        <v>14</v>
      </c>
      <c r="P1022">
        <v>399</v>
      </c>
      <c r="Q1022">
        <v>22.3</v>
      </c>
      <c r="R1022">
        <v>5</v>
      </c>
      <c r="S1022">
        <v>4</v>
      </c>
      <c r="T1022">
        <v>11</v>
      </c>
      <c r="U1022">
        <v>51</v>
      </c>
      <c r="V1022" t="s">
        <v>13</v>
      </c>
      <c r="W1022">
        <v>0</v>
      </c>
    </row>
    <row r="1023" spans="1:23" x14ac:dyDescent="0.25">
      <c r="A1023">
        <v>1766</v>
      </c>
      <c r="B1023" s="1">
        <v>44992</v>
      </c>
      <c r="C1023" t="s">
        <v>10</v>
      </c>
      <c r="D1023">
        <v>699</v>
      </c>
      <c r="E1023">
        <v>2.9</v>
      </c>
      <c r="F1023">
        <v>3</v>
      </c>
      <c r="G1023">
        <v>0</v>
      </c>
      <c r="H1023">
        <v>21</v>
      </c>
      <c r="I1023">
        <v>45</v>
      </c>
      <c r="J1023" t="s">
        <v>11</v>
      </c>
      <c r="K1023">
        <v>1</v>
      </c>
      <c r="M1023">
        <v>2450</v>
      </c>
      <c r="N1023" s="1">
        <v>45478</v>
      </c>
      <c r="O1023" t="s">
        <v>14</v>
      </c>
      <c r="P1023">
        <v>399</v>
      </c>
      <c r="Q1023">
        <v>23.9</v>
      </c>
      <c r="R1023">
        <v>8</v>
      </c>
      <c r="S1023">
        <v>3</v>
      </c>
      <c r="T1023">
        <v>4</v>
      </c>
      <c r="U1023">
        <v>50</v>
      </c>
      <c r="V1023" t="s">
        <v>13</v>
      </c>
      <c r="W1023">
        <v>0</v>
      </c>
    </row>
    <row r="1024" spans="1:23" x14ac:dyDescent="0.25">
      <c r="A1024">
        <v>1767</v>
      </c>
      <c r="B1024" s="1">
        <v>45263</v>
      </c>
      <c r="C1024" t="s">
        <v>10</v>
      </c>
      <c r="D1024">
        <v>699</v>
      </c>
      <c r="E1024">
        <v>18.3</v>
      </c>
      <c r="F1024">
        <v>7</v>
      </c>
      <c r="G1024">
        <v>4</v>
      </c>
      <c r="H1024">
        <v>19</v>
      </c>
      <c r="I1024">
        <v>26</v>
      </c>
      <c r="J1024" t="s">
        <v>11</v>
      </c>
      <c r="K1024">
        <v>1</v>
      </c>
      <c r="M1024">
        <v>2451</v>
      </c>
      <c r="N1024" s="1">
        <v>45449</v>
      </c>
      <c r="O1024" t="s">
        <v>14</v>
      </c>
      <c r="P1024">
        <v>399</v>
      </c>
      <c r="Q1024">
        <v>7.8</v>
      </c>
      <c r="R1024">
        <v>2</v>
      </c>
      <c r="S1024">
        <v>1</v>
      </c>
      <c r="T1024">
        <v>18</v>
      </c>
      <c r="U1024">
        <v>31</v>
      </c>
      <c r="V1024" t="s">
        <v>13</v>
      </c>
      <c r="W1024">
        <v>0</v>
      </c>
    </row>
    <row r="1025" spans="1:23" x14ac:dyDescent="0.25">
      <c r="A1025">
        <v>1768</v>
      </c>
      <c r="B1025" s="1">
        <v>45281</v>
      </c>
      <c r="C1025" t="s">
        <v>10</v>
      </c>
      <c r="D1025">
        <v>699</v>
      </c>
      <c r="E1025">
        <v>12.2</v>
      </c>
      <c r="F1025">
        <v>8</v>
      </c>
      <c r="G1025">
        <v>0</v>
      </c>
      <c r="H1025">
        <v>25</v>
      </c>
      <c r="I1025">
        <v>21</v>
      </c>
      <c r="J1025" t="s">
        <v>11</v>
      </c>
      <c r="K1025">
        <v>1</v>
      </c>
      <c r="M1025">
        <v>2453</v>
      </c>
      <c r="N1025" s="1">
        <v>45011</v>
      </c>
      <c r="O1025" t="s">
        <v>14</v>
      </c>
      <c r="P1025">
        <v>399</v>
      </c>
      <c r="Q1025">
        <v>4.9000000000000004</v>
      </c>
      <c r="R1025">
        <v>2</v>
      </c>
      <c r="S1025">
        <v>2</v>
      </c>
      <c r="T1025">
        <v>19</v>
      </c>
      <c r="U1025">
        <v>39</v>
      </c>
      <c r="V1025" t="s">
        <v>13</v>
      </c>
      <c r="W1025">
        <v>0</v>
      </c>
    </row>
    <row r="1026" spans="1:23" x14ac:dyDescent="0.25">
      <c r="A1026">
        <v>1770</v>
      </c>
      <c r="B1026" s="1">
        <v>45280</v>
      </c>
      <c r="C1026" t="s">
        <v>14</v>
      </c>
      <c r="D1026">
        <v>399</v>
      </c>
      <c r="E1026">
        <v>10.4</v>
      </c>
      <c r="F1026">
        <v>1</v>
      </c>
      <c r="G1026">
        <v>5</v>
      </c>
      <c r="H1026">
        <v>17</v>
      </c>
      <c r="I1026">
        <v>31</v>
      </c>
      <c r="J1026" t="s">
        <v>11</v>
      </c>
      <c r="K1026">
        <v>1</v>
      </c>
      <c r="M1026">
        <v>2454</v>
      </c>
      <c r="N1026" s="1">
        <v>44967</v>
      </c>
      <c r="O1026" t="s">
        <v>10</v>
      </c>
      <c r="P1026">
        <v>699</v>
      </c>
      <c r="Q1026">
        <v>24.6</v>
      </c>
      <c r="R1026">
        <v>0</v>
      </c>
      <c r="S1026">
        <v>1</v>
      </c>
      <c r="T1026">
        <v>28</v>
      </c>
      <c r="U1026">
        <v>59</v>
      </c>
      <c r="V1026" t="s">
        <v>13</v>
      </c>
      <c r="W1026">
        <v>0</v>
      </c>
    </row>
    <row r="1027" spans="1:23" x14ac:dyDescent="0.25">
      <c r="A1027">
        <v>1771</v>
      </c>
      <c r="B1027" s="1">
        <v>45249</v>
      </c>
      <c r="C1027" t="s">
        <v>12</v>
      </c>
      <c r="D1027">
        <v>199</v>
      </c>
      <c r="E1027">
        <v>18.8</v>
      </c>
      <c r="F1027">
        <v>8</v>
      </c>
      <c r="G1027">
        <v>2</v>
      </c>
      <c r="H1027">
        <v>14</v>
      </c>
      <c r="I1027">
        <v>19</v>
      </c>
      <c r="J1027" t="s">
        <v>11</v>
      </c>
      <c r="K1027">
        <v>1</v>
      </c>
      <c r="M1027">
        <v>2455</v>
      </c>
      <c r="N1027" s="1">
        <v>45164</v>
      </c>
      <c r="O1027" t="s">
        <v>12</v>
      </c>
      <c r="P1027">
        <v>199</v>
      </c>
      <c r="Q1027">
        <v>20.100000000000001</v>
      </c>
      <c r="R1027">
        <v>5</v>
      </c>
      <c r="S1027">
        <v>5</v>
      </c>
      <c r="T1027">
        <v>10</v>
      </c>
      <c r="U1027">
        <v>14</v>
      </c>
      <c r="V1027" t="s">
        <v>13</v>
      </c>
      <c r="W1027">
        <v>0</v>
      </c>
    </row>
    <row r="1028" spans="1:23" x14ac:dyDescent="0.25">
      <c r="A1028">
        <v>1772</v>
      </c>
      <c r="B1028" s="1">
        <v>45352</v>
      </c>
      <c r="C1028" t="s">
        <v>14</v>
      </c>
      <c r="D1028">
        <v>399</v>
      </c>
      <c r="E1028">
        <v>1.2</v>
      </c>
      <c r="F1028">
        <v>2</v>
      </c>
      <c r="G1028">
        <v>4</v>
      </c>
      <c r="H1028">
        <v>30</v>
      </c>
      <c r="I1028">
        <v>22</v>
      </c>
      <c r="J1028" t="s">
        <v>11</v>
      </c>
      <c r="K1028">
        <v>1</v>
      </c>
      <c r="M1028">
        <v>2457</v>
      </c>
      <c r="N1028" s="1">
        <v>45362</v>
      </c>
      <c r="O1028" t="s">
        <v>12</v>
      </c>
      <c r="P1028">
        <v>199</v>
      </c>
      <c r="Q1028">
        <v>8.8000000000000007</v>
      </c>
      <c r="R1028">
        <v>0</v>
      </c>
      <c r="S1028">
        <v>4</v>
      </c>
      <c r="T1028">
        <v>21</v>
      </c>
      <c r="U1028">
        <v>13</v>
      </c>
      <c r="V1028" t="s">
        <v>13</v>
      </c>
      <c r="W1028">
        <v>0</v>
      </c>
    </row>
    <row r="1029" spans="1:23" x14ac:dyDescent="0.25">
      <c r="A1029">
        <v>1776</v>
      </c>
      <c r="B1029" s="1">
        <v>45157</v>
      </c>
      <c r="C1029" t="s">
        <v>14</v>
      </c>
      <c r="D1029">
        <v>399</v>
      </c>
      <c r="E1029">
        <v>15.9</v>
      </c>
      <c r="F1029">
        <v>5</v>
      </c>
      <c r="G1029">
        <v>4</v>
      </c>
      <c r="H1029">
        <v>24</v>
      </c>
      <c r="I1029">
        <v>34</v>
      </c>
      <c r="J1029" t="s">
        <v>11</v>
      </c>
      <c r="K1029">
        <v>1</v>
      </c>
      <c r="M1029">
        <v>2458</v>
      </c>
      <c r="N1029" s="1">
        <v>45464</v>
      </c>
      <c r="O1029" t="s">
        <v>10</v>
      </c>
      <c r="P1029">
        <v>699</v>
      </c>
      <c r="Q1029">
        <v>17.2</v>
      </c>
      <c r="R1029">
        <v>4</v>
      </c>
      <c r="S1029">
        <v>2</v>
      </c>
      <c r="T1029">
        <v>12</v>
      </c>
      <c r="U1029">
        <v>18</v>
      </c>
      <c r="V1029" t="s">
        <v>13</v>
      </c>
      <c r="W1029">
        <v>0</v>
      </c>
    </row>
    <row r="1030" spans="1:23" x14ac:dyDescent="0.25">
      <c r="A1030">
        <v>1778</v>
      </c>
      <c r="B1030" s="1">
        <v>45027</v>
      </c>
      <c r="C1030" t="s">
        <v>14</v>
      </c>
      <c r="D1030">
        <v>399</v>
      </c>
      <c r="E1030">
        <v>0.6</v>
      </c>
      <c r="F1030">
        <v>5</v>
      </c>
      <c r="G1030">
        <v>3</v>
      </c>
      <c r="H1030">
        <v>19</v>
      </c>
      <c r="I1030">
        <v>41</v>
      </c>
      <c r="J1030" t="s">
        <v>11</v>
      </c>
      <c r="K1030">
        <v>1</v>
      </c>
      <c r="M1030">
        <v>2459</v>
      </c>
      <c r="N1030" s="1">
        <v>45633</v>
      </c>
      <c r="O1030" t="s">
        <v>10</v>
      </c>
      <c r="P1030">
        <v>699</v>
      </c>
      <c r="Q1030">
        <v>10</v>
      </c>
      <c r="R1030">
        <v>7</v>
      </c>
      <c r="S1030">
        <v>1</v>
      </c>
      <c r="T1030">
        <v>25</v>
      </c>
      <c r="U1030">
        <v>31</v>
      </c>
      <c r="V1030" t="s">
        <v>13</v>
      </c>
      <c r="W1030">
        <v>0</v>
      </c>
    </row>
    <row r="1031" spans="1:23" x14ac:dyDescent="0.25">
      <c r="A1031">
        <v>1779</v>
      </c>
      <c r="B1031" s="1">
        <v>45156</v>
      </c>
      <c r="C1031" t="s">
        <v>14</v>
      </c>
      <c r="D1031">
        <v>399</v>
      </c>
      <c r="E1031">
        <v>24.4</v>
      </c>
      <c r="F1031">
        <v>6</v>
      </c>
      <c r="G1031">
        <v>1</v>
      </c>
      <c r="H1031">
        <v>27</v>
      </c>
      <c r="I1031">
        <v>40</v>
      </c>
      <c r="J1031" t="s">
        <v>11</v>
      </c>
      <c r="K1031">
        <v>1</v>
      </c>
      <c r="M1031">
        <v>2462</v>
      </c>
      <c r="N1031" s="1">
        <v>45104</v>
      </c>
      <c r="O1031" t="s">
        <v>14</v>
      </c>
      <c r="P1031">
        <v>399</v>
      </c>
      <c r="Q1031">
        <v>23.8</v>
      </c>
      <c r="R1031">
        <v>1</v>
      </c>
      <c r="S1031">
        <v>4</v>
      </c>
      <c r="T1031">
        <v>14</v>
      </c>
      <c r="U1031">
        <v>13</v>
      </c>
      <c r="V1031" t="s">
        <v>13</v>
      </c>
      <c r="W1031">
        <v>0</v>
      </c>
    </row>
    <row r="1032" spans="1:23" x14ac:dyDescent="0.25">
      <c r="A1032">
        <v>1783</v>
      </c>
      <c r="B1032" s="1">
        <v>44958</v>
      </c>
      <c r="C1032" t="s">
        <v>12</v>
      </c>
      <c r="D1032">
        <v>199</v>
      </c>
      <c r="E1032">
        <v>23.5</v>
      </c>
      <c r="F1032">
        <v>3</v>
      </c>
      <c r="G1032">
        <v>2</v>
      </c>
      <c r="H1032">
        <v>31</v>
      </c>
      <c r="I1032">
        <v>8</v>
      </c>
      <c r="J1032" t="s">
        <v>11</v>
      </c>
      <c r="K1032">
        <v>1</v>
      </c>
      <c r="M1032">
        <v>2464</v>
      </c>
      <c r="N1032" s="1">
        <v>44987</v>
      </c>
      <c r="O1032" t="s">
        <v>12</v>
      </c>
      <c r="P1032">
        <v>199</v>
      </c>
      <c r="Q1032">
        <v>15.4</v>
      </c>
      <c r="R1032">
        <v>0</v>
      </c>
      <c r="S1032">
        <v>5</v>
      </c>
      <c r="T1032">
        <v>13</v>
      </c>
      <c r="U1032">
        <v>19</v>
      </c>
      <c r="V1032" t="s">
        <v>13</v>
      </c>
      <c r="W1032">
        <v>0</v>
      </c>
    </row>
    <row r="1033" spans="1:23" x14ac:dyDescent="0.25">
      <c r="A1033">
        <v>1784</v>
      </c>
      <c r="B1033" s="1">
        <v>45399</v>
      </c>
      <c r="C1033" t="s">
        <v>12</v>
      </c>
      <c r="D1033">
        <v>199</v>
      </c>
      <c r="E1033">
        <v>11.8</v>
      </c>
      <c r="F1033">
        <v>7</v>
      </c>
      <c r="G1033">
        <v>1</v>
      </c>
      <c r="H1033">
        <v>30</v>
      </c>
      <c r="I1033">
        <v>50</v>
      </c>
      <c r="J1033" t="s">
        <v>11</v>
      </c>
      <c r="K1033">
        <v>1</v>
      </c>
      <c r="M1033">
        <v>2466</v>
      </c>
      <c r="N1033" s="1">
        <v>45340</v>
      </c>
      <c r="O1033" t="s">
        <v>12</v>
      </c>
      <c r="P1033">
        <v>199</v>
      </c>
      <c r="Q1033">
        <v>11.8</v>
      </c>
      <c r="R1033">
        <v>0</v>
      </c>
      <c r="S1033">
        <v>4</v>
      </c>
      <c r="T1033">
        <v>36</v>
      </c>
      <c r="U1033">
        <v>10</v>
      </c>
      <c r="V1033" t="s">
        <v>13</v>
      </c>
      <c r="W1033">
        <v>0</v>
      </c>
    </row>
    <row r="1034" spans="1:23" x14ac:dyDescent="0.25">
      <c r="A1034">
        <v>1788</v>
      </c>
      <c r="B1034" s="1">
        <v>44967</v>
      </c>
      <c r="C1034" t="s">
        <v>10</v>
      </c>
      <c r="D1034">
        <v>699</v>
      </c>
      <c r="E1034">
        <v>11.2</v>
      </c>
      <c r="F1034">
        <v>0</v>
      </c>
      <c r="G1034">
        <v>2</v>
      </c>
      <c r="H1034">
        <v>2</v>
      </c>
      <c r="I1034">
        <v>51</v>
      </c>
      <c r="J1034" t="s">
        <v>11</v>
      </c>
      <c r="K1034">
        <v>1</v>
      </c>
      <c r="M1034">
        <v>2467</v>
      </c>
      <c r="N1034" s="1">
        <v>45402</v>
      </c>
      <c r="O1034" t="s">
        <v>10</v>
      </c>
      <c r="P1034">
        <v>699</v>
      </c>
      <c r="Q1034">
        <v>16.8</v>
      </c>
      <c r="R1034">
        <v>2</v>
      </c>
      <c r="S1034">
        <v>1</v>
      </c>
      <c r="T1034">
        <v>6</v>
      </c>
      <c r="U1034">
        <v>57</v>
      </c>
      <c r="V1034" t="s">
        <v>13</v>
      </c>
      <c r="W1034">
        <v>0</v>
      </c>
    </row>
    <row r="1035" spans="1:23" x14ac:dyDescent="0.25">
      <c r="A1035">
        <v>1789</v>
      </c>
      <c r="B1035" s="1">
        <v>45054</v>
      </c>
      <c r="C1035" t="s">
        <v>14</v>
      </c>
      <c r="D1035">
        <v>399</v>
      </c>
      <c r="E1035">
        <v>18.100000000000001</v>
      </c>
      <c r="F1035">
        <v>8</v>
      </c>
      <c r="G1035">
        <v>5</v>
      </c>
      <c r="H1035">
        <v>26</v>
      </c>
      <c r="I1035">
        <v>41</v>
      </c>
      <c r="J1035" t="s">
        <v>11</v>
      </c>
      <c r="K1035">
        <v>1</v>
      </c>
      <c r="M1035">
        <v>2469</v>
      </c>
      <c r="N1035" s="1">
        <v>45450</v>
      </c>
      <c r="O1035" t="s">
        <v>14</v>
      </c>
      <c r="P1035">
        <v>399</v>
      </c>
      <c r="Q1035">
        <v>21.6</v>
      </c>
      <c r="R1035">
        <v>0</v>
      </c>
      <c r="S1035">
        <v>2</v>
      </c>
      <c r="T1035">
        <v>10</v>
      </c>
      <c r="U1035">
        <v>9</v>
      </c>
      <c r="V1035" t="s">
        <v>13</v>
      </c>
      <c r="W1035">
        <v>0</v>
      </c>
    </row>
    <row r="1036" spans="1:23" x14ac:dyDescent="0.25">
      <c r="A1036">
        <v>1791</v>
      </c>
      <c r="B1036" s="1">
        <v>45584</v>
      </c>
      <c r="C1036" t="s">
        <v>14</v>
      </c>
      <c r="D1036">
        <v>399</v>
      </c>
      <c r="E1036">
        <v>22.9</v>
      </c>
      <c r="F1036">
        <v>7</v>
      </c>
      <c r="G1036">
        <v>1</v>
      </c>
      <c r="H1036">
        <v>10</v>
      </c>
      <c r="I1036">
        <v>16</v>
      </c>
      <c r="J1036" t="s">
        <v>11</v>
      </c>
      <c r="K1036">
        <v>1</v>
      </c>
      <c r="M1036">
        <v>2473</v>
      </c>
      <c r="N1036" s="1">
        <v>45146</v>
      </c>
      <c r="O1036" t="s">
        <v>12</v>
      </c>
      <c r="P1036">
        <v>199</v>
      </c>
      <c r="Q1036">
        <v>5</v>
      </c>
      <c r="R1036">
        <v>2</v>
      </c>
      <c r="S1036">
        <v>4</v>
      </c>
      <c r="T1036">
        <v>21</v>
      </c>
      <c r="U1036">
        <v>36</v>
      </c>
      <c r="V1036" t="s">
        <v>13</v>
      </c>
      <c r="W1036">
        <v>0</v>
      </c>
    </row>
    <row r="1037" spans="1:23" x14ac:dyDescent="0.25">
      <c r="A1037">
        <v>1792</v>
      </c>
      <c r="B1037" s="1">
        <v>45229</v>
      </c>
      <c r="C1037" t="s">
        <v>10</v>
      </c>
      <c r="D1037">
        <v>699</v>
      </c>
      <c r="E1037">
        <v>11.7</v>
      </c>
      <c r="F1037">
        <v>7</v>
      </c>
      <c r="G1037">
        <v>1</v>
      </c>
      <c r="H1037">
        <v>5</v>
      </c>
      <c r="I1037">
        <v>48</v>
      </c>
      <c r="J1037" t="s">
        <v>11</v>
      </c>
      <c r="K1037">
        <v>1</v>
      </c>
      <c r="M1037">
        <v>2474</v>
      </c>
      <c r="N1037" s="1">
        <v>45600</v>
      </c>
      <c r="O1037" t="s">
        <v>10</v>
      </c>
      <c r="P1037">
        <v>699</v>
      </c>
      <c r="Q1037">
        <v>22.1</v>
      </c>
      <c r="R1037">
        <v>1</v>
      </c>
      <c r="S1037">
        <v>5</v>
      </c>
      <c r="T1037">
        <v>27</v>
      </c>
      <c r="U1037">
        <v>27</v>
      </c>
      <c r="V1037" t="s">
        <v>13</v>
      </c>
      <c r="W1037">
        <v>0</v>
      </c>
    </row>
    <row r="1038" spans="1:23" x14ac:dyDescent="0.25">
      <c r="A1038">
        <v>1795</v>
      </c>
      <c r="B1038" s="1">
        <v>45657</v>
      </c>
      <c r="C1038" t="s">
        <v>14</v>
      </c>
      <c r="D1038">
        <v>399</v>
      </c>
      <c r="E1038">
        <v>8</v>
      </c>
      <c r="F1038">
        <v>2</v>
      </c>
      <c r="G1038">
        <v>4</v>
      </c>
      <c r="H1038">
        <v>19</v>
      </c>
      <c r="I1038">
        <v>40</v>
      </c>
      <c r="J1038" t="s">
        <v>11</v>
      </c>
      <c r="K1038">
        <v>1</v>
      </c>
      <c r="M1038">
        <v>2476</v>
      </c>
      <c r="N1038" s="1">
        <v>45135</v>
      </c>
      <c r="O1038" t="s">
        <v>14</v>
      </c>
      <c r="P1038">
        <v>399</v>
      </c>
      <c r="Q1038">
        <v>17.7</v>
      </c>
      <c r="R1038">
        <v>3</v>
      </c>
      <c r="S1038">
        <v>4</v>
      </c>
      <c r="T1038">
        <v>24</v>
      </c>
      <c r="U1038">
        <v>54</v>
      </c>
      <c r="V1038" t="s">
        <v>13</v>
      </c>
      <c r="W1038">
        <v>0</v>
      </c>
    </row>
    <row r="1039" spans="1:23" x14ac:dyDescent="0.25">
      <c r="A1039">
        <v>1796</v>
      </c>
      <c r="B1039" s="1">
        <v>45320</v>
      </c>
      <c r="C1039" t="s">
        <v>14</v>
      </c>
      <c r="D1039">
        <v>399</v>
      </c>
      <c r="E1039">
        <v>4.3</v>
      </c>
      <c r="F1039">
        <v>2</v>
      </c>
      <c r="G1039">
        <v>1</v>
      </c>
      <c r="H1039">
        <v>19</v>
      </c>
      <c r="I1039">
        <v>38</v>
      </c>
      <c r="J1039" t="s">
        <v>11</v>
      </c>
      <c r="K1039">
        <v>1</v>
      </c>
      <c r="M1039">
        <v>2478</v>
      </c>
      <c r="N1039" s="1">
        <v>45511</v>
      </c>
      <c r="O1039" t="s">
        <v>14</v>
      </c>
      <c r="P1039">
        <v>399</v>
      </c>
      <c r="Q1039">
        <v>5.9</v>
      </c>
      <c r="R1039">
        <v>6</v>
      </c>
      <c r="S1039">
        <v>2</v>
      </c>
      <c r="T1039">
        <v>32</v>
      </c>
      <c r="U1039">
        <v>15</v>
      </c>
      <c r="V1039" t="s">
        <v>13</v>
      </c>
      <c r="W1039">
        <v>0</v>
      </c>
    </row>
    <row r="1040" spans="1:23" x14ac:dyDescent="0.25">
      <c r="A1040">
        <v>1797</v>
      </c>
      <c r="B1040" s="1">
        <v>44939</v>
      </c>
      <c r="C1040" t="s">
        <v>14</v>
      </c>
      <c r="D1040">
        <v>399</v>
      </c>
      <c r="E1040">
        <v>1.2</v>
      </c>
      <c r="F1040">
        <v>3</v>
      </c>
      <c r="G1040">
        <v>4</v>
      </c>
      <c r="H1040">
        <v>15</v>
      </c>
      <c r="I1040">
        <v>19</v>
      </c>
      <c r="J1040" t="s">
        <v>11</v>
      </c>
      <c r="K1040">
        <v>1</v>
      </c>
      <c r="M1040">
        <v>2486</v>
      </c>
      <c r="N1040" s="1">
        <v>45330</v>
      </c>
      <c r="O1040" t="s">
        <v>10</v>
      </c>
      <c r="P1040">
        <v>699</v>
      </c>
      <c r="Q1040">
        <v>16.899999999999999</v>
      </c>
      <c r="R1040">
        <v>5</v>
      </c>
      <c r="S1040">
        <v>1</v>
      </c>
      <c r="T1040">
        <v>24</v>
      </c>
      <c r="U1040">
        <v>15</v>
      </c>
      <c r="V1040" t="s">
        <v>13</v>
      </c>
      <c r="W1040">
        <v>0</v>
      </c>
    </row>
    <row r="1041" spans="1:23" x14ac:dyDescent="0.25">
      <c r="A1041">
        <v>1798</v>
      </c>
      <c r="B1041" s="1">
        <v>45101</v>
      </c>
      <c r="C1041" t="s">
        <v>14</v>
      </c>
      <c r="D1041">
        <v>399</v>
      </c>
      <c r="E1041">
        <v>18.2</v>
      </c>
      <c r="F1041">
        <v>8</v>
      </c>
      <c r="G1041">
        <v>3</v>
      </c>
      <c r="H1041">
        <v>24</v>
      </c>
      <c r="I1041">
        <v>30</v>
      </c>
      <c r="J1041" t="s">
        <v>11</v>
      </c>
      <c r="K1041">
        <v>1</v>
      </c>
      <c r="M1041">
        <v>2487</v>
      </c>
      <c r="N1041" s="1">
        <v>45587</v>
      </c>
      <c r="O1041" t="s">
        <v>12</v>
      </c>
      <c r="P1041">
        <v>199</v>
      </c>
      <c r="Q1041">
        <v>5.4</v>
      </c>
      <c r="R1041">
        <v>4</v>
      </c>
      <c r="S1041">
        <v>2</v>
      </c>
      <c r="T1041">
        <v>3</v>
      </c>
      <c r="U1041">
        <v>15</v>
      </c>
      <c r="V1041" t="s">
        <v>13</v>
      </c>
      <c r="W1041">
        <v>0</v>
      </c>
    </row>
    <row r="1042" spans="1:23" x14ac:dyDescent="0.25">
      <c r="A1042">
        <v>1799</v>
      </c>
      <c r="B1042" s="1">
        <v>45423</v>
      </c>
      <c r="C1042" t="s">
        <v>14</v>
      </c>
      <c r="D1042">
        <v>399</v>
      </c>
      <c r="E1042">
        <v>14.9</v>
      </c>
      <c r="F1042">
        <v>8</v>
      </c>
      <c r="G1042">
        <v>2</v>
      </c>
      <c r="H1042">
        <v>10</v>
      </c>
      <c r="I1042">
        <v>33</v>
      </c>
      <c r="J1042" t="s">
        <v>11</v>
      </c>
      <c r="K1042">
        <v>1</v>
      </c>
      <c r="M1042">
        <v>2488</v>
      </c>
      <c r="N1042" s="1">
        <v>45142</v>
      </c>
      <c r="O1042" t="s">
        <v>12</v>
      </c>
      <c r="P1042">
        <v>199</v>
      </c>
      <c r="Q1042">
        <v>3.2</v>
      </c>
      <c r="R1042">
        <v>1</v>
      </c>
      <c r="S1042">
        <v>2</v>
      </c>
      <c r="T1042">
        <v>21</v>
      </c>
      <c r="U1042">
        <v>53</v>
      </c>
      <c r="V1042" t="s">
        <v>13</v>
      </c>
      <c r="W1042">
        <v>0</v>
      </c>
    </row>
    <row r="1043" spans="1:23" x14ac:dyDescent="0.25">
      <c r="A1043">
        <v>1801</v>
      </c>
      <c r="B1043" s="1">
        <v>45550</v>
      </c>
      <c r="C1043" t="s">
        <v>10</v>
      </c>
      <c r="D1043">
        <v>699</v>
      </c>
      <c r="E1043">
        <v>8.9</v>
      </c>
      <c r="F1043">
        <v>4</v>
      </c>
      <c r="G1043">
        <v>1</v>
      </c>
      <c r="H1043">
        <v>5</v>
      </c>
      <c r="I1043">
        <v>14</v>
      </c>
      <c r="J1043" t="s">
        <v>11</v>
      </c>
      <c r="K1043">
        <v>1</v>
      </c>
      <c r="M1043">
        <v>2490</v>
      </c>
      <c r="N1043" s="1">
        <v>45596</v>
      </c>
      <c r="O1043" t="s">
        <v>10</v>
      </c>
      <c r="P1043">
        <v>699</v>
      </c>
      <c r="Q1043">
        <v>16.8</v>
      </c>
      <c r="R1043">
        <v>1</v>
      </c>
      <c r="S1043">
        <v>2</v>
      </c>
      <c r="T1043">
        <v>23</v>
      </c>
      <c r="U1043">
        <v>12</v>
      </c>
      <c r="V1043" t="s">
        <v>13</v>
      </c>
      <c r="W1043">
        <v>0</v>
      </c>
    </row>
    <row r="1044" spans="1:23" x14ac:dyDescent="0.25">
      <c r="A1044">
        <v>1802</v>
      </c>
      <c r="B1044" s="1">
        <v>45580</v>
      </c>
      <c r="C1044" t="s">
        <v>10</v>
      </c>
      <c r="D1044">
        <v>699</v>
      </c>
      <c r="E1044">
        <v>16.399999999999999</v>
      </c>
      <c r="F1044">
        <v>5</v>
      </c>
      <c r="G1044">
        <v>3</v>
      </c>
      <c r="H1044">
        <v>8</v>
      </c>
      <c r="I1044">
        <v>29</v>
      </c>
      <c r="J1044" t="s">
        <v>11</v>
      </c>
      <c r="K1044">
        <v>1</v>
      </c>
      <c r="M1044">
        <v>2491</v>
      </c>
      <c r="N1044" s="1">
        <v>45408</v>
      </c>
      <c r="O1044" t="s">
        <v>10</v>
      </c>
      <c r="P1044">
        <v>699</v>
      </c>
      <c r="Q1044">
        <v>5.2</v>
      </c>
      <c r="R1044">
        <v>3</v>
      </c>
      <c r="S1044">
        <v>0</v>
      </c>
      <c r="T1044">
        <v>33</v>
      </c>
      <c r="U1044">
        <v>36</v>
      </c>
      <c r="V1044" t="s">
        <v>13</v>
      </c>
      <c r="W1044">
        <v>0</v>
      </c>
    </row>
    <row r="1045" spans="1:23" x14ac:dyDescent="0.25">
      <c r="A1045">
        <v>1803</v>
      </c>
      <c r="B1045" s="1">
        <v>45568</v>
      </c>
      <c r="C1045" t="s">
        <v>12</v>
      </c>
      <c r="D1045">
        <v>199</v>
      </c>
      <c r="E1045">
        <v>22.5</v>
      </c>
      <c r="F1045">
        <v>3</v>
      </c>
      <c r="G1045">
        <v>2</v>
      </c>
      <c r="H1045">
        <v>34</v>
      </c>
      <c r="I1045">
        <v>42</v>
      </c>
      <c r="J1045" t="s">
        <v>11</v>
      </c>
      <c r="K1045">
        <v>1</v>
      </c>
      <c r="M1045">
        <v>2492</v>
      </c>
      <c r="N1045" s="1">
        <v>45075</v>
      </c>
      <c r="O1045" t="s">
        <v>12</v>
      </c>
      <c r="P1045">
        <v>199</v>
      </c>
      <c r="Q1045">
        <v>17.3</v>
      </c>
      <c r="R1045">
        <v>7</v>
      </c>
      <c r="S1045">
        <v>0</v>
      </c>
      <c r="T1045">
        <v>14</v>
      </c>
      <c r="U1045">
        <v>38</v>
      </c>
      <c r="V1045" t="s">
        <v>13</v>
      </c>
      <c r="W1045">
        <v>0</v>
      </c>
    </row>
    <row r="1046" spans="1:23" x14ac:dyDescent="0.25">
      <c r="A1046">
        <v>1813</v>
      </c>
      <c r="B1046" s="1">
        <v>45446</v>
      </c>
      <c r="C1046" t="s">
        <v>12</v>
      </c>
      <c r="D1046">
        <v>199</v>
      </c>
      <c r="E1046">
        <v>19</v>
      </c>
      <c r="F1046">
        <v>4</v>
      </c>
      <c r="G1046">
        <v>3</v>
      </c>
      <c r="H1046">
        <v>17</v>
      </c>
      <c r="I1046">
        <v>40</v>
      </c>
      <c r="J1046" t="s">
        <v>11</v>
      </c>
      <c r="K1046">
        <v>1</v>
      </c>
      <c r="M1046">
        <v>2493</v>
      </c>
      <c r="N1046" s="1">
        <v>45630</v>
      </c>
      <c r="O1046" t="s">
        <v>14</v>
      </c>
      <c r="P1046">
        <v>399</v>
      </c>
      <c r="Q1046">
        <v>16</v>
      </c>
      <c r="R1046">
        <v>2</v>
      </c>
      <c r="S1046">
        <v>0</v>
      </c>
      <c r="T1046">
        <v>4</v>
      </c>
      <c r="U1046">
        <v>13</v>
      </c>
      <c r="V1046" t="s">
        <v>13</v>
      </c>
      <c r="W1046">
        <v>0</v>
      </c>
    </row>
    <row r="1047" spans="1:23" x14ac:dyDescent="0.25">
      <c r="A1047">
        <v>1814</v>
      </c>
      <c r="B1047" s="1">
        <v>45276</v>
      </c>
      <c r="C1047" t="s">
        <v>14</v>
      </c>
      <c r="D1047">
        <v>399</v>
      </c>
      <c r="E1047">
        <v>7.5</v>
      </c>
      <c r="F1047">
        <v>4</v>
      </c>
      <c r="G1047">
        <v>2</v>
      </c>
      <c r="H1047">
        <v>33</v>
      </c>
      <c r="I1047">
        <v>55</v>
      </c>
      <c r="J1047" t="s">
        <v>11</v>
      </c>
      <c r="K1047">
        <v>1</v>
      </c>
      <c r="M1047">
        <v>2494</v>
      </c>
      <c r="N1047" s="1">
        <v>45616</v>
      </c>
      <c r="O1047" t="s">
        <v>10</v>
      </c>
      <c r="P1047">
        <v>699</v>
      </c>
      <c r="Q1047">
        <v>10.5</v>
      </c>
      <c r="R1047">
        <v>2</v>
      </c>
      <c r="S1047">
        <v>0</v>
      </c>
      <c r="T1047">
        <v>30</v>
      </c>
      <c r="U1047">
        <v>7</v>
      </c>
      <c r="V1047" t="s">
        <v>13</v>
      </c>
      <c r="W1047">
        <v>0</v>
      </c>
    </row>
    <row r="1048" spans="1:23" x14ac:dyDescent="0.25">
      <c r="A1048">
        <v>1816</v>
      </c>
      <c r="B1048" s="1">
        <v>44994</v>
      </c>
      <c r="C1048" t="s">
        <v>12</v>
      </c>
      <c r="D1048">
        <v>199</v>
      </c>
      <c r="E1048">
        <v>22.4</v>
      </c>
      <c r="F1048">
        <v>8</v>
      </c>
      <c r="G1048">
        <v>3</v>
      </c>
      <c r="H1048">
        <v>21</v>
      </c>
      <c r="I1048">
        <v>31</v>
      </c>
      <c r="J1048" t="s">
        <v>11</v>
      </c>
      <c r="K1048">
        <v>1</v>
      </c>
      <c r="M1048">
        <v>2495</v>
      </c>
      <c r="N1048" s="1">
        <v>44969</v>
      </c>
      <c r="O1048" t="s">
        <v>12</v>
      </c>
      <c r="P1048">
        <v>199</v>
      </c>
      <c r="Q1048">
        <v>3.3</v>
      </c>
      <c r="R1048">
        <v>6</v>
      </c>
      <c r="S1048">
        <v>0</v>
      </c>
      <c r="T1048">
        <v>8</v>
      </c>
      <c r="U1048">
        <v>8</v>
      </c>
      <c r="V1048" t="s">
        <v>13</v>
      </c>
      <c r="W1048">
        <v>0</v>
      </c>
    </row>
    <row r="1049" spans="1:23" x14ac:dyDescent="0.25">
      <c r="A1049">
        <v>1817</v>
      </c>
      <c r="B1049" s="1">
        <v>45114</v>
      </c>
      <c r="C1049" t="s">
        <v>14</v>
      </c>
      <c r="D1049">
        <v>399</v>
      </c>
      <c r="E1049">
        <v>2.8</v>
      </c>
      <c r="F1049">
        <v>7</v>
      </c>
      <c r="G1049">
        <v>2</v>
      </c>
      <c r="H1049">
        <v>20</v>
      </c>
      <c r="I1049">
        <v>40</v>
      </c>
      <c r="J1049" t="s">
        <v>11</v>
      </c>
      <c r="K1049">
        <v>1</v>
      </c>
      <c r="M1049">
        <v>2496</v>
      </c>
      <c r="N1049" s="1">
        <v>45375</v>
      </c>
      <c r="O1049" t="s">
        <v>12</v>
      </c>
      <c r="P1049">
        <v>199</v>
      </c>
      <c r="Q1049">
        <v>11.4</v>
      </c>
      <c r="R1049">
        <v>5</v>
      </c>
      <c r="S1049">
        <v>5</v>
      </c>
      <c r="T1049">
        <v>3</v>
      </c>
      <c r="U1049">
        <v>47</v>
      </c>
      <c r="V1049" t="s">
        <v>13</v>
      </c>
      <c r="W1049">
        <v>0</v>
      </c>
    </row>
    <row r="1050" spans="1:23" x14ac:dyDescent="0.25">
      <c r="A1050">
        <v>1818</v>
      </c>
      <c r="B1050" s="1">
        <v>45470</v>
      </c>
      <c r="C1050" t="s">
        <v>12</v>
      </c>
      <c r="D1050">
        <v>199</v>
      </c>
      <c r="E1050">
        <v>19.2</v>
      </c>
      <c r="F1050">
        <v>3</v>
      </c>
      <c r="G1050">
        <v>2</v>
      </c>
      <c r="H1050">
        <v>7</v>
      </c>
      <c r="I1050">
        <v>32</v>
      </c>
      <c r="J1050" t="s">
        <v>11</v>
      </c>
      <c r="K1050">
        <v>1</v>
      </c>
      <c r="M1050">
        <v>2497</v>
      </c>
      <c r="N1050" s="1">
        <v>45368</v>
      </c>
      <c r="O1050" t="s">
        <v>12</v>
      </c>
      <c r="P1050">
        <v>199</v>
      </c>
      <c r="Q1050">
        <v>23.2</v>
      </c>
      <c r="R1050">
        <v>3</v>
      </c>
      <c r="S1050">
        <v>0</v>
      </c>
      <c r="T1050">
        <v>13</v>
      </c>
      <c r="U1050">
        <v>18</v>
      </c>
      <c r="V1050" t="s">
        <v>13</v>
      </c>
      <c r="W1050">
        <v>0</v>
      </c>
    </row>
    <row r="1051" spans="1:23" x14ac:dyDescent="0.25">
      <c r="A1051">
        <v>1819</v>
      </c>
      <c r="B1051" s="1">
        <v>45087</v>
      </c>
      <c r="C1051" t="s">
        <v>14</v>
      </c>
      <c r="D1051">
        <v>399</v>
      </c>
      <c r="E1051">
        <v>17.3</v>
      </c>
      <c r="F1051">
        <v>3</v>
      </c>
      <c r="G1051">
        <v>4</v>
      </c>
      <c r="H1051">
        <v>7</v>
      </c>
      <c r="I1051">
        <v>43</v>
      </c>
      <c r="J1051" t="s">
        <v>11</v>
      </c>
      <c r="K1051">
        <v>1</v>
      </c>
      <c r="M1051">
        <v>2498</v>
      </c>
      <c r="N1051" s="1">
        <v>45608</v>
      </c>
      <c r="O1051" t="s">
        <v>14</v>
      </c>
      <c r="P1051">
        <v>399</v>
      </c>
      <c r="Q1051">
        <v>5.6</v>
      </c>
      <c r="R1051">
        <v>0</v>
      </c>
      <c r="S1051">
        <v>5</v>
      </c>
      <c r="T1051">
        <v>22</v>
      </c>
      <c r="U1051">
        <v>11</v>
      </c>
      <c r="V1051" t="s">
        <v>13</v>
      </c>
      <c r="W1051">
        <v>0</v>
      </c>
    </row>
    <row r="1052" spans="1:23" x14ac:dyDescent="0.25">
      <c r="A1052">
        <v>1820</v>
      </c>
      <c r="B1052" s="1">
        <v>45455</v>
      </c>
      <c r="C1052" t="s">
        <v>12</v>
      </c>
      <c r="D1052">
        <v>199</v>
      </c>
      <c r="E1052">
        <v>19.8</v>
      </c>
      <c r="F1052">
        <v>2</v>
      </c>
      <c r="G1052">
        <v>4</v>
      </c>
      <c r="H1052">
        <v>26</v>
      </c>
      <c r="I1052">
        <v>42</v>
      </c>
      <c r="J1052" t="s">
        <v>11</v>
      </c>
      <c r="K1052">
        <v>1</v>
      </c>
      <c r="M1052">
        <v>2502</v>
      </c>
      <c r="N1052" s="1">
        <v>44994</v>
      </c>
      <c r="O1052" t="s">
        <v>12</v>
      </c>
      <c r="P1052">
        <v>199</v>
      </c>
      <c r="Q1052">
        <v>24.9</v>
      </c>
      <c r="R1052">
        <v>5</v>
      </c>
      <c r="S1052">
        <v>5</v>
      </c>
      <c r="T1052">
        <v>24</v>
      </c>
      <c r="U1052">
        <v>24</v>
      </c>
      <c r="V1052" t="s">
        <v>13</v>
      </c>
      <c r="W1052">
        <v>0</v>
      </c>
    </row>
    <row r="1053" spans="1:23" x14ac:dyDescent="0.25">
      <c r="A1053">
        <v>1821</v>
      </c>
      <c r="B1053" s="1">
        <v>45237</v>
      </c>
      <c r="C1053" t="s">
        <v>14</v>
      </c>
      <c r="D1053">
        <v>399</v>
      </c>
      <c r="E1053">
        <v>19.600000000000001</v>
      </c>
      <c r="F1053">
        <v>4</v>
      </c>
      <c r="G1053">
        <v>1</v>
      </c>
      <c r="H1053">
        <v>27</v>
      </c>
      <c r="I1053">
        <v>59</v>
      </c>
      <c r="J1053" t="s">
        <v>11</v>
      </c>
      <c r="K1053">
        <v>1</v>
      </c>
      <c r="M1053">
        <v>2506</v>
      </c>
      <c r="N1053" s="1">
        <v>45086</v>
      </c>
      <c r="O1053" t="s">
        <v>12</v>
      </c>
      <c r="P1053">
        <v>199</v>
      </c>
      <c r="Q1053">
        <v>21.2</v>
      </c>
      <c r="R1053">
        <v>4</v>
      </c>
      <c r="S1053">
        <v>0</v>
      </c>
      <c r="T1053">
        <v>14</v>
      </c>
      <c r="U1053">
        <v>56</v>
      </c>
      <c r="V1053" t="s">
        <v>13</v>
      </c>
      <c r="W1053">
        <v>0</v>
      </c>
    </row>
    <row r="1054" spans="1:23" x14ac:dyDescent="0.25">
      <c r="A1054">
        <v>1822</v>
      </c>
      <c r="B1054" s="1">
        <v>45362</v>
      </c>
      <c r="C1054" t="s">
        <v>14</v>
      </c>
      <c r="D1054">
        <v>399</v>
      </c>
      <c r="E1054">
        <v>8</v>
      </c>
      <c r="F1054">
        <v>5</v>
      </c>
      <c r="G1054">
        <v>5</v>
      </c>
      <c r="H1054">
        <v>10</v>
      </c>
      <c r="I1054">
        <v>20</v>
      </c>
      <c r="J1054" t="s">
        <v>11</v>
      </c>
      <c r="K1054">
        <v>1</v>
      </c>
      <c r="M1054">
        <v>2507</v>
      </c>
      <c r="N1054" s="1">
        <v>45092</v>
      </c>
      <c r="O1054" t="s">
        <v>12</v>
      </c>
      <c r="P1054">
        <v>199</v>
      </c>
      <c r="Q1054">
        <v>24.8</v>
      </c>
      <c r="R1054">
        <v>0</v>
      </c>
      <c r="S1054">
        <v>3</v>
      </c>
      <c r="T1054">
        <v>10</v>
      </c>
      <c r="U1054">
        <v>7</v>
      </c>
      <c r="V1054" t="s">
        <v>13</v>
      </c>
      <c r="W1054">
        <v>0</v>
      </c>
    </row>
    <row r="1055" spans="1:23" x14ac:dyDescent="0.25">
      <c r="A1055">
        <v>1828</v>
      </c>
      <c r="B1055" s="1">
        <v>45182</v>
      </c>
      <c r="C1055" t="s">
        <v>14</v>
      </c>
      <c r="D1055">
        <v>399</v>
      </c>
      <c r="E1055">
        <v>19.600000000000001</v>
      </c>
      <c r="F1055">
        <v>6</v>
      </c>
      <c r="G1055">
        <v>5</v>
      </c>
      <c r="H1055">
        <v>3</v>
      </c>
      <c r="I1055">
        <v>58</v>
      </c>
      <c r="J1055" t="s">
        <v>11</v>
      </c>
      <c r="K1055">
        <v>1</v>
      </c>
      <c r="M1055">
        <v>2508</v>
      </c>
      <c r="N1055" s="1">
        <v>44989</v>
      </c>
      <c r="O1055" t="s">
        <v>14</v>
      </c>
      <c r="P1055">
        <v>399</v>
      </c>
      <c r="Q1055">
        <v>14.2</v>
      </c>
      <c r="R1055">
        <v>4</v>
      </c>
      <c r="S1055">
        <v>0</v>
      </c>
      <c r="T1055">
        <v>15</v>
      </c>
      <c r="U1055">
        <v>10</v>
      </c>
      <c r="V1055" t="s">
        <v>13</v>
      </c>
      <c r="W1055">
        <v>0</v>
      </c>
    </row>
    <row r="1056" spans="1:23" x14ac:dyDescent="0.25">
      <c r="A1056">
        <v>1829</v>
      </c>
      <c r="B1056" s="1">
        <v>45305</v>
      </c>
      <c r="C1056" t="s">
        <v>14</v>
      </c>
      <c r="D1056">
        <v>399</v>
      </c>
      <c r="E1056">
        <v>2</v>
      </c>
      <c r="F1056">
        <v>0</v>
      </c>
      <c r="G1056">
        <v>5</v>
      </c>
      <c r="H1056">
        <v>25</v>
      </c>
      <c r="I1056">
        <v>21</v>
      </c>
      <c r="J1056" t="s">
        <v>11</v>
      </c>
      <c r="K1056">
        <v>1</v>
      </c>
      <c r="M1056">
        <v>2510</v>
      </c>
      <c r="N1056" s="1">
        <v>45573</v>
      </c>
      <c r="O1056" t="s">
        <v>10</v>
      </c>
      <c r="P1056">
        <v>699</v>
      </c>
      <c r="Q1056">
        <v>8.9</v>
      </c>
      <c r="R1056">
        <v>4</v>
      </c>
      <c r="S1056">
        <v>1</v>
      </c>
      <c r="T1056">
        <v>7</v>
      </c>
      <c r="U1056">
        <v>52</v>
      </c>
      <c r="V1056" t="s">
        <v>13</v>
      </c>
      <c r="W1056">
        <v>0</v>
      </c>
    </row>
    <row r="1057" spans="1:23" x14ac:dyDescent="0.25">
      <c r="A1057">
        <v>1830</v>
      </c>
      <c r="B1057" s="1">
        <v>45350</v>
      </c>
      <c r="C1057" t="s">
        <v>14</v>
      </c>
      <c r="D1057">
        <v>399</v>
      </c>
      <c r="E1057">
        <v>3.2</v>
      </c>
      <c r="F1057">
        <v>2</v>
      </c>
      <c r="G1057">
        <v>5</v>
      </c>
      <c r="H1057">
        <v>19</v>
      </c>
      <c r="I1057">
        <v>4</v>
      </c>
      <c r="J1057" t="s">
        <v>11</v>
      </c>
      <c r="K1057">
        <v>1</v>
      </c>
      <c r="M1057">
        <v>2512</v>
      </c>
      <c r="N1057" s="1">
        <v>45582</v>
      </c>
      <c r="O1057" t="s">
        <v>10</v>
      </c>
      <c r="P1057">
        <v>699</v>
      </c>
      <c r="Q1057">
        <v>22.7</v>
      </c>
      <c r="R1057">
        <v>6</v>
      </c>
      <c r="S1057">
        <v>3</v>
      </c>
      <c r="T1057">
        <v>24</v>
      </c>
      <c r="U1057">
        <v>36</v>
      </c>
      <c r="V1057" t="s">
        <v>13</v>
      </c>
      <c r="W1057">
        <v>0</v>
      </c>
    </row>
    <row r="1058" spans="1:23" x14ac:dyDescent="0.25">
      <c r="A1058">
        <v>1834</v>
      </c>
      <c r="B1058" s="1">
        <v>45130</v>
      </c>
      <c r="C1058" t="s">
        <v>14</v>
      </c>
      <c r="D1058">
        <v>399</v>
      </c>
      <c r="E1058">
        <v>5</v>
      </c>
      <c r="F1058">
        <v>7</v>
      </c>
      <c r="G1058">
        <v>1</v>
      </c>
      <c r="H1058">
        <v>14</v>
      </c>
      <c r="I1058">
        <v>29</v>
      </c>
      <c r="J1058" t="s">
        <v>11</v>
      </c>
      <c r="K1058">
        <v>1</v>
      </c>
      <c r="M1058">
        <v>2519</v>
      </c>
      <c r="N1058" s="1">
        <v>45648</v>
      </c>
      <c r="O1058" t="s">
        <v>14</v>
      </c>
      <c r="P1058">
        <v>399</v>
      </c>
      <c r="Q1058">
        <v>3.1</v>
      </c>
      <c r="R1058">
        <v>0</v>
      </c>
      <c r="S1058">
        <v>5</v>
      </c>
      <c r="T1058">
        <v>29</v>
      </c>
      <c r="U1058">
        <v>6</v>
      </c>
      <c r="V1058" t="s">
        <v>13</v>
      </c>
      <c r="W1058">
        <v>0</v>
      </c>
    </row>
    <row r="1059" spans="1:23" x14ac:dyDescent="0.25">
      <c r="A1059">
        <v>1837</v>
      </c>
      <c r="B1059" s="1">
        <v>45216</v>
      </c>
      <c r="C1059" t="s">
        <v>12</v>
      </c>
      <c r="D1059">
        <v>199</v>
      </c>
      <c r="E1059">
        <v>24.9</v>
      </c>
      <c r="F1059">
        <v>8</v>
      </c>
      <c r="G1059">
        <v>2</v>
      </c>
      <c r="H1059">
        <v>28</v>
      </c>
      <c r="I1059">
        <v>50</v>
      </c>
      <c r="J1059" t="s">
        <v>11</v>
      </c>
      <c r="K1059">
        <v>1</v>
      </c>
      <c r="M1059">
        <v>2521</v>
      </c>
      <c r="N1059" s="1">
        <v>45221</v>
      </c>
      <c r="O1059" t="s">
        <v>12</v>
      </c>
      <c r="P1059">
        <v>199</v>
      </c>
      <c r="Q1059">
        <v>18</v>
      </c>
      <c r="R1059">
        <v>5</v>
      </c>
      <c r="S1059">
        <v>0</v>
      </c>
      <c r="T1059">
        <v>30</v>
      </c>
      <c r="U1059">
        <v>3</v>
      </c>
      <c r="V1059" t="s">
        <v>13</v>
      </c>
      <c r="W1059">
        <v>0</v>
      </c>
    </row>
    <row r="1060" spans="1:23" x14ac:dyDescent="0.25">
      <c r="A1060">
        <v>1839</v>
      </c>
      <c r="B1060" s="1">
        <v>45592</v>
      </c>
      <c r="C1060" t="s">
        <v>10</v>
      </c>
      <c r="D1060">
        <v>699</v>
      </c>
      <c r="E1060">
        <v>20.100000000000001</v>
      </c>
      <c r="F1060">
        <v>1</v>
      </c>
      <c r="G1060">
        <v>4</v>
      </c>
      <c r="H1060">
        <v>11</v>
      </c>
      <c r="I1060">
        <v>59</v>
      </c>
      <c r="J1060" t="s">
        <v>11</v>
      </c>
      <c r="K1060">
        <v>1</v>
      </c>
      <c r="M1060">
        <v>2522</v>
      </c>
      <c r="N1060" s="1">
        <v>45106</v>
      </c>
      <c r="O1060" t="s">
        <v>14</v>
      </c>
      <c r="P1060">
        <v>399</v>
      </c>
      <c r="Q1060">
        <v>23.9</v>
      </c>
      <c r="R1060">
        <v>7</v>
      </c>
      <c r="S1060">
        <v>2</v>
      </c>
      <c r="T1060">
        <v>34</v>
      </c>
      <c r="U1060">
        <v>12</v>
      </c>
      <c r="V1060" t="s">
        <v>13</v>
      </c>
      <c r="W1060">
        <v>0</v>
      </c>
    </row>
    <row r="1061" spans="1:23" x14ac:dyDescent="0.25">
      <c r="A1061">
        <v>1840</v>
      </c>
      <c r="B1061" s="1">
        <v>45082</v>
      </c>
      <c r="C1061" t="s">
        <v>12</v>
      </c>
      <c r="D1061">
        <v>199</v>
      </c>
      <c r="E1061">
        <v>19.3</v>
      </c>
      <c r="F1061">
        <v>6</v>
      </c>
      <c r="G1061">
        <v>2</v>
      </c>
      <c r="H1061">
        <v>5</v>
      </c>
      <c r="I1061">
        <v>29</v>
      </c>
      <c r="J1061" t="s">
        <v>11</v>
      </c>
      <c r="K1061">
        <v>1</v>
      </c>
      <c r="M1061">
        <v>2525</v>
      </c>
      <c r="N1061" s="1">
        <v>45132</v>
      </c>
      <c r="O1061" t="s">
        <v>12</v>
      </c>
      <c r="P1061">
        <v>199</v>
      </c>
      <c r="Q1061">
        <v>0.6</v>
      </c>
      <c r="R1061">
        <v>3</v>
      </c>
      <c r="S1061">
        <v>5</v>
      </c>
      <c r="T1061">
        <v>36</v>
      </c>
      <c r="U1061">
        <v>51</v>
      </c>
      <c r="V1061" t="s">
        <v>13</v>
      </c>
      <c r="W1061">
        <v>0</v>
      </c>
    </row>
    <row r="1062" spans="1:23" x14ac:dyDescent="0.25">
      <c r="A1062">
        <v>1841</v>
      </c>
      <c r="B1062" s="1">
        <v>45369</v>
      </c>
      <c r="C1062" t="s">
        <v>10</v>
      </c>
      <c r="D1062">
        <v>699</v>
      </c>
      <c r="E1062">
        <v>2.2999999999999998</v>
      </c>
      <c r="F1062">
        <v>5</v>
      </c>
      <c r="G1062">
        <v>3</v>
      </c>
      <c r="H1062">
        <v>22</v>
      </c>
      <c r="I1062">
        <v>33</v>
      </c>
      <c r="J1062" t="s">
        <v>11</v>
      </c>
      <c r="K1062">
        <v>1</v>
      </c>
      <c r="M1062">
        <v>2527</v>
      </c>
      <c r="N1062" s="1">
        <v>45643</v>
      </c>
      <c r="O1062" t="s">
        <v>14</v>
      </c>
      <c r="P1062">
        <v>399</v>
      </c>
      <c r="Q1062">
        <v>2.4</v>
      </c>
      <c r="R1062">
        <v>1</v>
      </c>
      <c r="S1062">
        <v>4</v>
      </c>
      <c r="T1062">
        <v>10</v>
      </c>
      <c r="U1062">
        <v>15</v>
      </c>
      <c r="V1062" t="s">
        <v>13</v>
      </c>
      <c r="W1062">
        <v>0</v>
      </c>
    </row>
    <row r="1063" spans="1:23" x14ac:dyDescent="0.25">
      <c r="A1063">
        <v>1842</v>
      </c>
      <c r="B1063" s="1">
        <v>44935</v>
      </c>
      <c r="C1063" t="s">
        <v>12</v>
      </c>
      <c r="D1063">
        <v>199</v>
      </c>
      <c r="E1063">
        <v>14.6</v>
      </c>
      <c r="F1063">
        <v>0</v>
      </c>
      <c r="G1063">
        <v>4</v>
      </c>
      <c r="H1063">
        <v>26</v>
      </c>
      <c r="I1063">
        <v>53</v>
      </c>
      <c r="J1063" t="s">
        <v>11</v>
      </c>
      <c r="K1063">
        <v>1</v>
      </c>
      <c r="M1063">
        <v>2529</v>
      </c>
      <c r="N1063" s="1">
        <v>45609</v>
      </c>
      <c r="O1063" t="s">
        <v>14</v>
      </c>
      <c r="P1063">
        <v>399</v>
      </c>
      <c r="Q1063">
        <v>19</v>
      </c>
      <c r="R1063">
        <v>1</v>
      </c>
      <c r="S1063">
        <v>0</v>
      </c>
      <c r="T1063">
        <v>2</v>
      </c>
      <c r="U1063">
        <v>28</v>
      </c>
      <c r="V1063" t="s">
        <v>13</v>
      </c>
      <c r="W1063">
        <v>0</v>
      </c>
    </row>
    <row r="1064" spans="1:23" x14ac:dyDescent="0.25">
      <c r="A1064">
        <v>1844</v>
      </c>
      <c r="B1064" s="1">
        <v>45517</v>
      </c>
      <c r="C1064" t="s">
        <v>10</v>
      </c>
      <c r="D1064">
        <v>699</v>
      </c>
      <c r="E1064">
        <v>16.5</v>
      </c>
      <c r="F1064">
        <v>3</v>
      </c>
      <c r="G1064">
        <v>4</v>
      </c>
      <c r="H1064">
        <v>30</v>
      </c>
      <c r="I1064">
        <v>59</v>
      </c>
      <c r="J1064" t="s">
        <v>11</v>
      </c>
      <c r="K1064">
        <v>1</v>
      </c>
      <c r="M1064">
        <v>2530</v>
      </c>
      <c r="N1064" s="1">
        <v>45526</v>
      </c>
      <c r="O1064" t="s">
        <v>14</v>
      </c>
      <c r="P1064">
        <v>399</v>
      </c>
      <c r="Q1064">
        <v>22.9</v>
      </c>
      <c r="R1064">
        <v>0</v>
      </c>
      <c r="S1064">
        <v>0</v>
      </c>
      <c r="T1064">
        <v>8</v>
      </c>
      <c r="U1064">
        <v>47</v>
      </c>
      <c r="V1064" t="s">
        <v>13</v>
      </c>
      <c r="W1064">
        <v>0</v>
      </c>
    </row>
    <row r="1065" spans="1:23" x14ac:dyDescent="0.25">
      <c r="A1065">
        <v>1845</v>
      </c>
      <c r="B1065" s="1">
        <v>45473</v>
      </c>
      <c r="C1065" t="s">
        <v>12</v>
      </c>
      <c r="D1065">
        <v>199</v>
      </c>
      <c r="E1065">
        <v>19.399999999999999</v>
      </c>
      <c r="F1065">
        <v>3</v>
      </c>
      <c r="G1065">
        <v>2</v>
      </c>
      <c r="H1065">
        <v>13</v>
      </c>
      <c r="I1065">
        <v>11</v>
      </c>
      <c r="J1065" t="s">
        <v>11</v>
      </c>
      <c r="K1065">
        <v>1</v>
      </c>
      <c r="M1065">
        <v>2531</v>
      </c>
      <c r="N1065" s="1">
        <v>45643</v>
      </c>
      <c r="O1065" t="s">
        <v>12</v>
      </c>
      <c r="P1065">
        <v>199</v>
      </c>
      <c r="Q1065">
        <v>19.3</v>
      </c>
      <c r="R1065">
        <v>8</v>
      </c>
      <c r="S1065">
        <v>0</v>
      </c>
      <c r="T1065">
        <v>35</v>
      </c>
      <c r="U1065">
        <v>52</v>
      </c>
      <c r="V1065" t="s">
        <v>13</v>
      </c>
      <c r="W1065">
        <v>0</v>
      </c>
    </row>
    <row r="1066" spans="1:23" x14ac:dyDescent="0.25">
      <c r="A1066">
        <v>1846</v>
      </c>
      <c r="B1066" s="1">
        <v>45249</v>
      </c>
      <c r="C1066" t="s">
        <v>10</v>
      </c>
      <c r="D1066">
        <v>699</v>
      </c>
      <c r="E1066">
        <v>19.600000000000001</v>
      </c>
      <c r="F1066">
        <v>8</v>
      </c>
      <c r="G1066">
        <v>2</v>
      </c>
      <c r="H1066">
        <v>3</v>
      </c>
      <c r="I1066">
        <v>4</v>
      </c>
      <c r="J1066" t="s">
        <v>11</v>
      </c>
      <c r="K1066">
        <v>1</v>
      </c>
      <c r="M1066">
        <v>2532</v>
      </c>
      <c r="N1066" s="1">
        <v>44994</v>
      </c>
      <c r="O1066" t="s">
        <v>10</v>
      </c>
      <c r="P1066">
        <v>699</v>
      </c>
      <c r="Q1066">
        <v>14.6</v>
      </c>
      <c r="R1066">
        <v>5</v>
      </c>
      <c r="S1066">
        <v>1</v>
      </c>
      <c r="T1066">
        <v>18</v>
      </c>
      <c r="U1066">
        <v>42</v>
      </c>
      <c r="V1066" t="s">
        <v>13</v>
      </c>
      <c r="W1066">
        <v>0</v>
      </c>
    </row>
    <row r="1067" spans="1:23" x14ac:dyDescent="0.25">
      <c r="A1067">
        <v>1847</v>
      </c>
      <c r="B1067" s="1">
        <v>45149</v>
      </c>
      <c r="C1067" t="s">
        <v>12</v>
      </c>
      <c r="D1067">
        <v>199</v>
      </c>
      <c r="E1067">
        <v>5.4</v>
      </c>
      <c r="F1067">
        <v>2</v>
      </c>
      <c r="G1067">
        <v>3</v>
      </c>
      <c r="H1067">
        <v>14</v>
      </c>
      <c r="I1067">
        <v>17</v>
      </c>
      <c r="J1067" t="s">
        <v>11</v>
      </c>
      <c r="K1067">
        <v>1</v>
      </c>
      <c r="M1067">
        <v>2534</v>
      </c>
      <c r="N1067" s="1">
        <v>45581</v>
      </c>
      <c r="O1067" t="s">
        <v>10</v>
      </c>
      <c r="P1067">
        <v>699</v>
      </c>
      <c r="Q1067">
        <v>23.3</v>
      </c>
      <c r="R1067">
        <v>6</v>
      </c>
      <c r="S1067">
        <v>4</v>
      </c>
      <c r="T1067">
        <v>32</v>
      </c>
      <c r="U1067">
        <v>33</v>
      </c>
      <c r="V1067" t="s">
        <v>13</v>
      </c>
      <c r="W1067">
        <v>0</v>
      </c>
    </row>
    <row r="1068" spans="1:23" x14ac:dyDescent="0.25">
      <c r="A1068">
        <v>1849</v>
      </c>
      <c r="B1068" s="1">
        <v>45316</v>
      </c>
      <c r="C1068" t="s">
        <v>14</v>
      </c>
      <c r="D1068">
        <v>399</v>
      </c>
      <c r="E1068">
        <v>9.8000000000000007</v>
      </c>
      <c r="F1068">
        <v>7</v>
      </c>
      <c r="G1068">
        <v>3</v>
      </c>
      <c r="H1068">
        <v>14</v>
      </c>
      <c r="I1068">
        <v>25</v>
      </c>
      <c r="J1068" t="s">
        <v>11</v>
      </c>
      <c r="K1068">
        <v>1</v>
      </c>
      <c r="M1068">
        <v>2535</v>
      </c>
      <c r="N1068" s="1">
        <v>45318</v>
      </c>
      <c r="O1068" t="s">
        <v>12</v>
      </c>
      <c r="P1068">
        <v>199</v>
      </c>
      <c r="Q1068">
        <v>5.4</v>
      </c>
      <c r="R1068">
        <v>7</v>
      </c>
      <c r="S1068">
        <v>5</v>
      </c>
      <c r="T1068">
        <v>5</v>
      </c>
      <c r="U1068">
        <v>7</v>
      </c>
      <c r="V1068" t="s">
        <v>13</v>
      </c>
      <c r="W1068">
        <v>0</v>
      </c>
    </row>
    <row r="1069" spans="1:23" x14ac:dyDescent="0.25">
      <c r="A1069">
        <v>1850</v>
      </c>
      <c r="B1069" s="1">
        <v>45455</v>
      </c>
      <c r="C1069" t="s">
        <v>10</v>
      </c>
      <c r="D1069">
        <v>699</v>
      </c>
      <c r="E1069">
        <v>2.8</v>
      </c>
      <c r="F1069">
        <v>2</v>
      </c>
      <c r="G1069">
        <v>4</v>
      </c>
      <c r="H1069">
        <v>8</v>
      </c>
      <c r="I1069">
        <v>58</v>
      </c>
      <c r="J1069" t="s">
        <v>11</v>
      </c>
      <c r="K1069">
        <v>1</v>
      </c>
      <c r="M1069">
        <v>2538</v>
      </c>
      <c r="N1069" s="1">
        <v>45454</v>
      </c>
      <c r="O1069" t="s">
        <v>12</v>
      </c>
      <c r="P1069">
        <v>199</v>
      </c>
      <c r="Q1069">
        <v>19.2</v>
      </c>
      <c r="R1069">
        <v>6</v>
      </c>
      <c r="S1069">
        <v>1</v>
      </c>
      <c r="T1069">
        <v>12</v>
      </c>
      <c r="U1069">
        <v>13</v>
      </c>
      <c r="V1069" t="s">
        <v>13</v>
      </c>
      <c r="W1069">
        <v>0</v>
      </c>
    </row>
    <row r="1070" spans="1:23" x14ac:dyDescent="0.25">
      <c r="A1070">
        <v>1852</v>
      </c>
      <c r="B1070" s="1">
        <v>45447</v>
      </c>
      <c r="C1070" t="s">
        <v>14</v>
      </c>
      <c r="D1070">
        <v>399</v>
      </c>
      <c r="E1070">
        <v>5.7</v>
      </c>
      <c r="F1070">
        <v>1</v>
      </c>
      <c r="G1070">
        <v>4</v>
      </c>
      <c r="H1070">
        <v>13</v>
      </c>
      <c r="I1070">
        <v>23</v>
      </c>
      <c r="J1070" t="s">
        <v>11</v>
      </c>
      <c r="K1070">
        <v>1</v>
      </c>
      <c r="M1070">
        <v>2539</v>
      </c>
      <c r="N1070" s="1">
        <v>44995</v>
      </c>
      <c r="O1070" t="s">
        <v>10</v>
      </c>
      <c r="P1070">
        <v>699</v>
      </c>
      <c r="Q1070">
        <v>14.8</v>
      </c>
      <c r="R1070">
        <v>1</v>
      </c>
      <c r="S1070">
        <v>4</v>
      </c>
      <c r="T1070">
        <v>19</v>
      </c>
      <c r="U1070">
        <v>28</v>
      </c>
      <c r="V1070" t="s">
        <v>13</v>
      </c>
      <c r="W1070">
        <v>0</v>
      </c>
    </row>
    <row r="1071" spans="1:23" x14ac:dyDescent="0.25">
      <c r="A1071">
        <v>1853</v>
      </c>
      <c r="B1071" s="1">
        <v>45029</v>
      </c>
      <c r="C1071" t="s">
        <v>12</v>
      </c>
      <c r="D1071">
        <v>199</v>
      </c>
      <c r="E1071">
        <v>0.9</v>
      </c>
      <c r="F1071">
        <v>6</v>
      </c>
      <c r="G1071">
        <v>3</v>
      </c>
      <c r="H1071">
        <v>30</v>
      </c>
      <c r="I1071">
        <v>25</v>
      </c>
      <c r="J1071" t="s">
        <v>11</v>
      </c>
      <c r="K1071">
        <v>1</v>
      </c>
      <c r="M1071">
        <v>2542</v>
      </c>
      <c r="N1071" s="1">
        <v>45485</v>
      </c>
      <c r="O1071" t="s">
        <v>12</v>
      </c>
      <c r="P1071">
        <v>199</v>
      </c>
      <c r="Q1071">
        <v>16</v>
      </c>
      <c r="R1071">
        <v>4</v>
      </c>
      <c r="S1071">
        <v>0</v>
      </c>
      <c r="T1071">
        <v>2</v>
      </c>
      <c r="U1071">
        <v>54</v>
      </c>
      <c r="V1071" t="s">
        <v>13</v>
      </c>
      <c r="W1071">
        <v>0</v>
      </c>
    </row>
    <row r="1072" spans="1:23" x14ac:dyDescent="0.25">
      <c r="A1072">
        <v>1856</v>
      </c>
      <c r="B1072" s="1">
        <v>45458</v>
      </c>
      <c r="C1072" t="s">
        <v>10</v>
      </c>
      <c r="D1072">
        <v>699</v>
      </c>
      <c r="E1072">
        <v>1.6</v>
      </c>
      <c r="F1072">
        <v>3</v>
      </c>
      <c r="G1072">
        <v>1</v>
      </c>
      <c r="H1072">
        <v>21</v>
      </c>
      <c r="I1072">
        <v>36</v>
      </c>
      <c r="J1072" t="s">
        <v>11</v>
      </c>
      <c r="K1072">
        <v>1</v>
      </c>
      <c r="M1072">
        <v>2543</v>
      </c>
      <c r="N1072" s="1">
        <v>45525</v>
      </c>
      <c r="O1072" t="s">
        <v>12</v>
      </c>
      <c r="P1072">
        <v>199</v>
      </c>
      <c r="Q1072">
        <v>9.5</v>
      </c>
      <c r="R1072">
        <v>8</v>
      </c>
      <c r="S1072">
        <v>4</v>
      </c>
      <c r="T1072">
        <v>16</v>
      </c>
      <c r="U1072">
        <v>32</v>
      </c>
      <c r="V1072" t="s">
        <v>13</v>
      </c>
      <c r="W1072">
        <v>0</v>
      </c>
    </row>
    <row r="1073" spans="1:23" x14ac:dyDescent="0.25">
      <c r="A1073">
        <v>1858</v>
      </c>
      <c r="B1073" s="1">
        <v>45458</v>
      </c>
      <c r="C1073" t="s">
        <v>14</v>
      </c>
      <c r="D1073">
        <v>399</v>
      </c>
      <c r="E1073">
        <v>15.6</v>
      </c>
      <c r="F1073">
        <v>2</v>
      </c>
      <c r="G1073">
        <v>3</v>
      </c>
      <c r="H1073">
        <v>24</v>
      </c>
      <c r="I1073">
        <v>11</v>
      </c>
      <c r="J1073" t="s">
        <v>11</v>
      </c>
      <c r="K1073">
        <v>1</v>
      </c>
      <c r="M1073">
        <v>2544</v>
      </c>
      <c r="N1073" s="1">
        <v>45477</v>
      </c>
      <c r="O1073" t="s">
        <v>14</v>
      </c>
      <c r="P1073">
        <v>399</v>
      </c>
      <c r="Q1073">
        <v>22.5</v>
      </c>
      <c r="R1073">
        <v>1</v>
      </c>
      <c r="S1073">
        <v>3</v>
      </c>
      <c r="T1073">
        <v>10</v>
      </c>
      <c r="U1073">
        <v>1</v>
      </c>
      <c r="V1073" t="s">
        <v>13</v>
      </c>
      <c r="W1073">
        <v>0</v>
      </c>
    </row>
    <row r="1074" spans="1:23" x14ac:dyDescent="0.25">
      <c r="A1074">
        <v>1860</v>
      </c>
      <c r="B1074" s="1">
        <v>44953</v>
      </c>
      <c r="C1074" t="s">
        <v>14</v>
      </c>
      <c r="D1074">
        <v>399</v>
      </c>
      <c r="E1074">
        <v>22.8</v>
      </c>
      <c r="F1074">
        <v>4</v>
      </c>
      <c r="G1074">
        <v>4</v>
      </c>
      <c r="H1074">
        <v>24</v>
      </c>
      <c r="I1074">
        <v>20</v>
      </c>
      <c r="J1074" t="s">
        <v>11</v>
      </c>
      <c r="K1074">
        <v>1</v>
      </c>
      <c r="M1074">
        <v>2545</v>
      </c>
      <c r="N1074" s="1">
        <v>44999</v>
      </c>
      <c r="O1074" t="s">
        <v>10</v>
      </c>
      <c r="P1074">
        <v>699</v>
      </c>
      <c r="Q1074">
        <v>23.2</v>
      </c>
      <c r="R1074">
        <v>8</v>
      </c>
      <c r="S1074">
        <v>0</v>
      </c>
      <c r="T1074">
        <v>19</v>
      </c>
      <c r="U1074">
        <v>52</v>
      </c>
      <c r="V1074" t="s">
        <v>13</v>
      </c>
      <c r="W1074">
        <v>0</v>
      </c>
    </row>
    <row r="1075" spans="1:23" x14ac:dyDescent="0.25">
      <c r="A1075">
        <v>1861</v>
      </c>
      <c r="B1075" s="1">
        <v>45344</v>
      </c>
      <c r="C1075" t="s">
        <v>14</v>
      </c>
      <c r="D1075">
        <v>399</v>
      </c>
      <c r="E1075">
        <v>22.3</v>
      </c>
      <c r="F1075">
        <v>0</v>
      </c>
      <c r="G1075">
        <v>5</v>
      </c>
      <c r="H1075">
        <v>2</v>
      </c>
      <c r="I1075">
        <v>55</v>
      </c>
      <c r="J1075" t="s">
        <v>11</v>
      </c>
      <c r="K1075">
        <v>1</v>
      </c>
      <c r="M1075">
        <v>2547</v>
      </c>
      <c r="N1075" s="1">
        <v>45309</v>
      </c>
      <c r="O1075" t="s">
        <v>14</v>
      </c>
      <c r="P1075">
        <v>399</v>
      </c>
      <c r="Q1075">
        <v>13.3</v>
      </c>
      <c r="R1075">
        <v>3</v>
      </c>
      <c r="S1075">
        <v>4</v>
      </c>
      <c r="T1075">
        <v>23</v>
      </c>
      <c r="U1075">
        <v>28</v>
      </c>
      <c r="V1075" t="s">
        <v>13</v>
      </c>
      <c r="W1075">
        <v>0</v>
      </c>
    </row>
    <row r="1076" spans="1:23" x14ac:dyDescent="0.25">
      <c r="A1076">
        <v>1862</v>
      </c>
      <c r="B1076" s="1">
        <v>45284</v>
      </c>
      <c r="C1076" t="s">
        <v>12</v>
      </c>
      <c r="D1076">
        <v>199</v>
      </c>
      <c r="E1076">
        <v>9.6999999999999993</v>
      </c>
      <c r="F1076">
        <v>8</v>
      </c>
      <c r="G1076">
        <v>1</v>
      </c>
      <c r="H1076">
        <v>35</v>
      </c>
      <c r="I1076">
        <v>10</v>
      </c>
      <c r="J1076" t="s">
        <v>11</v>
      </c>
      <c r="K1076">
        <v>1</v>
      </c>
      <c r="M1076">
        <v>2548</v>
      </c>
      <c r="N1076" s="1">
        <v>45355</v>
      </c>
      <c r="O1076" t="s">
        <v>14</v>
      </c>
      <c r="P1076">
        <v>399</v>
      </c>
      <c r="Q1076">
        <v>13.7</v>
      </c>
      <c r="R1076">
        <v>0</v>
      </c>
      <c r="S1076">
        <v>0</v>
      </c>
      <c r="T1076">
        <v>1</v>
      </c>
      <c r="U1076">
        <v>16</v>
      </c>
      <c r="V1076" t="s">
        <v>13</v>
      </c>
      <c r="W1076">
        <v>0</v>
      </c>
    </row>
    <row r="1077" spans="1:23" x14ac:dyDescent="0.25">
      <c r="A1077">
        <v>1864</v>
      </c>
      <c r="B1077" s="1">
        <v>45190</v>
      </c>
      <c r="C1077" t="s">
        <v>10</v>
      </c>
      <c r="D1077">
        <v>699</v>
      </c>
      <c r="E1077">
        <v>3.8</v>
      </c>
      <c r="F1077">
        <v>0</v>
      </c>
      <c r="G1077">
        <v>2</v>
      </c>
      <c r="H1077">
        <v>29</v>
      </c>
      <c r="I1077">
        <v>30</v>
      </c>
      <c r="J1077" t="s">
        <v>11</v>
      </c>
      <c r="K1077">
        <v>1</v>
      </c>
      <c r="M1077">
        <v>2551</v>
      </c>
      <c r="N1077" s="1">
        <v>45500</v>
      </c>
      <c r="O1077" t="s">
        <v>10</v>
      </c>
      <c r="P1077">
        <v>699</v>
      </c>
      <c r="Q1077">
        <v>17</v>
      </c>
      <c r="R1077">
        <v>4</v>
      </c>
      <c r="S1077">
        <v>1</v>
      </c>
      <c r="T1077">
        <v>32</v>
      </c>
      <c r="U1077">
        <v>38</v>
      </c>
      <c r="V1077" t="s">
        <v>13</v>
      </c>
      <c r="W1077">
        <v>0</v>
      </c>
    </row>
    <row r="1078" spans="1:23" x14ac:dyDescent="0.25">
      <c r="A1078">
        <v>1865</v>
      </c>
      <c r="B1078" s="1">
        <v>45416</v>
      </c>
      <c r="C1078" t="s">
        <v>12</v>
      </c>
      <c r="D1078">
        <v>199</v>
      </c>
      <c r="E1078">
        <v>16.600000000000001</v>
      </c>
      <c r="F1078">
        <v>5</v>
      </c>
      <c r="G1078">
        <v>4</v>
      </c>
      <c r="H1078">
        <v>21</v>
      </c>
      <c r="I1078">
        <v>42</v>
      </c>
      <c r="J1078" t="s">
        <v>11</v>
      </c>
      <c r="K1078">
        <v>1</v>
      </c>
      <c r="M1078">
        <v>2552</v>
      </c>
      <c r="N1078" s="1">
        <v>45415</v>
      </c>
      <c r="O1078" t="s">
        <v>10</v>
      </c>
      <c r="P1078">
        <v>699</v>
      </c>
      <c r="Q1078">
        <v>11.9</v>
      </c>
      <c r="R1078">
        <v>6</v>
      </c>
      <c r="S1078">
        <v>4</v>
      </c>
      <c r="T1078">
        <v>10</v>
      </c>
      <c r="U1078">
        <v>60</v>
      </c>
      <c r="V1078" t="s">
        <v>13</v>
      </c>
      <c r="W1078">
        <v>0</v>
      </c>
    </row>
    <row r="1079" spans="1:23" x14ac:dyDescent="0.25">
      <c r="A1079">
        <v>1867</v>
      </c>
      <c r="B1079" s="1">
        <v>45182</v>
      </c>
      <c r="C1079" t="s">
        <v>10</v>
      </c>
      <c r="D1079">
        <v>699</v>
      </c>
      <c r="E1079">
        <v>18.7</v>
      </c>
      <c r="F1079">
        <v>6</v>
      </c>
      <c r="G1079">
        <v>2</v>
      </c>
      <c r="H1079">
        <v>6</v>
      </c>
      <c r="I1079">
        <v>56</v>
      </c>
      <c r="J1079" t="s">
        <v>11</v>
      </c>
      <c r="K1079">
        <v>1</v>
      </c>
      <c r="M1079">
        <v>2554</v>
      </c>
      <c r="N1079" s="1">
        <v>45584</v>
      </c>
      <c r="O1079" t="s">
        <v>10</v>
      </c>
      <c r="P1079">
        <v>699</v>
      </c>
      <c r="Q1079">
        <v>3.3</v>
      </c>
      <c r="R1079">
        <v>6</v>
      </c>
      <c r="S1079">
        <v>0</v>
      </c>
      <c r="T1079">
        <v>28</v>
      </c>
      <c r="U1079">
        <v>31</v>
      </c>
      <c r="V1079" t="s">
        <v>13</v>
      </c>
      <c r="W1079">
        <v>0</v>
      </c>
    </row>
    <row r="1080" spans="1:23" x14ac:dyDescent="0.25">
      <c r="A1080">
        <v>1871</v>
      </c>
      <c r="B1080" s="1">
        <v>45512</v>
      </c>
      <c r="C1080" t="s">
        <v>12</v>
      </c>
      <c r="D1080">
        <v>199</v>
      </c>
      <c r="E1080">
        <v>16</v>
      </c>
      <c r="F1080">
        <v>3</v>
      </c>
      <c r="G1080">
        <v>1</v>
      </c>
      <c r="H1080">
        <v>10</v>
      </c>
      <c r="I1080">
        <v>25</v>
      </c>
      <c r="J1080" t="s">
        <v>11</v>
      </c>
      <c r="K1080">
        <v>1</v>
      </c>
      <c r="M1080">
        <v>2556</v>
      </c>
      <c r="N1080" s="1">
        <v>45601</v>
      </c>
      <c r="O1080" t="s">
        <v>14</v>
      </c>
      <c r="P1080">
        <v>399</v>
      </c>
      <c r="Q1080">
        <v>19.600000000000001</v>
      </c>
      <c r="R1080">
        <v>7</v>
      </c>
      <c r="S1080">
        <v>4</v>
      </c>
      <c r="T1080">
        <v>7</v>
      </c>
      <c r="U1080">
        <v>51</v>
      </c>
      <c r="V1080" t="s">
        <v>13</v>
      </c>
      <c r="W1080">
        <v>0</v>
      </c>
    </row>
    <row r="1081" spans="1:23" x14ac:dyDescent="0.25">
      <c r="A1081">
        <v>1875</v>
      </c>
      <c r="B1081" s="1">
        <v>45611</v>
      </c>
      <c r="C1081" t="s">
        <v>14</v>
      </c>
      <c r="D1081">
        <v>399</v>
      </c>
      <c r="E1081">
        <v>20.3</v>
      </c>
      <c r="F1081">
        <v>7</v>
      </c>
      <c r="G1081">
        <v>4</v>
      </c>
      <c r="H1081">
        <v>22</v>
      </c>
      <c r="I1081">
        <v>29</v>
      </c>
      <c r="J1081" t="s">
        <v>11</v>
      </c>
      <c r="K1081">
        <v>1</v>
      </c>
      <c r="M1081">
        <v>2558</v>
      </c>
      <c r="N1081" s="1">
        <v>45366</v>
      </c>
      <c r="O1081" t="s">
        <v>14</v>
      </c>
      <c r="P1081">
        <v>399</v>
      </c>
      <c r="Q1081">
        <v>9.9</v>
      </c>
      <c r="R1081">
        <v>3</v>
      </c>
      <c r="S1081">
        <v>5</v>
      </c>
      <c r="T1081">
        <v>25</v>
      </c>
      <c r="U1081">
        <v>16</v>
      </c>
      <c r="V1081" t="s">
        <v>13</v>
      </c>
      <c r="W1081">
        <v>0</v>
      </c>
    </row>
    <row r="1082" spans="1:23" x14ac:dyDescent="0.25">
      <c r="A1082">
        <v>1876</v>
      </c>
      <c r="B1082" s="1">
        <v>45483</v>
      </c>
      <c r="C1082" t="s">
        <v>14</v>
      </c>
      <c r="D1082">
        <v>399</v>
      </c>
      <c r="E1082">
        <v>6.9</v>
      </c>
      <c r="F1082">
        <v>5</v>
      </c>
      <c r="G1082">
        <v>3</v>
      </c>
      <c r="H1082">
        <v>34</v>
      </c>
      <c r="I1082">
        <v>41</v>
      </c>
      <c r="J1082" t="s">
        <v>11</v>
      </c>
      <c r="K1082">
        <v>1</v>
      </c>
      <c r="M1082">
        <v>2559</v>
      </c>
      <c r="N1082" s="1">
        <v>45083</v>
      </c>
      <c r="O1082" t="s">
        <v>12</v>
      </c>
      <c r="P1082">
        <v>199</v>
      </c>
      <c r="Q1082">
        <v>11.6</v>
      </c>
      <c r="R1082">
        <v>4</v>
      </c>
      <c r="S1082">
        <v>1</v>
      </c>
      <c r="T1082">
        <v>18</v>
      </c>
      <c r="U1082">
        <v>4</v>
      </c>
      <c r="V1082" t="s">
        <v>13</v>
      </c>
      <c r="W1082">
        <v>0</v>
      </c>
    </row>
    <row r="1083" spans="1:23" x14ac:dyDescent="0.25">
      <c r="A1083">
        <v>1878</v>
      </c>
      <c r="B1083" s="1">
        <v>45443</v>
      </c>
      <c r="C1083" t="s">
        <v>12</v>
      </c>
      <c r="D1083">
        <v>199</v>
      </c>
      <c r="E1083">
        <v>8</v>
      </c>
      <c r="F1083">
        <v>6</v>
      </c>
      <c r="G1083">
        <v>4</v>
      </c>
      <c r="H1083">
        <v>23</v>
      </c>
      <c r="I1083">
        <v>60</v>
      </c>
      <c r="J1083" t="s">
        <v>11</v>
      </c>
      <c r="K1083">
        <v>1</v>
      </c>
      <c r="M1083">
        <v>2561</v>
      </c>
      <c r="N1083" s="1">
        <v>45514</v>
      </c>
      <c r="O1083" t="s">
        <v>10</v>
      </c>
      <c r="P1083">
        <v>699</v>
      </c>
      <c r="Q1083">
        <v>7.2</v>
      </c>
      <c r="R1083">
        <v>8</v>
      </c>
      <c r="S1083">
        <v>1</v>
      </c>
      <c r="T1083">
        <v>27</v>
      </c>
      <c r="U1083">
        <v>0</v>
      </c>
      <c r="V1083" t="s">
        <v>13</v>
      </c>
      <c r="W1083">
        <v>0</v>
      </c>
    </row>
    <row r="1084" spans="1:23" x14ac:dyDescent="0.25">
      <c r="A1084">
        <v>1881</v>
      </c>
      <c r="B1084" s="1">
        <v>45470</v>
      </c>
      <c r="C1084" t="s">
        <v>10</v>
      </c>
      <c r="D1084">
        <v>699</v>
      </c>
      <c r="E1084">
        <v>1.7</v>
      </c>
      <c r="F1084">
        <v>8</v>
      </c>
      <c r="G1084">
        <v>2</v>
      </c>
      <c r="H1084">
        <v>34</v>
      </c>
      <c r="I1084">
        <v>34</v>
      </c>
      <c r="J1084" t="s">
        <v>11</v>
      </c>
      <c r="K1084">
        <v>1</v>
      </c>
      <c r="M1084">
        <v>2563</v>
      </c>
      <c r="N1084" s="1">
        <v>45466</v>
      </c>
      <c r="O1084" t="s">
        <v>14</v>
      </c>
      <c r="P1084">
        <v>399</v>
      </c>
      <c r="Q1084">
        <v>24.6</v>
      </c>
      <c r="R1084">
        <v>6</v>
      </c>
      <c r="S1084">
        <v>3</v>
      </c>
      <c r="T1084">
        <v>9</v>
      </c>
      <c r="U1084">
        <v>9</v>
      </c>
      <c r="V1084" t="s">
        <v>13</v>
      </c>
      <c r="W1084">
        <v>0</v>
      </c>
    </row>
    <row r="1085" spans="1:23" x14ac:dyDescent="0.25">
      <c r="A1085">
        <v>1883</v>
      </c>
      <c r="B1085" s="1">
        <v>45337</v>
      </c>
      <c r="C1085" t="s">
        <v>10</v>
      </c>
      <c r="D1085">
        <v>699</v>
      </c>
      <c r="E1085">
        <v>13.8</v>
      </c>
      <c r="F1085">
        <v>6</v>
      </c>
      <c r="G1085">
        <v>1</v>
      </c>
      <c r="H1085">
        <v>10</v>
      </c>
      <c r="I1085">
        <v>17</v>
      </c>
      <c r="J1085" t="s">
        <v>11</v>
      </c>
      <c r="K1085">
        <v>1</v>
      </c>
      <c r="M1085">
        <v>2565</v>
      </c>
      <c r="N1085" s="1">
        <v>45165</v>
      </c>
      <c r="O1085" t="s">
        <v>10</v>
      </c>
      <c r="P1085">
        <v>699</v>
      </c>
      <c r="Q1085">
        <v>9.3000000000000007</v>
      </c>
      <c r="R1085">
        <v>2</v>
      </c>
      <c r="S1085">
        <v>1</v>
      </c>
      <c r="T1085">
        <v>16</v>
      </c>
      <c r="U1085">
        <v>45</v>
      </c>
      <c r="V1085" t="s">
        <v>13</v>
      </c>
      <c r="W1085">
        <v>0</v>
      </c>
    </row>
    <row r="1086" spans="1:23" x14ac:dyDescent="0.25">
      <c r="A1086">
        <v>1884</v>
      </c>
      <c r="B1086" s="1">
        <v>45234</v>
      </c>
      <c r="C1086" t="s">
        <v>14</v>
      </c>
      <c r="D1086">
        <v>399</v>
      </c>
      <c r="E1086">
        <v>22.6</v>
      </c>
      <c r="F1086">
        <v>6</v>
      </c>
      <c r="G1086">
        <v>3</v>
      </c>
      <c r="H1086">
        <v>25</v>
      </c>
      <c r="I1086">
        <v>29</v>
      </c>
      <c r="J1086" t="s">
        <v>11</v>
      </c>
      <c r="K1086">
        <v>1</v>
      </c>
      <c r="M1086">
        <v>2566</v>
      </c>
      <c r="N1086" s="1">
        <v>44971</v>
      </c>
      <c r="O1086" t="s">
        <v>12</v>
      </c>
      <c r="P1086">
        <v>199</v>
      </c>
      <c r="Q1086">
        <v>18.100000000000001</v>
      </c>
      <c r="R1086">
        <v>0</v>
      </c>
      <c r="S1086">
        <v>2</v>
      </c>
      <c r="T1086">
        <v>31</v>
      </c>
      <c r="U1086">
        <v>11</v>
      </c>
      <c r="V1086" t="s">
        <v>13</v>
      </c>
      <c r="W1086">
        <v>0</v>
      </c>
    </row>
    <row r="1087" spans="1:23" x14ac:dyDescent="0.25">
      <c r="A1087">
        <v>1885</v>
      </c>
      <c r="B1087" s="1">
        <v>45554</v>
      </c>
      <c r="C1087" t="s">
        <v>12</v>
      </c>
      <c r="D1087">
        <v>199</v>
      </c>
      <c r="E1087">
        <v>6.7</v>
      </c>
      <c r="F1087">
        <v>8</v>
      </c>
      <c r="G1087">
        <v>5</v>
      </c>
      <c r="H1087">
        <v>5</v>
      </c>
      <c r="I1087">
        <v>19</v>
      </c>
      <c r="J1087" t="s">
        <v>11</v>
      </c>
      <c r="K1087">
        <v>1</v>
      </c>
      <c r="M1087">
        <v>2567</v>
      </c>
      <c r="N1087" s="1">
        <v>45644</v>
      </c>
      <c r="O1087" t="s">
        <v>14</v>
      </c>
      <c r="P1087">
        <v>399</v>
      </c>
      <c r="Q1087">
        <v>14.1</v>
      </c>
      <c r="R1087">
        <v>1</v>
      </c>
      <c r="S1087">
        <v>3</v>
      </c>
      <c r="T1087">
        <v>21</v>
      </c>
      <c r="U1087">
        <v>21</v>
      </c>
      <c r="V1087" t="s">
        <v>13</v>
      </c>
      <c r="W1087">
        <v>0</v>
      </c>
    </row>
    <row r="1088" spans="1:23" x14ac:dyDescent="0.25">
      <c r="A1088">
        <v>1886</v>
      </c>
      <c r="B1088" s="1">
        <v>45091</v>
      </c>
      <c r="C1088" t="s">
        <v>10</v>
      </c>
      <c r="D1088">
        <v>699</v>
      </c>
      <c r="E1088">
        <v>2</v>
      </c>
      <c r="F1088">
        <v>6</v>
      </c>
      <c r="G1088">
        <v>1</v>
      </c>
      <c r="H1088">
        <v>5</v>
      </c>
      <c r="I1088">
        <v>9</v>
      </c>
      <c r="J1088" t="s">
        <v>11</v>
      </c>
      <c r="K1088">
        <v>1</v>
      </c>
      <c r="M1088">
        <v>2570</v>
      </c>
      <c r="N1088" s="1">
        <v>44993</v>
      </c>
      <c r="O1088" t="s">
        <v>10</v>
      </c>
      <c r="P1088">
        <v>699</v>
      </c>
      <c r="Q1088">
        <v>10.4</v>
      </c>
      <c r="R1088">
        <v>1</v>
      </c>
      <c r="S1088">
        <v>3</v>
      </c>
      <c r="T1088">
        <v>27</v>
      </c>
      <c r="U1088">
        <v>48</v>
      </c>
      <c r="V1088" t="s">
        <v>13</v>
      </c>
      <c r="W1088">
        <v>0</v>
      </c>
    </row>
    <row r="1089" spans="1:23" x14ac:dyDescent="0.25">
      <c r="A1089">
        <v>1887</v>
      </c>
      <c r="B1089" s="1">
        <v>45285</v>
      </c>
      <c r="C1089" t="s">
        <v>12</v>
      </c>
      <c r="D1089">
        <v>199</v>
      </c>
      <c r="E1089">
        <v>19.8</v>
      </c>
      <c r="F1089">
        <v>6</v>
      </c>
      <c r="G1089">
        <v>3</v>
      </c>
      <c r="H1089">
        <v>26</v>
      </c>
      <c r="I1089">
        <v>37</v>
      </c>
      <c r="J1089" t="s">
        <v>11</v>
      </c>
      <c r="K1089">
        <v>1</v>
      </c>
      <c r="M1089">
        <v>2572</v>
      </c>
      <c r="N1089" s="1">
        <v>45075</v>
      </c>
      <c r="O1089" t="s">
        <v>10</v>
      </c>
      <c r="P1089">
        <v>699</v>
      </c>
      <c r="Q1089">
        <v>23.9</v>
      </c>
      <c r="R1089">
        <v>0</v>
      </c>
      <c r="S1089">
        <v>3</v>
      </c>
      <c r="T1089">
        <v>35</v>
      </c>
      <c r="U1089">
        <v>29</v>
      </c>
      <c r="V1089" t="s">
        <v>13</v>
      </c>
      <c r="W1089">
        <v>0</v>
      </c>
    </row>
    <row r="1090" spans="1:23" x14ac:dyDescent="0.25">
      <c r="A1090">
        <v>1888</v>
      </c>
      <c r="B1090" s="1">
        <v>45526</v>
      </c>
      <c r="C1090" t="s">
        <v>12</v>
      </c>
      <c r="D1090">
        <v>199</v>
      </c>
      <c r="E1090">
        <v>24.1</v>
      </c>
      <c r="F1090">
        <v>4</v>
      </c>
      <c r="G1090">
        <v>1</v>
      </c>
      <c r="H1090">
        <v>15</v>
      </c>
      <c r="I1090">
        <v>57</v>
      </c>
      <c r="J1090" t="s">
        <v>11</v>
      </c>
      <c r="K1090">
        <v>1</v>
      </c>
      <c r="M1090">
        <v>2574</v>
      </c>
      <c r="N1090" s="1">
        <v>45486</v>
      </c>
      <c r="O1090" t="s">
        <v>12</v>
      </c>
      <c r="P1090">
        <v>199</v>
      </c>
      <c r="Q1090">
        <v>15.8</v>
      </c>
      <c r="R1090">
        <v>6</v>
      </c>
      <c r="S1090">
        <v>5</v>
      </c>
      <c r="T1090">
        <v>21</v>
      </c>
      <c r="U1090">
        <v>24</v>
      </c>
      <c r="V1090" t="s">
        <v>13</v>
      </c>
      <c r="W1090">
        <v>0</v>
      </c>
    </row>
    <row r="1091" spans="1:23" x14ac:dyDescent="0.25">
      <c r="A1091">
        <v>1896</v>
      </c>
      <c r="B1091" s="1">
        <v>45184</v>
      </c>
      <c r="C1091" t="s">
        <v>10</v>
      </c>
      <c r="D1091">
        <v>699</v>
      </c>
      <c r="E1091">
        <v>22.7</v>
      </c>
      <c r="F1091">
        <v>8</v>
      </c>
      <c r="G1091">
        <v>2</v>
      </c>
      <c r="H1091">
        <v>18</v>
      </c>
      <c r="I1091">
        <v>26</v>
      </c>
      <c r="J1091" t="s">
        <v>11</v>
      </c>
      <c r="K1091">
        <v>1</v>
      </c>
      <c r="M1091">
        <v>2579</v>
      </c>
      <c r="N1091" s="1">
        <v>44990</v>
      </c>
      <c r="O1091" t="s">
        <v>10</v>
      </c>
      <c r="P1091">
        <v>699</v>
      </c>
      <c r="Q1091">
        <v>9.1</v>
      </c>
      <c r="R1091">
        <v>1</v>
      </c>
      <c r="S1091">
        <v>3</v>
      </c>
      <c r="T1091">
        <v>3</v>
      </c>
      <c r="U1091">
        <v>5</v>
      </c>
      <c r="V1091" t="s">
        <v>13</v>
      </c>
      <c r="W1091">
        <v>0</v>
      </c>
    </row>
    <row r="1092" spans="1:23" x14ac:dyDescent="0.25">
      <c r="A1092">
        <v>1897</v>
      </c>
      <c r="B1092" s="1">
        <v>45532</v>
      </c>
      <c r="C1092" t="s">
        <v>14</v>
      </c>
      <c r="D1092">
        <v>399</v>
      </c>
      <c r="E1092">
        <v>0.8</v>
      </c>
      <c r="F1092">
        <v>7</v>
      </c>
      <c r="G1092">
        <v>1</v>
      </c>
      <c r="H1092">
        <v>6</v>
      </c>
      <c r="I1092">
        <v>37</v>
      </c>
      <c r="J1092" t="s">
        <v>11</v>
      </c>
      <c r="K1092">
        <v>1</v>
      </c>
      <c r="M1092">
        <v>2582</v>
      </c>
      <c r="N1092" s="1">
        <v>45521</v>
      </c>
      <c r="O1092" t="s">
        <v>14</v>
      </c>
      <c r="P1092">
        <v>399</v>
      </c>
      <c r="Q1092">
        <v>1.7</v>
      </c>
      <c r="R1092">
        <v>4</v>
      </c>
      <c r="S1092">
        <v>1</v>
      </c>
      <c r="T1092">
        <v>1</v>
      </c>
      <c r="U1092">
        <v>19</v>
      </c>
      <c r="V1092" t="s">
        <v>13</v>
      </c>
      <c r="W1092">
        <v>0</v>
      </c>
    </row>
    <row r="1093" spans="1:23" x14ac:dyDescent="0.25">
      <c r="A1093">
        <v>1898</v>
      </c>
      <c r="B1093" s="1">
        <v>45311</v>
      </c>
      <c r="C1093" t="s">
        <v>14</v>
      </c>
      <c r="D1093">
        <v>399</v>
      </c>
      <c r="E1093">
        <v>3</v>
      </c>
      <c r="F1093">
        <v>7</v>
      </c>
      <c r="G1093">
        <v>4</v>
      </c>
      <c r="H1093">
        <v>18</v>
      </c>
      <c r="I1093">
        <v>38</v>
      </c>
      <c r="J1093" t="s">
        <v>11</v>
      </c>
      <c r="K1093">
        <v>1</v>
      </c>
      <c r="M1093">
        <v>2584</v>
      </c>
      <c r="N1093" s="1">
        <v>45195</v>
      </c>
      <c r="O1093" t="s">
        <v>10</v>
      </c>
      <c r="P1093">
        <v>699</v>
      </c>
      <c r="Q1093">
        <v>11.1</v>
      </c>
      <c r="R1093">
        <v>6</v>
      </c>
      <c r="S1093">
        <v>0</v>
      </c>
      <c r="T1093">
        <v>28</v>
      </c>
      <c r="U1093">
        <v>20</v>
      </c>
      <c r="V1093" t="s">
        <v>13</v>
      </c>
      <c r="W1093">
        <v>0</v>
      </c>
    </row>
    <row r="1094" spans="1:23" x14ac:dyDescent="0.25">
      <c r="A1094">
        <v>1899</v>
      </c>
      <c r="B1094" s="1">
        <v>45585</v>
      </c>
      <c r="C1094" t="s">
        <v>10</v>
      </c>
      <c r="D1094">
        <v>699</v>
      </c>
      <c r="E1094">
        <v>21.8</v>
      </c>
      <c r="F1094">
        <v>6</v>
      </c>
      <c r="G1094">
        <v>0</v>
      </c>
      <c r="H1094">
        <v>34</v>
      </c>
      <c r="I1094">
        <v>38</v>
      </c>
      <c r="J1094" t="s">
        <v>11</v>
      </c>
      <c r="K1094">
        <v>1</v>
      </c>
      <c r="M1094">
        <v>2585</v>
      </c>
      <c r="N1094" s="1">
        <v>45428</v>
      </c>
      <c r="O1094" t="s">
        <v>12</v>
      </c>
      <c r="P1094">
        <v>199</v>
      </c>
      <c r="Q1094">
        <v>20.6</v>
      </c>
      <c r="R1094">
        <v>4</v>
      </c>
      <c r="S1094">
        <v>2</v>
      </c>
      <c r="T1094">
        <v>1</v>
      </c>
      <c r="U1094">
        <v>27</v>
      </c>
      <c r="V1094" t="s">
        <v>13</v>
      </c>
      <c r="W1094">
        <v>0</v>
      </c>
    </row>
    <row r="1095" spans="1:23" x14ac:dyDescent="0.25">
      <c r="A1095">
        <v>1900</v>
      </c>
      <c r="B1095" s="1">
        <v>45545</v>
      </c>
      <c r="C1095" t="s">
        <v>12</v>
      </c>
      <c r="D1095">
        <v>199</v>
      </c>
      <c r="E1095">
        <v>3.4</v>
      </c>
      <c r="F1095">
        <v>3</v>
      </c>
      <c r="G1095">
        <v>2</v>
      </c>
      <c r="H1095">
        <v>7</v>
      </c>
      <c r="I1095">
        <v>37</v>
      </c>
      <c r="J1095" t="s">
        <v>11</v>
      </c>
      <c r="K1095">
        <v>1</v>
      </c>
      <c r="M1095">
        <v>2586</v>
      </c>
      <c r="N1095" s="1">
        <v>45242</v>
      </c>
      <c r="O1095" t="s">
        <v>14</v>
      </c>
      <c r="P1095">
        <v>399</v>
      </c>
      <c r="Q1095">
        <v>13.7</v>
      </c>
      <c r="R1095">
        <v>0</v>
      </c>
      <c r="S1095">
        <v>4</v>
      </c>
      <c r="T1095">
        <v>22</v>
      </c>
      <c r="U1095">
        <v>28</v>
      </c>
      <c r="V1095" t="s">
        <v>13</v>
      </c>
      <c r="W1095">
        <v>0</v>
      </c>
    </row>
    <row r="1096" spans="1:23" x14ac:dyDescent="0.25">
      <c r="A1096">
        <v>1902</v>
      </c>
      <c r="B1096" s="1">
        <v>45612</v>
      </c>
      <c r="C1096" t="s">
        <v>10</v>
      </c>
      <c r="D1096">
        <v>699</v>
      </c>
      <c r="E1096">
        <v>1.4</v>
      </c>
      <c r="F1096">
        <v>6</v>
      </c>
      <c r="G1096">
        <v>5</v>
      </c>
      <c r="H1096">
        <v>34</v>
      </c>
      <c r="I1096">
        <v>47</v>
      </c>
      <c r="J1096" t="s">
        <v>11</v>
      </c>
      <c r="K1096">
        <v>1</v>
      </c>
      <c r="M1096">
        <v>2588</v>
      </c>
      <c r="N1096" s="1">
        <v>45355</v>
      </c>
      <c r="O1096" t="s">
        <v>14</v>
      </c>
      <c r="P1096">
        <v>399</v>
      </c>
      <c r="Q1096">
        <v>20.100000000000001</v>
      </c>
      <c r="R1096">
        <v>6</v>
      </c>
      <c r="S1096">
        <v>1</v>
      </c>
      <c r="T1096">
        <v>17</v>
      </c>
      <c r="U1096">
        <v>54</v>
      </c>
      <c r="V1096" t="s">
        <v>13</v>
      </c>
      <c r="W1096">
        <v>0</v>
      </c>
    </row>
    <row r="1097" spans="1:23" x14ac:dyDescent="0.25">
      <c r="A1097">
        <v>1903</v>
      </c>
      <c r="B1097" s="1">
        <v>45226</v>
      </c>
      <c r="C1097" t="s">
        <v>12</v>
      </c>
      <c r="D1097">
        <v>199</v>
      </c>
      <c r="E1097">
        <v>14.4</v>
      </c>
      <c r="F1097">
        <v>0</v>
      </c>
      <c r="G1097">
        <v>5</v>
      </c>
      <c r="H1097">
        <v>14</v>
      </c>
      <c r="I1097">
        <v>60</v>
      </c>
      <c r="J1097" t="s">
        <v>11</v>
      </c>
      <c r="K1097">
        <v>1</v>
      </c>
      <c r="M1097">
        <v>2593</v>
      </c>
      <c r="N1097" s="1">
        <v>45442</v>
      </c>
      <c r="O1097" t="s">
        <v>12</v>
      </c>
      <c r="P1097">
        <v>199</v>
      </c>
      <c r="Q1097">
        <v>7.4</v>
      </c>
      <c r="R1097">
        <v>1</v>
      </c>
      <c r="S1097">
        <v>0</v>
      </c>
      <c r="T1097">
        <v>12</v>
      </c>
      <c r="U1097">
        <v>23</v>
      </c>
      <c r="V1097" t="s">
        <v>13</v>
      </c>
      <c r="W1097">
        <v>0</v>
      </c>
    </row>
    <row r="1098" spans="1:23" x14ac:dyDescent="0.25">
      <c r="A1098">
        <v>1904</v>
      </c>
      <c r="B1098" s="1">
        <v>45287</v>
      </c>
      <c r="C1098" t="s">
        <v>14</v>
      </c>
      <c r="D1098">
        <v>399</v>
      </c>
      <c r="E1098">
        <v>18.399999999999999</v>
      </c>
      <c r="F1098">
        <v>4</v>
      </c>
      <c r="G1098">
        <v>2</v>
      </c>
      <c r="H1098">
        <v>2</v>
      </c>
      <c r="I1098">
        <v>52</v>
      </c>
      <c r="J1098" t="s">
        <v>11</v>
      </c>
      <c r="K1098">
        <v>1</v>
      </c>
      <c r="M1098">
        <v>2594</v>
      </c>
      <c r="N1098" s="1">
        <v>45476</v>
      </c>
      <c r="O1098" t="s">
        <v>14</v>
      </c>
      <c r="P1098">
        <v>399</v>
      </c>
      <c r="Q1098">
        <v>20</v>
      </c>
      <c r="R1098">
        <v>6</v>
      </c>
      <c r="S1098">
        <v>0</v>
      </c>
      <c r="T1098">
        <v>35</v>
      </c>
      <c r="U1098">
        <v>0</v>
      </c>
      <c r="V1098" t="s">
        <v>13</v>
      </c>
      <c r="W1098">
        <v>0</v>
      </c>
    </row>
    <row r="1099" spans="1:23" x14ac:dyDescent="0.25">
      <c r="A1099">
        <v>1907</v>
      </c>
      <c r="B1099" s="1">
        <v>45160</v>
      </c>
      <c r="C1099" t="s">
        <v>12</v>
      </c>
      <c r="D1099">
        <v>199</v>
      </c>
      <c r="E1099">
        <v>21.5</v>
      </c>
      <c r="F1099">
        <v>5</v>
      </c>
      <c r="G1099">
        <v>2</v>
      </c>
      <c r="H1099">
        <v>32</v>
      </c>
      <c r="I1099">
        <v>39</v>
      </c>
      <c r="J1099" t="s">
        <v>11</v>
      </c>
      <c r="K1099">
        <v>1</v>
      </c>
      <c r="M1099">
        <v>2596</v>
      </c>
      <c r="N1099" s="1">
        <v>45293</v>
      </c>
      <c r="O1099" t="s">
        <v>12</v>
      </c>
      <c r="P1099">
        <v>199</v>
      </c>
      <c r="Q1099">
        <v>21.9</v>
      </c>
      <c r="R1099">
        <v>2</v>
      </c>
      <c r="S1099">
        <v>4</v>
      </c>
      <c r="T1099">
        <v>13</v>
      </c>
      <c r="U1099">
        <v>38</v>
      </c>
      <c r="V1099" t="s">
        <v>13</v>
      </c>
      <c r="W1099">
        <v>0</v>
      </c>
    </row>
    <row r="1100" spans="1:23" x14ac:dyDescent="0.25">
      <c r="A1100">
        <v>1908</v>
      </c>
      <c r="B1100" s="1">
        <v>45436</v>
      </c>
      <c r="C1100" t="s">
        <v>14</v>
      </c>
      <c r="D1100">
        <v>399</v>
      </c>
      <c r="E1100">
        <v>3</v>
      </c>
      <c r="F1100">
        <v>1</v>
      </c>
      <c r="G1100">
        <v>5</v>
      </c>
      <c r="H1100">
        <v>20</v>
      </c>
      <c r="I1100">
        <v>25</v>
      </c>
      <c r="J1100" t="s">
        <v>11</v>
      </c>
      <c r="K1100">
        <v>1</v>
      </c>
      <c r="M1100">
        <v>2597</v>
      </c>
      <c r="N1100" s="1">
        <v>45345</v>
      </c>
      <c r="O1100" t="s">
        <v>14</v>
      </c>
      <c r="P1100">
        <v>399</v>
      </c>
      <c r="Q1100">
        <v>23.3</v>
      </c>
      <c r="R1100">
        <v>4</v>
      </c>
      <c r="S1100">
        <v>3</v>
      </c>
      <c r="T1100">
        <v>1</v>
      </c>
      <c r="U1100">
        <v>8</v>
      </c>
      <c r="V1100" t="s">
        <v>13</v>
      </c>
      <c r="W1100">
        <v>0</v>
      </c>
    </row>
    <row r="1101" spans="1:23" x14ac:dyDescent="0.25">
      <c r="A1101">
        <v>1910</v>
      </c>
      <c r="B1101" s="1">
        <v>45121</v>
      </c>
      <c r="C1101" t="s">
        <v>14</v>
      </c>
      <c r="D1101">
        <v>399</v>
      </c>
      <c r="E1101">
        <v>22.4</v>
      </c>
      <c r="F1101">
        <v>2</v>
      </c>
      <c r="G1101">
        <v>1</v>
      </c>
      <c r="H1101">
        <v>29</v>
      </c>
      <c r="I1101">
        <v>20</v>
      </c>
      <c r="J1101" t="s">
        <v>11</v>
      </c>
      <c r="K1101">
        <v>1</v>
      </c>
      <c r="M1101">
        <v>2598</v>
      </c>
      <c r="N1101" s="1">
        <v>45095</v>
      </c>
      <c r="O1101" t="s">
        <v>14</v>
      </c>
      <c r="P1101">
        <v>399</v>
      </c>
      <c r="Q1101">
        <v>16.100000000000001</v>
      </c>
      <c r="R1101">
        <v>6</v>
      </c>
      <c r="S1101">
        <v>0</v>
      </c>
      <c r="T1101">
        <v>11</v>
      </c>
      <c r="U1101">
        <v>9</v>
      </c>
      <c r="V1101" t="s">
        <v>13</v>
      </c>
      <c r="W1101">
        <v>0</v>
      </c>
    </row>
    <row r="1102" spans="1:23" x14ac:dyDescent="0.25">
      <c r="A1102">
        <v>1911</v>
      </c>
      <c r="B1102" s="1">
        <v>45109</v>
      </c>
      <c r="C1102" t="s">
        <v>10</v>
      </c>
      <c r="D1102">
        <v>699</v>
      </c>
      <c r="E1102">
        <v>22.8</v>
      </c>
      <c r="F1102">
        <v>8</v>
      </c>
      <c r="G1102">
        <v>2</v>
      </c>
      <c r="H1102">
        <v>20</v>
      </c>
      <c r="I1102">
        <v>48</v>
      </c>
      <c r="J1102" t="s">
        <v>11</v>
      </c>
      <c r="K1102">
        <v>1</v>
      </c>
      <c r="M1102">
        <v>2599</v>
      </c>
      <c r="N1102" s="1">
        <v>45277</v>
      </c>
      <c r="O1102" t="s">
        <v>12</v>
      </c>
      <c r="P1102">
        <v>199</v>
      </c>
      <c r="Q1102">
        <v>13.5</v>
      </c>
      <c r="R1102">
        <v>3</v>
      </c>
      <c r="S1102">
        <v>5</v>
      </c>
      <c r="T1102">
        <v>14</v>
      </c>
      <c r="U1102">
        <v>48</v>
      </c>
      <c r="V1102" t="s">
        <v>13</v>
      </c>
      <c r="W1102">
        <v>0</v>
      </c>
    </row>
    <row r="1103" spans="1:23" x14ac:dyDescent="0.25">
      <c r="A1103">
        <v>1913</v>
      </c>
      <c r="B1103" s="1">
        <v>45321</v>
      </c>
      <c r="C1103" t="s">
        <v>14</v>
      </c>
      <c r="D1103">
        <v>399</v>
      </c>
      <c r="E1103">
        <v>4.0999999999999996</v>
      </c>
      <c r="F1103">
        <v>5</v>
      </c>
      <c r="G1103">
        <v>4</v>
      </c>
      <c r="H1103">
        <v>17</v>
      </c>
      <c r="I1103">
        <v>22</v>
      </c>
      <c r="J1103" t="s">
        <v>11</v>
      </c>
      <c r="K1103">
        <v>1</v>
      </c>
      <c r="M1103">
        <v>2602</v>
      </c>
      <c r="N1103" s="1">
        <v>45297</v>
      </c>
      <c r="O1103" t="s">
        <v>10</v>
      </c>
      <c r="P1103">
        <v>699</v>
      </c>
      <c r="Q1103">
        <v>17.5</v>
      </c>
      <c r="R1103">
        <v>3</v>
      </c>
      <c r="S1103">
        <v>4</v>
      </c>
      <c r="T1103">
        <v>36</v>
      </c>
      <c r="U1103">
        <v>20</v>
      </c>
      <c r="V1103" t="s">
        <v>13</v>
      </c>
      <c r="W1103">
        <v>0</v>
      </c>
    </row>
    <row r="1104" spans="1:23" x14ac:dyDescent="0.25">
      <c r="A1104">
        <v>1915</v>
      </c>
      <c r="B1104" s="1">
        <v>45638</v>
      </c>
      <c r="C1104" t="s">
        <v>12</v>
      </c>
      <c r="D1104">
        <v>199</v>
      </c>
      <c r="E1104">
        <v>4.3</v>
      </c>
      <c r="F1104">
        <v>4</v>
      </c>
      <c r="G1104">
        <v>0</v>
      </c>
      <c r="H1104">
        <v>36</v>
      </c>
      <c r="I1104">
        <v>31</v>
      </c>
      <c r="J1104" t="s">
        <v>11</v>
      </c>
      <c r="K1104">
        <v>1</v>
      </c>
      <c r="M1104">
        <v>2604</v>
      </c>
      <c r="N1104" s="1">
        <v>45041</v>
      </c>
      <c r="O1104" t="s">
        <v>10</v>
      </c>
      <c r="P1104">
        <v>699</v>
      </c>
      <c r="Q1104">
        <v>8.8000000000000007</v>
      </c>
      <c r="R1104">
        <v>2</v>
      </c>
      <c r="S1104">
        <v>1</v>
      </c>
      <c r="T1104">
        <v>30</v>
      </c>
      <c r="U1104">
        <v>54</v>
      </c>
      <c r="V1104" t="s">
        <v>13</v>
      </c>
      <c r="W1104">
        <v>0</v>
      </c>
    </row>
    <row r="1105" spans="1:23" x14ac:dyDescent="0.25">
      <c r="A1105">
        <v>1916</v>
      </c>
      <c r="B1105" s="1">
        <v>44939</v>
      </c>
      <c r="C1105" t="s">
        <v>12</v>
      </c>
      <c r="D1105">
        <v>199</v>
      </c>
      <c r="E1105">
        <v>21.9</v>
      </c>
      <c r="F1105">
        <v>7</v>
      </c>
      <c r="G1105">
        <v>5</v>
      </c>
      <c r="H1105">
        <v>16</v>
      </c>
      <c r="I1105">
        <v>51</v>
      </c>
      <c r="J1105" t="s">
        <v>11</v>
      </c>
      <c r="K1105">
        <v>1</v>
      </c>
      <c r="M1105">
        <v>2606</v>
      </c>
      <c r="N1105" s="1">
        <v>45587</v>
      </c>
      <c r="O1105" t="s">
        <v>10</v>
      </c>
      <c r="P1105">
        <v>699</v>
      </c>
      <c r="Q1105">
        <v>11.5</v>
      </c>
      <c r="R1105">
        <v>6</v>
      </c>
      <c r="S1105">
        <v>1</v>
      </c>
      <c r="T1105">
        <v>6</v>
      </c>
      <c r="U1105">
        <v>15</v>
      </c>
      <c r="V1105" t="s">
        <v>13</v>
      </c>
      <c r="W1105">
        <v>0</v>
      </c>
    </row>
    <row r="1106" spans="1:23" x14ac:dyDescent="0.25">
      <c r="A1106">
        <v>1917</v>
      </c>
      <c r="B1106" s="1">
        <v>45508</v>
      </c>
      <c r="C1106" t="s">
        <v>14</v>
      </c>
      <c r="D1106">
        <v>399</v>
      </c>
      <c r="E1106">
        <v>24.1</v>
      </c>
      <c r="F1106">
        <v>7</v>
      </c>
      <c r="G1106">
        <v>3</v>
      </c>
      <c r="H1106">
        <v>16</v>
      </c>
      <c r="I1106">
        <v>26</v>
      </c>
      <c r="J1106" t="s">
        <v>11</v>
      </c>
      <c r="K1106">
        <v>1</v>
      </c>
      <c r="M1106">
        <v>2607</v>
      </c>
      <c r="N1106" s="1">
        <v>45478</v>
      </c>
      <c r="O1106" t="s">
        <v>10</v>
      </c>
      <c r="P1106">
        <v>699</v>
      </c>
      <c r="Q1106">
        <v>12.5</v>
      </c>
      <c r="R1106">
        <v>0</v>
      </c>
      <c r="S1106">
        <v>1</v>
      </c>
      <c r="T1106">
        <v>11</v>
      </c>
      <c r="U1106">
        <v>55</v>
      </c>
      <c r="V1106" t="s">
        <v>13</v>
      </c>
      <c r="W1106">
        <v>0</v>
      </c>
    </row>
    <row r="1107" spans="1:23" x14ac:dyDescent="0.25">
      <c r="A1107">
        <v>1918</v>
      </c>
      <c r="B1107" s="1">
        <v>45323</v>
      </c>
      <c r="C1107" t="s">
        <v>12</v>
      </c>
      <c r="D1107">
        <v>199</v>
      </c>
      <c r="E1107">
        <v>5.0999999999999996</v>
      </c>
      <c r="F1107">
        <v>8</v>
      </c>
      <c r="G1107">
        <v>4</v>
      </c>
      <c r="H1107">
        <v>27</v>
      </c>
      <c r="I1107">
        <v>25</v>
      </c>
      <c r="J1107" t="s">
        <v>11</v>
      </c>
      <c r="K1107">
        <v>1</v>
      </c>
      <c r="M1107">
        <v>2614</v>
      </c>
      <c r="N1107" s="1">
        <v>45297</v>
      </c>
      <c r="O1107" t="s">
        <v>14</v>
      </c>
      <c r="P1107">
        <v>399</v>
      </c>
      <c r="Q1107">
        <v>6.9</v>
      </c>
      <c r="R1107">
        <v>0</v>
      </c>
      <c r="S1107">
        <v>4</v>
      </c>
      <c r="T1107">
        <v>17</v>
      </c>
      <c r="U1107">
        <v>13</v>
      </c>
      <c r="V1107" t="s">
        <v>13</v>
      </c>
      <c r="W1107">
        <v>0</v>
      </c>
    </row>
    <row r="1108" spans="1:23" x14ac:dyDescent="0.25">
      <c r="A1108">
        <v>1919</v>
      </c>
      <c r="B1108" s="1">
        <v>45167</v>
      </c>
      <c r="C1108" t="s">
        <v>10</v>
      </c>
      <c r="D1108">
        <v>699</v>
      </c>
      <c r="E1108">
        <v>17.8</v>
      </c>
      <c r="F1108">
        <v>5</v>
      </c>
      <c r="G1108">
        <v>2</v>
      </c>
      <c r="H1108">
        <v>17</v>
      </c>
      <c r="I1108">
        <v>27</v>
      </c>
      <c r="J1108" t="s">
        <v>11</v>
      </c>
      <c r="K1108">
        <v>1</v>
      </c>
      <c r="M1108">
        <v>2615</v>
      </c>
      <c r="N1108" s="1">
        <v>45036</v>
      </c>
      <c r="O1108" t="s">
        <v>10</v>
      </c>
      <c r="P1108">
        <v>699</v>
      </c>
      <c r="Q1108">
        <v>12.1</v>
      </c>
      <c r="R1108">
        <v>3</v>
      </c>
      <c r="S1108">
        <v>3</v>
      </c>
      <c r="T1108">
        <v>5</v>
      </c>
      <c r="U1108">
        <v>45</v>
      </c>
      <c r="V1108" t="s">
        <v>13</v>
      </c>
      <c r="W1108">
        <v>0</v>
      </c>
    </row>
    <row r="1109" spans="1:23" x14ac:dyDescent="0.25">
      <c r="A1109">
        <v>1921</v>
      </c>
      <c r="B1109" s="1">
        <v>45248</v>
      </c>
      <c r="C1109" t="s">
        <v>12</v>
      </c>
      <c r="D1109">
        <v>199</v>
      </c>
      <c r="E1109">
        <v>14.7</v>
      </c>
      <c r="F1109">
        <v>1</v>
      </c>
      <c r="G1109">
        <v>4</v>
      </c>
      <c r="H1109">
        <v>35</v>
      </c>
      <c r="I1109">
        <v>45</v>
      </c>
      <c r="J1109" t="s">
        <v>11</v>
      </c>
      <c r="K1109">
        <v>1</v>
      </c>
      <c r="M1109">
        <v>2616</v>
      </c>
      <c r="N1109" s="1">
        <v>45441</v>
      </c>
      <c r="O1109" t="s">
        <v>12</v>
      </c>
      <c r="P1109">
        <v>199</v>
      </c>
      <c r="Q1109">
        <v>6.4</v>
      </c>
      <c r="R1109">
        <v>1</v>
      </c>
      <c r="S1109">
        <v>1</v>
      </c>
      <c r="T1109">
        <v>21</v>
      </c>
      <c r="U1109">
        <v>34</v>
      </c>
      <c r="V1109" t="s">
        <v>13</v>
      </c>
      <c r="W1109">
        <v>0</v>
      </c>
    </row>
    <row r="1110" spans="1:23" x14ac:dyDescent="0.25">
      <c r="A1110">
        <v>1922</v>
      </c>
      <c r="B1110" s="1">
        <v>44981</v>
      </c>
      <c r="C1110" t="s">
        <v>12</v>
      </c>
      <c r="D1110">
        <v>199</v>
      </c>
      <c r="E1110">
        <v>18.100000000000001</v>
      </c>
      <c r="F1110">
        <v>8</v>
      </c>
      <c r="G1110">
        <v>1</v>
      </c>
      <c r="H1110">
        <v>15</v>
      </c>
      <c r="I1110">
        <v>29</v>
      </c>
      <c r="J1110" t="s">
        <v>11</v>
      </c>
      <c r="K1110">
        <v>1</v>
      </c>
      <c r="M1110">
        <v>2618</v>
      </c>
      <c r="N1110" s="1">
        <v>45646</v>
      </c>
      <c r="O1110" t="s">
        <v>10</v>
      </c>
      <c r="P1110">
        <v>699</v>
      </c>
      <c r="Q1110">
        <v>19.5</v>
      </c>
      <c r="R1110">
        <v>0</v>
      </c>
      <c r="S1110">
        <v>2</v>
      </c>
      <c r="T1110">
        <v>33</v>
      </c>
      <c r="U1110">
        <v>20</v>
      </c>
      <c r="V1110" t="s">
        <v>13</v>
      </c>
      <c r="W1110">
        <v>0</v>
      </c>
    </row>
    <row r="1111" spans="1:23" x14ac:dyDescent="0.25">
      <c r="A1111">
        <v>1923</v>
      </c>
      <c r="B1111" s="1">
        <v>45386</v>
      </c>
      <c r="C1111" t="s">
        <v>14</v>
      </c>
      <c r="D1111">
        <v>399</v>
      </c>
      <c r="E1111">
        <v>12.7</v>
      </c>
      <c r="F1111">
        <v>6</v>
      </c>
      <c r="G1111">
        <v>0</v>
      </c>
      <c r="H1111">
        <v>29</v>
      </c>
      <c r="I1111">
        <v>10</v>
      </c>
      <c r="J1111" t="s">
        <v>11</v>
      </c>
      <c r="K1111">
        <v>1</v>
      </c>
      <c r="M1111">
        <v>2621</v>
      </c>
      <c r="N1111" s="1">
        <v>45093</v>
      </c>
      <c r="O1111" t="s">
        <v>14</v>
      </c>
      <c r="P1111">
        <v>399</v>
      </c>
      <c r="Q1111">
        <v>22.7</v>
      </c>
      <c r="R1111">
        <v>8</v>
      </c>
      <c r="S1111">
        <v>5</v>
      </c>
      <c r="T1111">
        <v>9</v>
      </c>
      <c r="U1111">
        <v>14</v>
      </c>
      <c r="V1111" t="s">
        <v>13</v>
      </c>
      <c r="W1111">
        <v>0</v>
      </c>
    </row>
    <row r="1112" spans="1:23" x14ac:dyDescent="0.25">
      <c r="A1112">
        <v>1924</v>
      </c>
      <c r="B1112" s="1">
        <v>45289</v>
      </c>
      <c r="C1112" t="s">
        <v>10</v>
      </c>
      <c r="D1112">
        <v>699</v>
      </c>
      <c r="E1112">
        <v>22.4</v>
      </c>
      <c r="F1112">
        <v>7</v>
      </c>
      <c r="G1112">
        <v>5</v>
      </c>
      <c r="H1112">
        <v>4</v>
      </c>
      <c r="I1112">
        <v>9</v>
      </c>
      <c r="J1112" t="s">
        <v>11</v>
      </c>
      <c r="K1112">
        <v>1</v>
      </c>
      <c r="M1112">
        <v>2622</v>
      </c>
      <c r="N1112" s="1">
        <v>45602</v>
      </c>
      <c r="O1112" t="s">
        <v>10</v>
      </c>
      <c r="P1112">
        <v>699</v>
      </c>
      <c r="Q1112">
        <v>6.3</v>
      </c>
      <c r="R1112">
        <v>1</v>
      </c>
      <c r="S1112">
        <v>1</v>
      </c>
      <c r="T1112">
        <v>16</v>
      </c>
      <c r="U1112">
        <v>7</v>
      </c>
      <c r="V1112" t="s">
        <v>13</v>
      </c>
      <c r="W1112">
        <v>0</v>
      </c>
    </row>
    <row r="1113" spans="1:23" x14ac:dyDescent="0.25">
      <c r="A1113">
        <v>1925</v>
      </c>
      <c r="B1113" s="1">
        <v>45648</v>
      </c>
      <c r="C1113" t="s">
        <v>12</v>
      </c>
      <c r="D1113">
        <v>199</v>
      </c>
      <c r="E1113">
        <v>14.5</v>
      </c>
      <c r="F1113">
        <v>0</v>
      </c>
      <c r="G1113">
        <v>5</v>
      </c>
      <c r="H1113">
        <v>18</v>
      </c>
      <c r="I1113">
        <v>38</v>
      </c>
      <c r="J1113" t="s">
        <v>11</v>
      </c>
      <c r="K1113">
        <v>1</v>
      </c>
      <c r="M1113">
        <v>2623</v>
      </c>
      <c r="N1113" s="1">
        <v>45456</v>
      </c>
      <c r="O1113" t="s">
        <v>10</v>
      </c>
      <c r="P1113">
        <v>699</v>
      </c>
      <c r="Q1113">
        <v>1.2</v>
      </c>
      <c r="R1113">
        <v>2</v>
      </c>
      <c r="S1113">
        <v>4</v>
      </c>
      <c r="T1113">
        <v>32</v>
      </c>
      <c r="U1113">
        <v>13</v>
      </c>
      <c r="V1113" t="s">
        <v>13</v>
      </c>
      <c r="W1113">
        <v>0</v>
      </c>
    </row>
    <row r="1114" spans="1:23" x14ac:dyDescent="0.25">
      <c r="A1114">
        <v>1926</v>
      </c>
      <c r="B1114" s="1">
        <v>45238</v>
      </c>
      <c r="C1114" t="s">
        <v>12</v>
      </c>
      <c r="D1114">
        <v>199</v>
      </c>
      <c r="E1114">
        <v>5.8</v>
      </c>
      <c r="F1114">
        <v>7</v>
      </c>
      <c r="G1114">
        <v>2</v>
      </c>
      <c r="H1114">
        <v>26</v>
      </c>
      <c r="I1114">
        <v>34</v>
      </c>
      <c r="J1114" t="s">
        <v>11</v>
      </c>
      <c r="K1114">
        <v>1</v>
      </c>
      <c r="M1114">
        <v>2631</v>
      </c>
      <c r="N1114" s="1">
        <v>44944</v>
      </c>
      <c r="O1114" t="s">
        <v>14</v>
      </c>
      <c r="P1114">
        <v>399</v>
      </c>
      <c r="Q1114">
        <v>20.9</v>
      </c>
      <c r="R1114">
        <v>1</v>
      </c>
      <c r="S1114">
        <v>0</v>
      </c>
      <c r="T1114">
        <v>21</v>
      </c>
      <c r="U1114">
        <v>0</v>
      </c>
      <c r="V1114" t="s">
        <v>13</v>
      </c>
      <c r="W1114">
        <v>0</v>
      </c>
    </row>
    <row r="1115" spans="1:23" x14ac:dyDescent="0.25">
      <c r="A1115">
        <v>1928</v>
      </c>
      <c r="B1115" s="1">
        <v>45049</v>
      </c>
      <c r="C1115" t="s">
        <v>10</v>
      </c>
      <c r="D1115">
        <v>699</v>
      </c>
      <c r="E1115">
        <v>21.6</v>
      </c>
      <c r="F1115">
        <v>0</v>
      </c>
      <c r="G1115">
        <v>5</v>
      </c>
      <c r="H1115">
        <v>21</v>
      </c>
      <c r="I1115">
        <v>48</v>
      </c>
      <c r="J1115" t="s">
        <v>11</v>
      </c>
      <c r="K1115">
        <v>1</v>
      </c>
      <c r="M1115">
        <v>2632</v>
      </c>
      <c r="N1115" s="1">
        <v>45264</v>
      </c>
      <c r="O1115" t="s">
        <v>14</v>
      </c>
      <c r="P1115">
        <v>399</v>
      </c>
      <c r="Q1115">
        <v>22.9</v>
      </c>
      <c r="R1115">
        <v>0</v>
      </c>
      <c r="S1115">
        <v>2</v>
      </c>
      <c r="T1115">
        <v>26</v>
      </c>
      <c r="U1115">
        <v>52</v>
      </c>
      <c r="V1115" t="s">
        <v>13</v>
      </c>
      <c r="W1115">
        <v>0</v>
      </c>
    </row>
    <row r="1116" spans="1:23" x14ac:dyDescent="0.25">
      <c r="A1116">
        <v>1929</v>
      </c>
      <c r="B1116" s="1">
        <v>45542</v>
      </c>
      <c r="C1116" t="s">
        <v>12</v>
      </c>
      <c r="D1116">
        <v>199</v>
      </c>
      <c r="E1116">
        <v>13.5</v>
      </c>
      <c r="F1116">
        <v>2</v>
      </c>
      <c r="G1116">
        <v>5</v>
      </c>
      <c r="H1116">
        <v>5</v>
      </c>
      <c r="I1116">
        <v>12</v>
      </c>
      <c r="J1116" t="s">
        <v>11</v>
      </c>
      <c r="K1116">
        <v>1</v>
      </c>
      <c r="M1116">
        <v>2633</v>
      </c>
      <c r="N1116" s="1">
        <v>44974</v>
      </c>
      <c r="O1116" t="s">
        <v>10</v>
      </c>
      <c r="P1116">
        <v>699</v>
      </c>
      <c r="Q1116">
        <v>11.2</v>
      </c>
      <c r="R1116">
        <v>1</v>
      </c>
      <c r="S1116">
        <v>2</v>
      </c>
      <c r="T1116">
        <v>25</v>
      </c>
      <c r="U1116">
        <v>1</v>
      </c>
      <c r="V1116" t="s">
        <v>13</v>
      </c>
      <c r="W1116">
        <v>0</v>
      </c>
    </row>
    <row r="1117" spans="1:23" x14ac:dyDescent="0.25">
      <c r="A1117">
        <v>1930</v>
      </c>
      <c r="B1117" s="1">
        <v>45023</v>
      </c>
      <c r="C1117" t="s">
        <v>12</v>
      </c>
      <c r="D1117">
        <v>199</v>
      </c>
      <c r="E1117">
        <v>1.2</v>
      </c>
      <c r="F1117">
        <v>7</v>
      </c>
      <c r="G1117">
        <v>5</v>
      </c>
      <c r="H1117">
        <v>12</v>
      </c>
      <c r="I1117">
        <v>7</v>
      </c>
      <c r="J1117" t="s">
        <v>11</v>
      </c>
      <c r="K1117">
        <v>1</v>
      </c>
      <c r="M1117">
        <v>2640</v>
      </c>
      <c r="N1117" s="1">
        <v>45603</v>
      </c>
      <c r="O1117" t="s">
        <v>10</v>
      </c>
      <c r="P1117">
        <v>699</v>
      </c>
      <c r="Q1117">
        <v>13.2</v>
      </c>
      <c r="R1117">
        <v>1</v>
      </c>
      <c r="S1117">
        <v>3</v>
      </c>
      <c r="T1117">
        <v>36</v>
      </c>
      <c r="U1117">
        <v>33</v>
      </c>
      <c r="V1117" t="s">
        <v>13</v>
      </c>
      <c r="W1117">
        <v>0</v>
      </c>
    </row>
    <row r="1118" spans="1:23" x14ac:dyDescent="0.25">
      <c r="A1118">
        <v>1931</v>
      </c>
      <c r="B1118" s="1">
        <v>45278</v>
      </c>
      <c r="C1118" t="s">
        <v>14</v>
      </c>
      <c r="D1118">
        <v>399</v>
      </c>
      <c r="E1118">
        <v>20.2</v>
      </c>
      <c r="F1118">
        <v>6</v>
      </c>
      <c r="G1118">
        <v>5</v>
      </c>
      <c r="H1118">
        <v>25</v>
      </c>
      <c r="I1118">
        <v>30</v>
      </c>
      <c r="J1118" t="s">
        <v>11</v>
      </c>
      <c r="K1118">
        <v>1</v>
      </c>
      <c r="M1118">
        <v>2641</v>
      </c>
      <c r="N1118" s="1">
        <v>45532</v>
      </c>
      <c r="O1118" t="s">
        <v>10</v>
      </c>
      <c r="P1118">
        <v>699</v>
      </c>
      <c r="Q1118">
        <v>19.600000000000001</v>
      </c>
      <c r="R1118">
        <v>1</v>
      </c>
      <c r="S1118">
        <v>2</v>
      </c>
      <c r="T1118">
        <v>32</v>
      </c>
      <c r="U1118">
        <v>1</v>
      </c>
      <c r="V1118" t="s">
        <v>13</v>
      </c>
      <c r="W1118">
        <v>0</v>
      </c>
    </row>
    <row r="1119" spans="1:23" x14ac:dyDescent="0.25">
      <c r="A1119">
        <v>1934</v>
      </c>
      <c r="B1119" s="1">
        <v>45547</v>
      </c>
      <c r="C1119" t="s">
        <v>12</v>
      </c>
      <c r="D1119">
        <v>199</v>
      </c>
      <c r="E1119">
        <v>11.6</v>
      </c>
      <c r="F1119">
        <v>1</v>
      </c>
      <c r="G1119">
        <v>4</v>
      </c>
      <c r="H1119">
        <v>22</v>
      </c>
      <c r="I1119">
        <v>16</v>
      </c>
      <c r="J1119" t="s">
        <v>11</v>
      </c>
      <c r="K1119">
        <v>1</v>
      </c>
      <c r="M1119">
        <v>2642</v>
      </c>
      <c r="N1119" s="1">
        <v>44950</v>
      </c>
      <c r="O1119" t="s">
        <v>14</v>
      </c>
      <c r="P1119">
        <v>399</v>
      </c>
      <c r="Q1119">
        <v>9.4</v>
      </c>
      <c r="R1119">
        <v>1</v>
      </c>
      <c r="S1119">
        <v>4</v>
      </c>
      <c r="T1119">
        <v>12</v>
      </c>
      <c r="U1119">
        <v>29</v>
      </c>
      <c r="V1119" t="s">
        <v>13</v>
      </c>
      <c r="W1119">
        <v>0</v>
      </c>
    </row>
    <row r="1120" spans="1:23" x14ac:dyDescent="0.25">
      <c r="A1120">
        <v>1935</v>
      </c>
      <c r="B1120" s="1">
        <v>45468</v>
      </c>
      <c r="C1120" t="s">
        <v>12</v>
      </c>
      <c r="D1120">
        <v>199</v>
      </c>
      <c r="E1120">
        <v>1.9</v>
      </c>
      <c r="F1120">
        <v>5</v>
      </c>
      <c r="G1120">
        <v>0</v>
      </c>
      <c r="H1120">
        <v>36</v>
      </c>
      <c r="I1120">
        <v>10</v>
      </c>
      <c r="J1120" t="s">
        <v>11</v>
      </c>
      <c r="K1120">
        <v>1</v>
      </c>
      <c r="M1120">
        <v>2643</v>
      </c>
      <c r="N1120" s="1">
        <v>45294</v>
      </c>
      <c r="O1120" t="s">
        <v>10</v>
      </c>
      <c r="P1120">
        <v>699</v>
      </c>
      <c r="Q1120">
        <v>3.6</v>
      </c>
      <c r="R1120">
        <v>1</v>
      </c>
      <c r="S1120">
        <v>1</v>
      </c>
      <c r="T1120">
        <v>16</v>
      </c>
      <c r="U1120">
        <v>27</v>
      </c>
      <c r="V1120" t="s">
        <v>13</v>
      </c>
      <c r="W1120">
        <v>0</v>
      </c>
    </row>
    <row r="1121" spans="1:23" x14ac:dyDescent="0.25">
      <c r="A1121">
        <v>1937</v>
      </c>
      <c r="B1121" s="1">
        <v>45475</v>
      </c>
      <c r="C1121" t="s">
        <v>14</v>
      </c>
      <c r="D1121">
        <v>399</v>
      </c>
      <c r="E1121">
        <v>23.9</v>
      </c>
      <c r="F1121">
        <v>3</v>
      </c>
      <c r="G1121">
        <v>5</v>
      </c>
      <c r="H1121">
        <v>5</v>
      </c>
      <c r="I1121">
        <v>39</v>
      </c>
      <c r="J1121" t="s">
        <v>11</v>
      </c>
      <c r="K1121">
        <v>1</v>
      </c>
      <c r="M1121">
        <v>2647</v>
      </c>
      <c r="N1121" s="1">
        <v>45025</v>
      </c>
      <c r="O1121" t="s">
        <v>12</v>
      </c>
      <c r="P1121">
        <v>199</v>
      </c>
      <c r="Q1121">
        <v>12.5</v>
      </c>
      <c r="R1121">
        <v>6</v>
      </c>
      <c r="S1121">
        <v>4</v>
      </c>
      <c r="T1121">
        <v>9</v>
      </c>
      <c r="U1121">
        <v>11</v>
      </c>
      <c r="V1121" t="s">
        <v>13</v>
      </c>
      <c r="W1121">
        <v>0</v>
      </c>
    </row>
    <row r="1122" spans="1:23" x14ac:dyDescent="0.25">
      <c r="A1122">
        <v>1938</v>
      </c>
      <c r="B1122" s="1">
        <v>45378</v>
      </c>
      <c r="C1122" t="s">
        <v>12</v>
      </c>
      <c r="D1122">
        <v>199</v>
      </c>
      <c r="E1122">
        <v>2.9</v>
      </c>
      <c r="F1122">
        <v>2</v>
      </c>
      <c r="G1122">
        <v>4</v>
      </c>
      <c r="H1122">
        <v>23</v>
      </c>
      <c r="I1122">
        <v>23</v>
      </c>
      <c r="J1122" t="s">
        <v>11</v>
      </c>
      <c r="K1122">
        <v>1</v>
      </c>
      <c r="M1122">
        <v>2651</v>
      </c>
      <c r="N1122" s="1">
        <v>44973</v>
      </c>
      <c r="O1122" t="s">
        <v>12</v>
      </c>
      <c r="P1122">
        <v>199</v>
      </c>
      <c r="Q1122">
        <v>9</v>
      </c>
      <c r="R1122">
        <v>4</v>
      </c>
      <c r="S1122">
        <v>2</v>
      </c>
      <c r="T1122">
        <v>36</v>
      </c>
      <c r="U1122">
        <v>31</v>
      </c>
      <c r="V1122" t="s">
        <v>13</v>
      </c>
      <c r="W1122">
        <v>0</v>
      </c>
    </row>
    <row r="1123" spans="1:23" x14ac:dyDescent="0.25">
      <c r="A1123">
        <v>1939</v>
      </c>
      <c r="B1123" s="1">
        <v>45477</v>
      </c>
      <c r="C1123" t="s">
        <v>10</v>
      </c>
      <c r="D1123">
        <v>699</v>
      </c>
      <c r="E1123">
        <v>12.9</v>
      </c>
      <c r="F1123">
        <v>7</v>
      </c>
      <c r="G1123">
        <v>0</v>
      </c>
      <c r="H1123">
        <v>12</v>
      </c>
      <c r="I1123">
        <v>39</v>
      </c>
      <c r="J1123" t="s">
        <v>11</v>
      </c>
      <c r="K1123">
        <v>1</v>
      </c>
      <c r="M1123">
        <v>2652</v>
      </c>
      <c r="N1123" s="1">
        <v>45056</v>
      </c>
      <c r="O1123" t="s">
        <v>14</v>
      </c>
      <c r="P1123">
        <v>399</v>
      </c>
      <c r="Q1123">
        <v>19.600000000000001</v>
      </c>
      <c r="R1123">
        <v>2</v>
      </c>
      <c r="S1123">
        <v>0</v>
      </c>
      <c r="T1123">
        <v>28</v>
      </c>
      <c r="U1123">
        <v>54</v>
      </c>
      <c r="V1123" t="s">
        <v>13</v>
      </c>
      <c r="W1123">
        <v>0</v>
      </c>
    </row>
    <row r="1124" spans="1:23" x14ac:dyDescent="0.25">
      <c r="A1124">
        <v>1940</v>
      </c>
      <c r="B1124" s="1">
        <v>45457</v>
      </c>
      <c r="C1124" t="s">
        <v>12</v>
      </c>
      <c r="D1124">
        <v>199</v>
      </c>
      <c r="E1124">
        <v>23.4</v>
      </c>
      <c r="F1124">
        <v>1</v>
      </c>
      <c r="G1124">
        <v>2</v>
      </c>
      <c r="H1124">
        <v>20</v>
      </c>
      <c r="I1124">
        <v>43</v>
      </c>
      <c r="J1124" t="s">
        <v>11</v>
      </c>
      <c r="K1124">
        <v>1</v>
      </c>
      <c r="M1124">
        <v>2655</v>
      </c>
      <c r="N1124" s="1">
        <v>45262</v>
      </c>
      <c r="O1124" t="s">
        <v>14</v>
      </c>
      <c r="P1124">
        <v>399</v>
      </c>
      <c r="Q1124">
        <v>24.8</v>
      </c>
      <c r="R1124">
        <v>8</v>
      </c>
      <c r="S1124">
        <v>1</v>
      </c>
      <c r="T1124">
        <v>31</v>
      </c>
      <c r="U1124">
        <v>58</v>
      </c>
      <c r="V1124" t="s">
        <v>13</v>
      </c>
      <c r="W1124">
        <v>0</v>
      </c>
    </row>
    <row r="1125" spans="1:23" x14ac:dyDescent="0.25">
      <c r="A1125">
        <v>1941</v>
      </c>
      <c r="B1125" s="1">
        <v>45392</v>
      </c>
      <c r="C1125" t="s">
        <v>12</v>
      </c>
      <c r="D1125">
        <v>199</v>
      </c>
      <c r="E1125">
        <v>12.7</v>
      </c>
      <c r="F1125">
        <v>2</v>
      </c>
      <c r="G1125">
        <v>4</v>
      </c>
      <c r="H1125">
        <v>7</v>
      </c>
      <c r="I1125">
        <v>58</v>
      </c>
      <c r="J1125" t="s">
        <v>11</v>
      </c>
      <c r="K1125">
        <v>1</v>
      </c>
      <c r="M1125">
        <v>2659</v>
      </c>
      <c r="N1125" s="1">
        <v>44928</v>
      </c>
      <c r="O1125" t="s">
        <v>14</v>
      </c>
      <c r="P1125">
        <v>399</v>
      </c>
      <c r="Q1125">
        <v>16.2</v>
      </c>
      <c r="R1125">
        <v>0</v>
      </c>
      <c r="S1125">
        <v>0</v>
      </c>
      <c r="T1125">
        <v>36</v>
      </c>
      <c r="U1125">
        <v>7</v>
      </c>
      <c r="V1125" t="s">
        <v>13</v>
      </c>
      <c r="W1125">
        <v>0</v>
      </c>
    </row>
    <row r="1126" spans="1:23" x14ac:dyDescent="0.25">
      <c r="A1126">
        <v>1943</v>
      </c>
      <c r="B1126" s="1">
        <v>45293</v>
      </c>
      <c r="C1126" t="s">
        <v>12</v>
      </c>
      <c r="D1126">
        <v>199</v>
      </c>
      <c r="E1126">
        <v>4</v>
      </c>
      <c r="F1126">
        <v>7</v>
      </c>
      <c r="G1126">
        <v>1</v>
      </c>
      <c r="H1126">
        <v>24</v>
      </c>
      <c r="I1126">
        <v>50</v>
      </c>
      <c r="J1126" t="s">
        <v>11</v>
      </c>
      <c r="K1126">
        <v>1</v>
      </c>
      <c r="M1126">
        <v>2661</v>
      </c>
      <c r="N1126" s="1">
        <v>45066</v>
      </c>
      <c r="O1126" t="s">
        <v>12</v>
      </c>
      <c r="P1126">
        <v>199</v>
      </c>
      <c r="Q1126">
        <v>18.7</v>
      </c>
      <c r="R1126">
        <v>3</v>
      </c>
      <c r="S1126">
        <v>3</v>
      </c>
      <c r="T1126">
        <v>3</v>
      </c>
      <c r="U1126">
        <v>3</v>
      </c>
      <c r="V1126" t="s">
        <v>13</v>
      </c>
      <c r="W1126">
        <v>0</v>
      </c>
    </row>
    <row r="1127" spans="1:23" x14ac:dyDescent="0.25">
      <c r="A1127">
        <v>1945</v>
      </c>
      <c r="B1127" s="1">
        <v>45065</v>
      </c>
      <c r="C1127" t="s">
        <v>10</v>
      </c>
      <c r="D1127">
        <v>699</v>
      </c>
      <c r="E1127">
        <v>13.3</v>
      </c>
      <c r="F1127">
        <v>8</v>
      </c>
      <c r="G1127">
        <v>5</v>
      </c>
      <c r="H1127">
        <v>35</v>
      </c>
      <c r="I1127">
        <v>12</v>
      </c>
      <c r="J1127" t="s">
        <v>11</v>
      </c>
      <c r="K1127">
        <v>1</v>
      </c>
      <c r="M1127">
        <v>2663</v>
      </c>
      <c r="N1127" s="1">
        <v>45502</v>
      </c>
      <c r="O1127" t="s">
        <v>12</v>
      </c>
      <c r="P1127">
        <v>199</v>
      </c>
      <c r="Q1127">
        <v>6.8</v>
      </c>
      <c r="R1127">
        <v>1</v>
      </c>
      <c r="S1127">
        <v>4</v>
      </c>
      <c r="T1127">
        <v>31</v>
      </c>
      <c r="U1127">
        <v>36</v>
      </c>
      <c r="V1127" t="s">
        <v>13</v>
      </c>
      <c r="W1127">
        <v>0</v>
      </c>
    </row>
    <row r="1128" spans="1:23" x14ac:dyDescent="0.25">
      <c r="A1128">
        <v>1946</v>
      </c>
      <c r="B1128" s="1">
        <v>45429</v>
      </c>
      <c r="C1128" t="s">
        <v>14</v>
      </c>
      <c r="D1128">
        <v>399</v>
      </c>
      <c r="E1128">
        <v>7.7</v>
      </c>
      <c r="F1128">
        <v>6</v>
      </c>
      <c r="G1128">
        <v>3</v>
      </c>
      <c r="H1128">
        <v>13</v>
      </c>
      <c r="I1128">
        <v>27</v>
      </c>
      <c r="J1128" t="s">
        <v>11</v>
      </c>
      <c r="K1128">
        <v>1</v>
      </c>
      <c r="M1128">
        <v>2664</v>
      </c>
      <c r="N1128" s="1">
        <v>45461</v>
      </c>
      <c r="O1128" t="s">
        <v>10</v>
      </c>
      <c r="P1128">
        <v>699</v>
      </c>
      <c r="Q1128">
        <v>17.600000000000001</v>
      </c>
      <c r="R1128">
        <v>3</v>
      </c>
      <c r="S1128">
        <v>5</v>
      </c>
      <c r="T1128">
        <v>21</v>
      </c>
      <c r="U1128">
        <v>9</v>
      </c>
      <c r="V1128" t="s">
        <v>13</v>
      </c>
      <c r="W1128">
        <v>0</v>
      </c>
    </row>
    <row r="1129" spans="1:23" x14ac:dyDescent="0.25">
      <c r="A1129">
        <v>1947</v>
      </c>
      <c r="B1129" s="1">
        <v>45436</v>
      </c>
      <c r="C1129" t="s">
        <v>12</v>
      </c>
      <c r="D1129">
        <v>199</v>
      </c>
      <c r="E1129">
        <v>3.1</v>
      </c>
      <c r="F1129">
        <v>8</v>
      </c>
      <c r="G1129">
        <v>3</v>
      </c>
      <c r="H1129">
        <v>32</v>
      </c>
      <c r="I1129">
        <v>39</v>
      </c>
      <c r="J1129" t="s">
        <v>11</v>
      </c>
      <c r="K1129">
        <v>1</v>
      </c>
      <c r="M1129">
        <v>2666</v>
      </c>
      <c r="N1129" s="1">
        <v>45454</v>
      </c>
      <c r="O1129" t="s">
        <v>14</v>
      </c>
      <c r="P1129">
        <v>399</v>
      </c>
      <c r="Q1129">
        <v>19.3</v>
      </c>
      <c r="R1129">
        <v>6</v>
      </c>
      <c r="S1129">
        <v>5</v>
      </c>
      <c r="T1129">
        <v>31</v>
      </c>
      <c r="U1129">
        <v>5</v>
      </c>
      <c r="V1129" t="s">
        <v>13</v>
      </c>
      <c r="W1129">
        <v>0</v>
      </c>
    </row>
    <row r="1130" spans="1:23" x14ac:dyDescent="0.25">
      <c r="A1130">
        <v>1948</v>
      </c>
      <c r="B1130" s="1">
        <v>45528</v>
      </c>
      <c r="C1130" t="s">
        <v>14</v>
      </c>
      <c r="D1130">
        <v>399</v>
      </c>
      <c r="E1130">
        <v>13.4</v>
      </c>
      <c r="F1130">
        <v>0</v>
      </c>
      <c r="G1130">
        <v>1</v>
      </c>
      <c r="H1130">
        <v>4</v>
      </c>
      <c r="I1130">
        <v>60</v>
      </c>
      <c r="J1130" t="s">
        <v>11</v>
      </c>
      <c r="K1130">
        <v>1</v>
      </c>
      <c r="M1130">
        <v>2670</v>
      </c>
      <c r="N1130" s="1">
        <v>45357</v>
      </c>
      <c r="O1130" t="s">
        <v>14</v>
      </c>
      <c r="P1130">
        <v>399</v>
      </c>
      <c r="Q1130">
        <v>13.3</v>
      </c>
      <c r="R1130">
        <v>3</v>
      </c>
      <c r="S1130">
        <v>2</v>
      </c>
      <c r="T1130">
        <v>17</v>
      </c>
      <c r="U1130">
        <v>55</v>
      </c>
      <c r="V1130" t="s">
        <v>13</v>
      </c>
      <c r="W1130">
        <v>0</v>
      </c>
    </row>
    <row r="1131" spans="1:23" x14ac:dyDescent="0.25">
      <c r="A1131">
        <v>1949</v>
      </c>
      <c r="B1131" s="1">
        <v>44975</v>
      </c>
      <c r="C1131" t="s">
        <v>10</v>
      </c>
      <c r="D1131">
        <v>699</v>
      </c>
      <c r="E1131">
        <v>4.7</v>
      </c>
      <c r="F1131">
        <v>5</v>
      </c>
      <c r="G1131">
        <v>5</v>
      </c>
      <c r="H1131">
        <v>35</v>
      </c>
      <c r="I1131">
        <v>3</v>
      </c>
      <c r="J1131" t="s">
        <v>11</v>
      </c>
      <c r="K1131">
        <v>1</v>
      </c>
      <c r="M1131">
        <v>2672</v>
      </c>
      <c r="N1131" s="1">
        <v>45481</v>
      </c>
      <c r="O1131" t="s">
        <v>14</v>
      </c>
      <c r="P1131">
        <v>399</v>
      </c>
      <c r="Q1131">
        <v>14.9</v>
      </c>
      <c r="R1131">
        <v>3</v>
      </c>
      <c r="S1131">
        <v>5</v>
      </c>
      <c r="T1131">
        <v>13</v>
      </c>
      <c r="U1131">
        <v>16</v>
      </c>
      <c r="V1131" t="s">
        <v>13</v>
      </c>
      <c r="W1131">
        <v>0</v>
      </c>
    </row>
    <row r="1132" spans="1:23" x14ac:dyDescent="0.25">
      <c r="A1132">
        <v>1952</v>
      </c>
      <c r="B1132" s="1">
        <v>45135</v>
      </c>
      <c r="C1132" t="s">
        <v>12</v>
      </c>
      <c r="D1132">
        <v>199</v>
      </c>
      <c r="E1132">
        <v>11.7</v>
      </c>
      <c r="F1132">
        <v>2</v>
      </c>
      <c r="G1132">
        <v>1</v>
      </c>
      <c r="H1132">
        <v>7</v>
      </c>
      <c r="I1132">
        <v>45</v>
      </c>
      <c r="J1132" t="s">
        <v>11</v>
      </c>
      <c r="K1132">
        <v>1</v>
      </c>
      <c r="M1132">
        <v>2678</v>
      </c>
      <c r="N1132" s="1">
        <v>45029</v>
      </c>
      <c r="O1132" t="s">
        <v>10</v>
      </c>
      <c r="P1132">
        <v>699</v>
      </c>
      <c r="Q1132">
        <v>18.399999999999999</v>
      </c>
      <c r="R1132">
        <v>1</v>
      </c>
      <c r="S1132">
        <v>1</v>
      </c>
      <c r="T1132">
        <v>20</v>
      </c>
      <c r="U1132">
        <v>6</v>
      </c>
      <c r="V1132" t="s">
        <v>13</v>
      </c>
      <c r="W1132">
        <v>0</v>
      </c>
    </row>
    <row r="1133" spans="1:23" x14ac:dyDescent="0.25">
      <c r="A1133">
        <v>1955</v>
      </c>
      <c r="B1133" s="1">
        <v>45540</v>
      </c>
      <c r="C1133" t="s">
        <v>12</v>
      </c>
      <c r="D1133">
        <v>199</v>
      </c>
      <c r="E1133">
        <v>20.8</v>
      </c>
      <c r="F1133">
        <v>5</v>
      </c>
      <c r="G1133">
        <v>3</v>
      </c>
      <c r="H1133">
        <v>25</v>
      </c>
      <c r="I1133">
        <v>2</v>
      </c>
      <c r="J1133" t="s">
        <v>11</v>
      </c>
      <c r="K1133">
        <v>1</v>
      </c>
      <c r="M1133">
        <v>2681</v>
      </c>
      <c r="N1133" s="1">
        <v>45201</v>
      </c>
      <c r="O1133" t="s">
        <v>12</v>
      </c>
      <c r="P1133">
        <v>199</v>
      </c>
      <c r="Q1133">
        <v>18.100000000000001</v>
      </c>
      <c r="R1133">
        <v>5</v>
      </c>
      <c r="S1133">
        <v>1</v>
      </c>
      <c r="T1133">
        <v>26</v>
      </c>
      <c r="U1133">
        <v>20</v>
      </c>
      <c r="V1133" t="s">
        <v>13</v>
      </c>
      <c r="W1133">
        <v>0</v>
      </c>
    </row>
    <row r="1134" spans="1:23" x14ac:dyDescent="0.25">
      <c r="A1134">
        <v>1956</v>
      </c>
      <c r="B1134" s="1">
        <v>45568</v>
      </c>
      <c r="C1134" t="s">
        <v>12</v>
      </c>
      <c r="D1134">
        <v>199</v>
      </c>
      <c r="E1134">
        <v>22.1</v>
      </c>
      <c r="F1134">
        <v>6</v>
      </c>
      <c r="G1134">
        <v>5</v>
      </c>
      <c r="H1134">
        <v>17</v>
      </c>
      <c r="I1134">
        <v>36</v>
      </c>
      <c r="J1134" t="s">
        <v>11</v>
      </c>
      <c r="K1134">
        <v>1</v>
      </c>
      <c r="M1134">
        <v>2683</v>
      </c>
      <c r="N1134" s="1">
        <v>45643</v>
      </c>
      <c r="O1134" t="s">
        <v>14</v>
      </c>
      <c r="P1134">
        <v>399</v>
      </c>
      <c r="Q1134">
        <v>21.9</v>
      </c>
      <c r="R1134">
        <v>0</v>
      </c>
      <c r="S1134">
        <v>0</v>
      </c>
      <c r="T1134">
        <v>23</v>
      </c>
      <c r="U1134">
        <v>10</v>
      </c>
      <c r="V1134" t="s">
        <v>13</v>
      </c>
      <c r="W1134">
        <v>0</v>
      </c>
    </row>
    <row r="1135" spans="1:23" x14ac:dyDescent="0.25">
      <c r="A1135">
        <v>1957</v>
      </c>
      <c r="B1135" s="1">
        <v>45350</v>
      </c>
      <c r="C1135" t="s">
        <v>14</v>
      </c>
      <c r="D1135">
        <v>399</v>
      </c>
      <c r="E1135">
        <v>23.5</v>
      </c>
      <c r="F1135">
        <v>4</v>
      </c>
      <c r="G1135">
        <v>3</v>
      </c>
      <c r="H1135">
        <v>14</v>
      </c>
      <c r="I1135">
        <v>44</v>
      </c>
      <c r="J1135" t="s">
        <v>11</v>
      </c>
      <c r="K1135">
        <v>1</v>
      </c>
      <c r="M1135">
        <v>2684</v>
      </c>
      <c r="N1135" s="1">
        <v>45114</v>
      </c>
      <c r="O1135" t="s">
        <v>12</v>
      </c>
      <c r="P1135">
        <v>199</v>
      </c>
      <c r="Q1135">
        <v>8.3000000000000007</v>
      </c>
      <c r="R1135">
        <v>5</v>
      </c>
      <c r="S1135">
        <v>1</v>
      </c>
      <c r="T1135">
        <v>6</v>
      </c>
      <c r="U1135">
        <v>55</v>
      </c>
      <c r="V1135" t="s">
        <v>13</v>
      </c>
      <c r="W1135">
        <v>0</v>
      </c>
    </row>
    <row r="1136" spans="1:23" x14ac:dyDescent="0.25">
      <c r="A1136">
        <v>1959</v>
      </c>
      <c r="B1136" s="1">
        <v>44999</v>
      </c>
      <c r="C1136" t="s">
        <v>10</v>
      </c>
      <c r="D1136">
        <v>699</v>
      </c>
      <c r="E1136">
        <v>1.5</v>
      </c>
      <c r="F1136">
        <v>7</v>
      </c>
      <c r="G1136">
        <v>1</v>
      </c>
      <c r="H1136">
        <v>26</v>
      </c>
      <c r="I1136">
        <v>42</v>
      </c>
      <c r="J1136" t="s">
        <v>11</v>
      </c>
      <c r="K1136">
        <v>1</v>
      </c>
      <c r="M1136">
        <v>2687</v>
      </c>
      <c r="N1136" s="1">
        <v>44976</v>
      </c>
      <c r="O1136" t="s">
        <v>10</v>
      </c>
      <c r="P1136">
        <v>699</v>
      </c>
      <c r="Q1136">
        <v>16.3</v>
      </c>
      <c r="R1136">
        <v>3</v>
      </c>
      <c r="S1136">
        <v>5</v>
      </c>
      <c r="T1136">
        <v>24</v>
      </c>
      <c r="U1136">
        <v>48</v>
      </c>
      <c r="V1136" t="s">
        <v>13</v>
      </c>
      <c r="W1136">
        <v>0</v>
      </c>
    </row>
    <row r="1137" spans="1:23" x14ac:dyDescent="0.25">
      <c r="A1137">
        <v>1961</v>
      </c>
      <c r="B1137" s="1">
        <v>45510</v>
      </c>
      <c r="C1137" t="s">
        <v>10</v>
      </c>
      <c r="D1137">
        <v>699</v>
      </c>
      <c r="E1137">
        <v>23.9</v>
      </c>
      <c r="F1137">
        <v>6</v>
      </c>
      <c r="G1137">
        <v>2</v>
      </c>
      <c r="H1137">
        <v>17</v>
      </c>
      <c r="I1137">
        <v>34</v>
      </c>
      <c r="J1137" t="s">
        <v>11</v>
      </c>
      <c r="K1137">
        <v>1</v>
      </c>
      <c r="M1137">
        <v>2688</v>
      </c>
      <c r="N1137" s="1">
        <v>45135</v>
      </c>
      <c r="O1137" t="s">
        <v>12</v>
      </c>
      <c r="P1137">
        <v>199</v>
      </c>
      <c r="Q1137">
        <v>7.6</v>
      </c>
      <c r="R1137">
        <v>3</v>
      </c>
      <c r="S1137">
        <v>2</v>
      </c>
      <c r="T1137">
        <v>26</v>
      </c>
      <c r="U1137">
        <v>49</v>
      </c>
      <c r="V1137" t="s">
        <v>13</v>
      </c>
      <c r="W1137">
        <v>0</v>
      </c>
    </row>
    <row r="1138" spans="1:23" x14ac:dyDescent="0.25">
      <c r="A1138">
        <v>1962</v>
      </c>
      <c r="B1138" s="1">
        <v>45436</v>
      </c>
      <c r="C1138" t="s">
        <v>14</v>
      </c>
      <c r="D1138">
        <v>399</v>
      </c>
      <c r="E1138">
        <v>19.100000000000001</v>
      </c>
      <c r="F1138">
        <v>6</v>
      </c>
      <c r="G1138">
        <v>1</v>
      </c>
      <c r="H1138">
        <v>7</v>
      </c>
      <c r="I1138">
        <v>60</v>
      </c>
      <c r="J1138" t="s">
        <v>11</v>
      </c>
      <c r="K1138">
        <v>1</v>
      </c>
      <c r="M1138">
        <v>2690</v>
      </c>
      <c r="N1138" s="1">
        <v>45568</v>
      </c>
      <c r="O1138" t="s">
        <v>14</v>
      </c>
      <c r="P1138">
        <v>399</v>
      </c>
      <c r="Q1138">
        <v>12.9</v>
      </c>
      <c r="R1138">
        <v>4</v>
      </c>
      <c r="S1138">
        <v>0</v>
      </c>
      <c r="T1138">
        <v>3</v>
      </c>
      <c r="U1138">
        <v>4</v>
      </c>
      <c r="V1138" t="s">
        <v>13</v>
      </c>
      <c r="W1138">
        <v>0</v>
      </c>
    </row>
    <row r="1139" spans="1:23" x14ac:dyDescent="0.25">
      <c r="A1139">
        <v>1963</v>
      </c>
      <c r="B1139" s="1">
        <v>45161</v>
      </c>
      <c r="C1139" t="s">
        <v>12</v>
      </c>
      <c r="D1139">
        <v>199</v>
      </c>
      <c r="E1139">
        <v>13.2</v>
      </c>
      <c r="F1139">
        <v>0</v>
      </c>
      <c r="G1139">
        <v>3</v>
      </c>
      <c r="H1139">
        <v>9</v>
      </c>
      <c r="I1139">
        <v>30</v>
      </c>
      <c r="J1139" t="s">
        <v>11</v>
      </c>
      <c r="K1139">
        <v>1</v>
      </c>
      <c r="M1139">
        <v>2691</v>
      </c>
      <c r="N1139" s="1">
        <v>45485</v>
      </c>
      <c r="O1139" t="s">
        <v>10</v>
      </c>
      <c r="P1139">
        <v>699</v>
      </c>
      <c r="Q1139">
        <v>23.9</v>
      </c>
      <c r="R1139">
        <v>5</v>
      </c>
      <c r="S1139">
        <v>4</v>
      </c>
      <c r="T1139">
        <v>7</v>
      </c>
      <c r="U1139">
        <v>39</v>
      </c>
      <c r="V1139" t="s">
        <v>13</v>
      </c>
      <c r="W1139">
        <v>0</v>
      </c>
    </row>
    <row r="1140" spans="1:23" x14ac:dyDescent="0.25">
      <c r="A1140">
        <v>1965</v>
      </c>
      <c r="B1140" s="1">
        <v>45120</v>
      </c>
      <c r="C1140" t="s">
        <v>10</v>
      </c>
      <c r="D1140">
        <v>699</v>
      </c>
      <c r="E1140">
        <v>11.3</v>
      </c>
      <c r="F1140">
        <v>0</v>
      </c>
      <c r="G1140">
        <v>5</v>
      </c>
      <c r="H1140">
        <v>10</v>
      </c>
      <c r="I1140">
        <v>59</v>
      </c>
      <c r="J1140" t="s">
        <v>11</v>
      </c>
      <c r="K1140">
        <v>1</v>
      </c>
      <c r="M1140">
        <v>2693</v>
      </c>
      <c r="N1140" s="1">
        <v>45510</v>
      </c>
      <c r="O1140" t="s">
        <v>12</v>
      </c>
      <c r="P1140">
        <v>199</v>
      </c>
      <c r="Q1140">
        <v>10</v>
      </c>
      <c r="R1140">
        <v>0</v>
      </c>
      <c r="S1140">
        <v>0</v>
      </c>
      <c r="T1140">
        <v>24</v>
      </c>
      <c r="U1140">
        <v>26</v>
      </c>
      <c r="V1140" t="s">
        <v>13</v>
      </c>
      <c r="W1140">
        <v>0</v>
      </c>
    </row>
    <row r="1141" spans="1:23" x14ac:dyDescent="0.25">
      <c r="A1141">
        <v>1967</v>
      </c>
      <c r="B1141" s="1">
        <v>45225</v>
      </c>
      <c r="C1141" t="s">
        <v>12</v>
      </c>
      <c r="D1141">
        <v>199</v>
      </c>
      <c r="E1141">
        <v>11.8</v>
      </c>
      <c r="F1141">
        <v>0</v>
      </c>
      <c r="G1141">
        <v>3</v>
      </c>
      <c r="H1141">
        <v>23</v>
      </c>
      <c r="I1141">
        <v>24</v>
      </c>
      <c r="J1141" t="s">
        <v>11</v>
      </c>
      <c r="K1141">
        <v>1</v>
      </c>
      <c r="M1141">
        <v>2694</v>
      </c>
      <c r="N1141" s="1">
        <v>45487</v>
      </c>
      <c r="O1141" t="s">
        <v>10</v>
      </c>
      <c r="P1141">
        <v>699</v>
      </c>
      <c r="Q1141">
        <v>16.3</v>
      </c>
      <c r="R1141">
        <v>6</v>
      </c>
      <c r="S1141">
        <v>4</v>
      </c>
      <c r="T1141">
        <v>1</v>
      </c>
      <c r="U1141">
        <v>27</v>
      </c>
      <c r="V1141" t="s">
        <v>13</v>
      </c>
      <c r="W1141">
        <v>0</v>
      </c>
    </row>
    <row r="1142" spans="1:23" x14ac:dyDescent="0.25">
      <c r="A1142">
        <v>1969</v>
      </c>
      <c r="B1142" s="1">
        <v>45487</v>
      </c>
      <c r="C1142" t="s">
        <v>14</v>
      </c>
      <c r="D1142">
        <v>399</v>
      </c>
      <c r="E1142">
        <v>21.2</v>
      </c>
      <c r="F1142">
        <v>8</v>
      </c>
      <c r="G1142">
        <v>2</v>
      </c>
      <c r="H1142">
        <v>5</v>
      </c>
      <c r="I1142">
        <v>35</v>
      </c>
      <c r="J1142" t="s">
        <v>11</v>
      </c>
      <c r="K1142">
        <v>1</v>
      </c>
      <c r="M1142">
        <v>2696</v>
      </c>
      <c r="N1142" s="1">
        <v>45605</v>
      </c>
      <c r="O1142" t="s">
        <v>12</v>
      </c>
      <c r="P1142">
        <v>199</v>
      </c>
      <c r="Q1142">
        <v>12.8</v>
      </c>
      <c r="R1142">
        <v>2</v>
      </c>
      <c r="S1142">
        <v>5</v>
      </c>
      <c r="T1142">
        <v>31</v>
      </c>
      <c r="U1142">
        <v>56</v>
      </c>
      <c r="V1142" t="s">
        <v>13</v>
      </c>
      <c r="W1142">
        <v>0</v>
      </c>
    </row>
    <row r="1143" spans="1:23" x14ac:dyDescent="0.25">
      <c r="A1143">
        <v>1970</v>
      </c>
      <c r="B1143" s="1">
        <v>45560</v>
      </c>
      <c r="C1143" t="s">
        <v>14</v>
      </c>
      <c r="D1143">
        <v>399</v>
      </c>
      <c r="E1143">
        <v>3.2</v>
      </c>
      <c r="F1143">
        <v>1</v>
      </c>
      <c r="G1143">
        <v>3</v>
      </c>
      <c r="H1143">
        <v>4</v>
      </c>
      <c r="I1143">
        <v>33</v>
      </c>
      <c r="J1143" t="s">
        <v>11</v>
      </c>
      <c r="K1143">
        <v>1</v>
      </c>
      <c r="M1143">
        <v>2699</v>
      </c>
      <c r="N1143" s="1">
        <v>45247</v>
      </c>
      <c r="O1143" t="s">
        <v>10</v>
      </c>
      <c r="P1143">
        <v>699</v>
      </c>
      <c r="Q1143">
        <v>20.8</v>
      </c>
      <c r="R1143">
        <v>1</v>
      </c>
      <c r="S1143">
        <v>3</v>
      </c>
      <c r="T1143">
        <v>23</v>
      </c>
      <c r="U1143">
        <v>13</v>
      </c>
      <c r="V1143" t="s">
        <v>13</v>
      </c>
      <c r="W1143">
        <v>0</v>
      </c>
    </row>
    <row r="1144" spans="1:23" x14ac:dyDescent="0.25">
      <c r="A1144">
        <v>1971</v>
      </c>
      <c r="B1144" s="1">
        <v>45033</v>
      </c>
      <c r="C1144" t="s">
        <v>10</v>
      </c>
      <c r="D1144">
        <v>699</v>
      </c>
      <c r="E1144">
        <v>18.2</v>
      </c>
      <c r="F1144">
        <v>5</v>
      </c>
      <c r="G1144">
        <v>2</v>
      </c>
      <c r="H1144">
        <v>11</v>
      </c>
      <c r="I1144">
        <v>2</v>
      </c>
      <c r="J1144" t="s">
        <v>11</v>
      </c>
      <c r="K1144">
        <v>1</v>
      </c>
      <c r="M1144">
        <v>2700</v>
      </c>
      <c r="N1144" s="1">
        <v>45187</v>
      </c>
      <c r="O1144" t="s">
        <v>14</v>
      </c>
      <c r="P1144">
        <v>399</v>
      </c>
      <c r="Q1144">
        <v>22.5</v>
      </c>
      <c r="R1144">
        <v>2</v>
      </c>
      <c r="S1144">
        <v>2</v>
      </c>
      <c r="T1144">
        <v>9</v>
      </c>
      <c r="U1144">
        <v>6</v>
      </c>
      <c r="V1144" t="s">
        <v>13</v>
      </c>
      <c r="W1144">
        <v>0</v>
      </c>
    </row>
    <row r="1145" spans="1:23" x14ac:dyDescent="0.25">
      <c r="A1145">
        <v>1973</v>
      </c>
      <c r="B1145" s="1">
        <v>45591</v>
      </c>
      <c r="C1145" t="s">
        <v>12</v>
      </c>
      <c r="D1145">
        <v>199</v>
      </c>
      <c r="E1145">
        <v>19.2</v>
      </c>
      <c r="F1145">
        <v>0</v>
      </c>
      <c r="G1145">
        <v>4</v>
      </c>
      <c r="H1145">
        <v>15</v>
      </c>
      <c r="I1145">
        <v>34</v>
      </c>
      <c r="J1145" t="s">
        <v>11</v>
      </c>
      <c r="K1145">
        <v>1</v>
      </c>
      <c r="M1145">
        <v>2702</v>
      </c>
      <c r="N1145" s="1">
        <v>45358</v>
      </c>
      <c r="O1145" t="s">
        <v>12</v>
      </c>
      <c r="P1145">
        <v>199</v>
      </c>
      <c r="Q1145">
        <v>0.9</v>
      </c>
      <c r="R1145">
        <v>0</v>
      </c>
      <c r="S1145">
        <v>4</v>
      </c>
      <c r="T1145">
        <v>5</v>
      </c>
      <c r="U1145">
        <v>2</v>
      </c>
      <c r="V1145" t="s">
        <v>13</v>
      </c>
      <c r="W1145">
        <v>0</v>
      </c>
    </row>
    <row r="1146" spans="1:23" x14ac:dyDescent="0.25">
      <c r="A1146">
        <v>1974</v>
      </c>
      <c r="B1146" s="1">
        <v>45626</v>
      </c>
      <c r="C1146" t="s">
        <v>14</v>
      </c>
      <c r="D1146">
        <v>399</v>
      </c>
      <c r="E1146">
        <v>7.4</v>
      </c>
      <c r="F1146">
        <v>6</v>
      </c>
      <c r="G1146">
        <v>3</v>
      </c>
      <c r="H1146">
        <v>25</v>
      </c>
      <c r="I1146">
        <v>58</v>
      </c>
      <c r="J1146" t="s">
        <v>11</v>
      </c>
      <c r="K1146">
        <v>1</v>
      </c>
      <c r="M1146">
        <v>2703</v>
      </c>
      <c r="N1146" s="1">
        <v>45496</v>
      </c>
      <c r="O1146" t="s">
        <v>10</v>
      </c>
      <c r="P1146">
        <v>699</v>
      </c>
      <c r="Q1146">
        <v>9.1999999999999993</v>
      </c>
      <c r="R1146">
        <v>0</v>
      </c>
      <c r="S1146">
        <v>5</v>
      </c>
      <c r="T1146">
        <v>3</v>
      </c>
      <c r="U1146">
        <v>48</v>
      </c>
      <c r="V1146" t="s">
        <v>13</v>
      </c>
      <c r="W1146">
        <v>0</v>
      </c>
    </row>
    <row r="1147" spans="1:23" x14ac:dyDescent="0.25">
      <c r="A1147">
        <v>1976</v>
      </c>
      <c r="B1147" s="1">
        <v>45324</v>
      </c>
      <c r="C1147" t="s">
        <v>10</v>
      </c>
      <c r="D1147">
        <v>699</v>
      </c>
      <c r="E1147">
        <v>6</v>
      </c>
      <c r="F1147">
        <v>4</v>
      </c>
      <c r="G1147">
        <v>5</v>
      </c>
      <c r="H1147">
        <v>24</v>
      </c>
      <c r="I1147">
        <v>46</v>
      </c>
      <c r="J1147" t="s">
        <v>11</v>
      </c>
      <c r="K1147">
        <v>1</v>
      </c>
      <c r="M1147">
        <v>2704</v>
      </c>
      <c r="N1147" s="1">
        <v>45017</v>
      </c>
      <c r="O1147" t="s">
        <v>14</v>
      </c>
      <c r="P1147">
        <v>399</v>
      </c>
      <c r="Q1147">
        <v>6.7</v>
      </c>
      <c r="R1147">
        <v>0</v>
      </c>
      <c r="S1147">
        <v>1</v>
      </c>
      <c r="T1147">
        <v>33</v>
      </c>
      <c r="U1147">
        <v>56</v>
      </c>
      <c r="V1147" t="s">
        <v>13</v>
      </c>
      <c r="W1147">
        <v>0</v>
      </c>
    </row>
    <row r="1148" spans="1:23" x14ac:dyDescent="0.25">
      <c r="A1148">
        <v>1977</v>
      </c>
      <c r="B1148" s="1">
        <v>44970</v>
      </c>
      <c r="C1148" t="s">
        <v>14</v>
      </c>
      <c r="D1148">
        <v>399</v>
      </c>
      <c r="E1148">
        <v>9.5</v>
      </c>
      <c r="F1148">
        <v>0</v>
      </c>
      <c r="G1148">
        <v>3</v>
      </c>
      <c r="H1148">
        <v>11</v>
      </c>
      <c r="I1148">
        <v>51</v>
      </c>
      <c r="J1148" t="s">
        <v>11</v>
      </c>
      <c r="K1148">
        <v>1</v>
      </c>
      <c r="M1148">
        <v>2708</v>
      </c>
      <c r="N1148" s="1">
        <v>45395</v>
      </c>
      <c r="O1148" t="s">
        <v>12</v>
      </c>
      <c r="P1148">
        <v>199</v>
      </c>
      <c r="Q1148">
        <v>16.899999999999999</v>
      </c>
      <c r="R1148">
        <v>2</v>
      </c>
      <c r="S1148">
        <v>0</v>
      </c>
      <c r="T1148">
        <v>27</v>
      </c>
      <c r="U1148">
        <v>56</v>
      </c>
      <c r="V1148" t="s">
        <v>13</v>
      </c>
      <c r="W1148">
        <v>0</v>
      </c>
    </row>
    <row r="1149" spans="1:23" x14ac:dyDescent="0.25">
      <c r="A1149">
        <v>1978</v>
      </c>
      <c r="B1149" s="1">
        <v>45568</v>
      </c>
      <c r="C1149" t="s">
        <v>14</v>
      </c>
      <c r="D1149">
        <v>399</v>
      </c>
      <c r="E1149">
        <v>17.899999999999999</v>
      </c>
      <c r="F1149">
        <v>8</v>
      </c>
      <c r="G1149">
        <v>1</v>
      </c>
      <c r="H1149">
        <v>27</v>
      </c>
      <c r="I1149">
        <v>25</v>
      </c>
      <c r="J1149" t="s">
        <v>11</v>
      </c>
      <c r="K1149">
        <v>1</v>
      </c>
      <c r="M1149">
        <v>2709</v>
      </c>
      <c r="N1149" s="1">
        <v>44952</v>
      </c>
      <c r="O1149" t="s">
        <v>14</v>
      </c>
      <c r="P1149">
        <v>399</v>
      </c>
      <c r="Q1149">
        <v>13.3</v>
      </c>
      <c r="R1149">
        <v>1</v>
      </c>
      <c r="S1149">
        <v>2</v>
      </c>
      <c r="T1149">
        <v>23</v>
      </c>
      <c r="U1149">
        <v>29</v>
      </c>
      <c r="V1149" t="s">
        <v>13</v>
      </c>
      <c r="W1149">
        <v>0</v>
      </c>
    </row>
    <row r="1150" spans="1:23" x14ac:dyDescent="0.25">
      <c r="A1150">
        <v>1979</v>
      </c>
      <c r="B1150" s="1">
        <v>45381</v>
      </c>
      <c r="C1150" t="s">
        <v>14</v>
      </c>
      <c r="D1150">
        <v>399</v>
      </c>
      <c r="E1150">
        <v>23.6</v>
      </c>
      <c r="F1150">
        <v>6</v>
      </c>
      <c r="G1150">
        <v>3</v>
      </c>
      <c r="H1150">
        <v>14</v>
      </c>
      <c r="I1150">
        <v>29</v>
      </c>
      <c r="J1150" t="s">
        <v>11</v>
      </c>
      <c r="K1150">
        <v>1</v>
      </c>
      <c r="M1150">
        <v>2710</v>
      </c>
      <c r="N1150" s="1">
        <v>45092</v>
      </c>
      <c r="O1150" t="s">
        <v>10</v>
      </c>
      <c r="P1150">
        <v>699</v>
      </c>
      <c r="Q1150">
        <v>0.5</v>
      </c>
      <c r="R1150">
        <v>7</v>
      </c>
      <c r="S1150">
        <v>0</v>
      </c>
      <c r="T1150">
        <v>9</v>
      </c>
      <c r="U1150">
        <v>5</v>
      </c>
      <c r="V1150" t="s">
        <v>13</v>
      </c>
      <c r="W1150">
        <v>0</v>
      </c>
    </row>
    <row r="1151" spans="1:23" x14ac:dyDescent="0.25">
      <c r="A1151">
        <v>1980</v>
      </c>
      <c r="B1151" s="1">
        <v>45469</v>
      </c>
      <c r="C1151" t="s">
        <v>14</v>
      </c>
      <c r="D1151">
        <v>399</v>
      </c>
      <c r="E1151">
        <v>9.4</v>
      </c>
      <c r="F1151">
        <v>5</v>
      </c>
      <c r="G1151">
        <v>5</v>
      </c>
      <c r="H1151">
        <v>30</v>
      </c>
      <c r="I1151">
        <v>25</v>
      </c>
      <c r="J1151" t="s">
        <v>11</v>
      </c>
      <c r="K1151">
        <v>1</v>
      </c>
      <c r="M1151">
        <v>2711</v>
      </c>
      <c r="N1151" s="1">
        <v>45028</v>
      </c>
      <c r="O1151" t="s">
        <v>12</v>
      </c>
      <c r="P1151">
        <v>199</v>
      </c>
      <c r="Q1151">
        <v>0.6</v>
      </c>
      <c r="R1151">
        <v>3</v>
      </c>
      <c r="S1151">
        <v>3</v>
      </c>
      <c r="T1151">
        <v>36</v>
      </c>
      <c r="U1151">
        <v>44</v>
      </c>
      <c r="V1151" t="s">
        <v>13</v>
      </c>
      <c r="W1151">
        <v>0</v>
      </c>
    </row>
    <row r="1152" spans="1:23" x14ac:dyDescent="0.25">
      <c r="A1152">
        <v>1982</v>
      </c>
      <c r="B1152" s="1">
        <v>45145</v>
      </c>
      <c r="C1152" t="s">
        <v>10</v>
      </c>
      <c r="D1152">
        <v>699</v>
      </c>
      <c r="E1152">
        <v>22.6</v>
      </c>
      <c r="F1152">
        <v>8</v>
      </c>
      <c r="G1152">
        <v>3</v>
      </c>
      <c r="H1152">
        <v>24</v>
      </c>
      <c r="I1152">
        <v>23</v>
      </c>
      <c r="J1152" t="s">
        <v>11</v>
      </c>
      <c r="K1152">
        <v>1</v>
      </c>
      <c r="M1152">
        <v>2713</v>
      </c>
      <c r="N1152" s="1">
        <v>45442</v>
      </c>
      <c r="O1152" t="s">
        <v>10</v>
      </c>
      <c r="P1152">
        <v>699</v>
      </c>
      <c r="Q1152">
        <v>17.3</v>
      </c>
      <c r="R1152">
        <v>1</v>
      </c>
      <c r="S1152">
        <v>3</v>
      </c>
      <c r="T1152">
        <v>1</v>
      </c>
      <c r="U1152">
        <v>6</v>
      </c>
      <c r="V1152" t="s">
        <v>13</v>
      </c>
      <c r="W1152">
        <v>0</v>
      </c>
    </row>
    <row r="1153" spans="1:23" x14ac:dyDescent="0.25">
      <c r="A1153">
        <v>1983</v>
      </c>
      <c r="B1153" s="1">
        <v>45565</v>
      </c>
      <c r="C1153" t="s">
        <v>14</v>
      </c>
      <c r="D1153">
        <v>399</v>
      </c>
      <c r="E1153">
        <v>12</v>
      </c>
      <c r="F1153">
        <v>8</v>
      </c>
      <c r="G1153">
        <v>5</v>
      </c>
      <c r="H1153">
        <v>10</v>
      </c>
      <c r="I1153">
        <v>28</v>
      </c>
      <c r="J1153" t="s">
        <v>11</v>
      </c>
      <c r="K1153">
        <v>1</v>
      </c>
      <c r="M1153">
        <v>2715</v>
      </c>
      <c r="N1153" s="1">
        <v>45317</v>
      </c>
      <c r="O1153" t="s">
        <v>14</v>
      </c>
      <c r="P1153">
        <v>399</v>
      </c>
      <c r="Q1153">
        <v>17.399999999999999</v>
      </c>
      <c r="R1153">
        <v>7</v>
      </c>
      <c r="S1153">
        <v>1</v>
      </c>
      <c r="T1153">
        <v>30</v>
      </c>
      <c r="U1153">
        <v>45</v>
      </c>
      <c r="V1153" t="s">
        <v>13</v>
      </c>
      <c r="W1153">
        <v>0</v>
      </c>
    </row>
    <row r="1154" spans="1:23" x14ac:dyDescent="0.25">
      <c r="A1154">
        <v>1984</v>
      </c>
      <c r="B1154" s="1">
        <v>45320</v>
      </c>
      <c r="C1154" t="s">
        <v>14</v>
      </c>
      <c r="D1154">
        <v>399</v>
      </c>
      <c r="E1154">
        <v>5.4</v>
      </c>
      <c r="F1154">
        <v>5</v>
      </c>
      <c r="G1154">
        <v>4</v>
      </c>
      <c r="H1154">
        <v>4</v>
      </c>
      <c r="I1154">
        <v>56</v>
      </c>
      <c r="J1154" t="s">
        <v>11</v>
      </c>
      <c r="K1154">
        <v>1</v>
      </c>
      <c r="M1154">
        <v>2719</v>
      </c>
      <c r="N1154" s="1">
        <v>45093</v>
      </c>
      <c r="O1154" t="s">
        <v>10</v>
      </c>
      <c r="P1154">
        <v>699</v>
      </c>
      <c r="Q1154">
        <v>24.9</v>
      </c>
      <c r="R1154">
        <v>2</v>
      </c>
      <c r="S1154">
        <v>1</v>
      </c>
      <c r="T1154">
        <v>7</v>
      </c>
      <c r="U1154">
        <v>46</v>
      </c>
      <c r="V1154" t="s">
        <v>13</v>
      </c>
      <c r="W1154">
        <v>0</v>
      </c>
    </row>
    <row r="1155" spans="1:23" x14ac:dyDescent="0.25">
      <c r="A1155">
        <v>1985</v>
      </c>
      <c r="B1155" s="1">
        <v>45508</v>
      </c>
      <c r="C1155" t="s">
        <v>10</v>
      </c>
      <c r="D1155">
        <v>699</v>
      </c>
      <c r="E1155">
        <v>4.9000000000000004</v>
      </c>
      <c r="F1155">
        <v>7</v>
      </c>
      <c r="G1155">
        <v>0</v>
      </c>
      <c r="H1155">
        <v>28</v>
      </c>
      <c r="I1155">
        <v>44</v>
      </c>
      <c r="J1155" t="s">
        <v>11</v>
      </c>
      <c r="K1155">
        <v>1</v>
      </c>
      <c r="M1155">
        <v>2724</v>
      </c>
      <c r="N1155" s="1">
        <v>44978</v>
      </c>
      <c r="O1155" t="s">
        <v>12</v>
      </c>
      <c r="P1155">
        <v>199</v>
      </c>
      <c r="Q1155">
        <v>18.5</v>
      </c>
      <c r="R1155">
        <v>0</v>
      </c>
      <c r="S1155">
        <v>1</v>
      </c>
      <c r="T1155">
        <v>9</v>
      </c>
      <c r="U1155">
        <v>2</v>
      </c>
      <c r="V1155" t="s">
        <v>13</v>
      </c>
      <c r="W1155">
        <v>0</v>
      </c>
    </row>
    <row r="1156" spans="1:23" x14ac:dyDescent="0.25">
      <c r="A1156">
        <v>1986</v>
      </c>
      <c r="B1156" s="1">
        <v>45129</v>
      </c>
      <c r="C1156" t="s">
        <v>10</v>
      </c>
      <c r="D1156">
        <v>699</v>
      </c>
      <c r="E1156">
        <v>7.2</v>
      </c>
      <c r="F1156">
        <v>2</v>
      </c>
      <c r="G1156">
        <v>5</v>
      </c>
      <c r="H1156">
        <v>12</v>
      </c>
      <c r="I1156">
        <v>25</v>
      </c>
      <c r="J1156" t="s">
        <v>11</v>
      </c>
      <c r="K1156">
        <v>1</v>
      </c>
      <c r="M1156">
        <v>2725</v>
      </c>
      <c r="N1156" s="1">
        <v>45294</v>
      </c>
      <c r="O1156" t="s">
        <v>14</v>
      </c>
      <c r="P1156">
        <v>399</v>
      </c>
      <c r="Q1156">
        <v>5.9</v>
      </c>
      <c r="R1156">
        <v>2</v>
      </c>
      <c r="S1156">
        <v>1</v>
      </c>
      <c r="T1156">
        <v>10</v>
      </c>
      <c r="U1156">
        <v>45</v>
      </c>
      <c r="V1156" t="s">
        <v>13</v>
      </c>
      <c r="W1156">
        <v>0</v>
      </c>
    </row>
    <row r="1157" spans="1:23" x14ac:dyDescent="0.25">
      <c r="A1157">
        <v>1989</v>
      </c>
      <c r="B1157" s="1">
        <v>45292</v>
      </c>
      <c r="C1157" t="s">
        <v>12</v>
      </c>
      <c r="D1157">
        <v>199</v>
      </c>
      <c r="E1157">
        <v>23</v>
      </c>
      <c r="F1157">
        <v>0</v>
      </c>
      <c r="G1157">
        <v>2</v>
      </c>
      <c r="H1157">
        <v>1</v>
      </c>
      <c r="I1157">
        <v>54</v>
      </c>
      <c r="J1157" t="s">
        <v>11</v>
      </c>
      <c r="K1157">
        <v>1</v>
      </c>
      <c r="M1157">
        <v>2726</v>
      </c>
      <c r="N1157" s="1">
        <v>45060</v>
      </c>
      <c r="O1157" t="s">
        <v>12</v>
      </c>
      <c r="P1157">
        <v>199</v>
      </c>
      <c r="Q1157">
        <v>6.5</v>
      </c>
      <c r="R1157">
        <v>3</v>
      </c>
      <c r="S1157">
        <v>0</v>
      </c>
      <c r="T1157">
        <v>7</v>
      </c>
      <c r="U1157">
        <v>57</v>
      </c>
      <c r="V1157" t="s">
        <v>13</v>
      </c>
      <c r="W1157">
        <v>0</v>
      </c>
    </row>
    <row r="1158" spans="1:23" x14ac:dyDescent="0.25">
      <c r="A1158">
        <v>1991</v>
      </c>
      <c r="B1158" s="1">
        <v>45502</v>
      </c>
      <c r="C1158" t="s">
        <v>10</v>
      </c>
      <c r="D1158">
        <v>699</v>
      </c>
      <c r="E1158">
        <v>12.1</v>
      </c>
      <c r="F1158">
        <v>2</v>
      </c>
      <c r="G1158">
        <v>2</v>
      </c>
      <c r="H1158">
        <v>29</v>
      </c>
      <c r="I1158">
        <v>19</v>
      </c>
      <c r="J1158" t="s">
        <v>11</v>
      </c>
      <c r="K1158">
        <v>1</v>
      </c>
      <c r="M1158">
        <v>2727</v>
      </c>
      <c r="N1158" s="1">
        <v>44929</v>
      </c>
      <c r="O1158" t="s">
        <v>10</v>
      </c>
      <c r="P1158">
        <v>699</v>
      </c>
      <c r="Q1158">
        <v>10.7</v>
      </c>
      <c r="R1158">
        <v>0</v>
      </c>
      <c r="S1158">
        <v>3</v>
      </c>
      <c r="T1158">
        <v>6</v>
      </c>
      <c r="U1158">
        <v>16</v>
      </c>
      <c r="V1158" t="s">
        <v>13</v>
      </c>
      <c r="W1158">
        <v>0</v>
      </c>
    </row>
    <row r="1159" spans="1:23" x14ac:dyDescent="0.25">
      <c r="A1159">
        <v>1992</v>
      </c>
      <c r="B1159" s="1">
        <v>45089</v>
      </c>
      <c r="C1159" t="s">
        <v>12</v>
      </c>
      <c r="D1159">
        <v>199</v>
      </c>
      <c r="E1159">
        <v>4.5</v>
      </c>
      <c r="F1159">
        <v>1</v>
      </c>
      <c r="G1159">
        <v>4</v>
      </c>
      <c r="H1159">
        <v>10</v>
      </c>
      <c r="I1159">
        <v>58</v>
      </c>
      <c r="J1159" t="s">
        <v>11</v>
      </c>
      <c r="K1159">
        <v>1</v>
      </c>
      <c r="M1159">
        <v>2730</v>
      </c>
      <c r="N1159" s="1">
        <v>45629</v>
      </c>
      <c r="O1159" t="s">
        <v>10</v>
      </c>
      <c r="P1159">
        <v>699</v>
      </c>
      <c r="Q1159">
        <v>24.8</v>
      </c>
      <c r="R1159">
        <v>1</v>
      </c>
      <c r="S1159">
        <v>3</v>
      </c>
      <c r="T1159">
        <v>11</v>
      </c>
      <c r="U1159">
        <v>43</v>
      </c>
      <c r="V1159" t="s">
        <v>13</v>
      </c>
      <c r="W1159">
        <v>0</v>
      </c>
    </row>
    <row r="1160" spans="1:23" x14ac:dyDescent="0.25">
      <c r="A1160">
        <v>1998</v>
      </c>
      <c r="B1160" s="1">
        <v>45012</v>
      </c>
      <c r="C1160" t="s">
        <v>14</v>
      </c>
      <c r="D1160">
        <v>399</v>
      </c>
      <c r="E1160">
        <v>3.2</v>
      </c>
      <c r="F1160">
        <v>3</v>
      </c>
      <c r="G1160">
        <v>5</v>
      </c>
      <c r="H1160">
        <v>10</v>
      </c>
      <c r="I1160">
        <v>20</v>
      </c>
      <c r="J1160" t="s">
        <v>11</v>
      </c>
      <c r="K1160">
        <v>1</v>
      </c>
      <c r="M1160">
        <v>2731</v>
      </c>
      <c r="N1160" s="1">
        <v>45089</v>
      </c>
      <c r="O1160" t="s">
        <v>10</v>
      </c>
      <c r="P1160">
        <v>699</v>
      </c>
      <c r="Q1160">
        <v>12</v>
      </c>
      <c r="R1160">
        <v>6</v>
      </c>
      <c r="S1160">
        <v>4</v>
      </c>
      <c r="T1160">
        <v>5</v>
      </c>
      <c r="U1160">
        <v>2</v>
      </c>
      <c r="V1160" t="s">
        <v>13</v>
      </c>
      <c r="W1160">
        <v>0</v>
      </c>
    </row>
    <row r="1161" spans="1:23" x14ac:dyDescent="0.25">
      <c r="A1161">
        <v>2001</v>
      </c>
      <c r="B1161" s="1">
        <v>45206</v>
      </c>
      <c r="C1161" t="s">
        <v>10</v>
      </c>
      <c r="D1161">
        <v>699</v>
      </c>
      <c r="E1161">
        <v>17.7</v>
      </c>
      <c r="F1161">
        <v>4</v>
      </c>
      <c r="G1161">
        <v>3</v>
      </c>
      <c r="H1161">
        <v>16</v>
      </c>
      <c r="I1161">
        <v>27</v>
      </c>
      <c r="J1161" t="s">
        <v>11</v>
      </c>
      <c r="K1161">
        <v>1</v>
      </c>
      <c r="M1161">
        <v>2732</v>
      </c>
      <c r="N1161" s="1">
        <v>45481</v>
      </c>
      <c r="O1161" t="s">
        <v>10</v>
      </c>
      <c r="P1161">
        <v>699</v>
      </c>
      <c r="Q1161">
        <v>5.8</v>
      </c>
      <c r="R1161">
        <v>0</v>
      </c>
      <c r="S1161">
        <v>2</v>
      </c>
      <c r="T1161">
        <v>34</v>
      </c>
      <c r="U1161">
        <v>15</v>
      </c>
      <c r="V1161" t="s">
        <v>13</v>
      </c>
      <c r="W1161">
        <v>0</v>
      </c>
    </row>
    <row r="1162" spans="1:23" x14ac:dyDescent="0.25">
      <c r="A1162">
        <v>2002</v>
      </c>
      <c r="B1162" s="1">
        <v>45566</v>
      </c>
      <c r="C1162" t="s">
        <v>10</v>
      </c>
      <c r="D1162">
        <v>699</v>
      </c>
      <c r="E1162">
        <v>16.7</v>
      </c>
      <c r="F1162">
        <v>5</v>
      </c>
      <c r="G1162">
        <v>4</v>
      </c>
      <c r="H1162">
        <v>30</v>
      </c>
      <c r="I1162">
        <v>2</v>
      </c>
      <c r="J1162" t="s">
        <v>11</v>
      </c>
      <c r="K1162">
        <v>1</v>
      </c>
      <c r="M1162">
        <v>2733</v>
      </c>
      <c r="N1162" s="1">
        <v>45134</v>
      </c>
      <c r="O1162" t="s">
        <v>14</v>
      </c>
      <c r="P1162">
        <v>399</v>
      </c>
      <c r="Q1162">
        <v>15.7</v>
      </c>
      <c r="R1162">
        <v>6</v>
      </c>
      <c r="S1162">
        <v>1</v>
      </c>
      <c r="T1162">
        <v>5</v>
      </c>
      <c r="U1162">
        <v>9</v>
      </c>
      <c r="V1162" t="s">
        <v>13</v>
      </c>
      <c r="W1162">
        <v>0</v>
      </c>
    </row>
    <row r="1163" spans="1:23" x14ac:dyDescent="0.25">
      <c r="A1163">
        <v>2003</v>
      </c>
      <c r="B1163" s="1">
        <v>45638</v>
      </c>
      <c r="C1163" t="s">
        <v>12</v>
      </c>
      <c r="D1163">
        <v>199</v>
      </c>
      <c r="E1163">
        <v>7.9</v>
      </c>
      <c r="F1163">
        <v>3</v>
      </c>
      <c r="G1163">
        <v>3</v>
      </c>
      <c r="H1163">
        <v>2</v>
      </c>
      <c r="I1163">
        <v>24</v>
      </c>
      <c r="J1163" t="s">
        <v>11</v>
      </c>
      <c r="K1163">
        <v>1</v>
      </c>
      <c r="M1163">
        <v>2735</v>
      </c>
      <c r="N1163" s="1">
        <v>45083</v>
      </c>
      <c r="O1163" t="s">
        <v>14</v>
      </c>
      <c r="P1163">
        <v>399</v>
      </c>
      <c r="Q1163">
        <v>11.8</v>
      </c>
      <c r="R1163">
        <v>0</v>
      </c>
      <c r="S1163">
        <v>3</v>
      </c>
      <c r="T1163">
        <v>26</v>
      </c>
      <c r="U1163">
        <v>14</v>
      </c>
      <c r="V1163" t="s">
        <v>13</v>
      </c>
      <c r="W1163">
        <v>0</v>
      </c>
    </row>
    <row r="1164" spans="1:23" x14ac:dyDescent="0.25">
      <c r="A1164">
        <v>2004</v>
      </c>
      <c r="B1164" s="1">
        <v>45361</v>
      </c>
      <c r="C1164" t="s">
        <v>10</v>
      </c>
      <c r="D1164">
        <v>699</v>
      </c>
      <c r="E1164">
        <v>17.600000000000001</v>
      </c>
      <c r="F1164">
        <v>5</v>
      </c>
      <c r="G1164">
        <v>2</v>
      </c>
      <c r="H1164">
        <v>18</v>
      </c>
      <c r="I1164">
        <v>51</v>
      </c>
      <c r="J1164" t="s">
        <v>11</v>
      </c>
      <c r="K1164">
        <v>1</v>
      </c>
      <c r="M1164">
        <v>2737</v>
      </c>
      <c r="N1164" s="1">
        <v>45628</v>
      </c>
      <c r="O1164" t="s">
        <v>14</v>
      </c>
      <c r="P1164">
        <v>399</v>
      </c>
      <c r="Q1164">
        <v>16.600000000000001</v>
      </c>
      <c r="R1164">
        <v>7</v>
      </c>
      <c r="S1164">
        <v>3</v>
      </c>
      <c r="T1164">
        <v>20</v>
      </c>
      <c r="U1164">
        <v>25</v>
      </c>
      <c r="V1164" t="s">
        <v>13</v>
      </c>
      <c r="W1164">
        <v>0</v>
      </c>
    </row>
    <row r="1165" spans="1:23" x14ac:dyDescent="0.25">
      <c r="A1165">
        <v>2005</v>
      </c>
      <c r="B1165" s="1">
        <v>45427</v>
      </c>
      <c r="C1165" t="s">
        <v>14</v>
      </c>
      <c r="D1165">
        <v>399</v>
      </c>
      <c r="E1165">
        <v>3.7</v>
      </c>
      <c r="F1165">
        <v>5</v>
      </c>
      <c r="G1165">
        <v>5</v>
      </c>
      <c r="H1165">
        <v>22</v>
      </c>
      <c r="I1165">
        <v>16</v>
      </c>
      <c r="J1165" t="s">
        <v>11</v>
      </c>
      <c r="K1165">
        <v>1</v>
      </c>
      <c r="M1165">
        <v>2745</v>
      </c>
      <c r="N1165" s="1">
        <v>45609</v>
      </c>
      <c r="O1165" t="s">
        <v>12</v>
      </c>
      <c r="P1165">
        <v>199</v>
      </c>
      <c r="Q1165">
        <v>18.100000000000001</v>
      </c>
      <c r="R1165">
        <v>4</v>
      </c>
      <c r="S1165">
        <v>3</v>
      </c>
      <c r="T1165">
        <v>9</v>
      </c>
      <c r="U1165">
        <v>11</v>
      </c>
      <c r="V1165" t="s">
        <v>13</v>
      </c>
      <c r="W1165">
        <v>0</v>
      </c>
    </row>
    <row r="1166" spans="1:23" x14ac:dyDescent="0.25">
      <c r="A1166">
        <v>2007</v>
      </c>
      <c r="B1166" s="1">
        <v>45309</v>
      </c>
      <c r="C1166" t="s">
        <v>10</v>
      </c>
      <c r="D1166">
        <v>699</v>
      </c>
      <c r="E1166">
        <v>1.1000000000000001</v>
      </c>
      <c r="F1166">
        <v>2</v>
      </c>
      <c r="G1166">
        <v>0</v>
      </c>
      <c r="H1166">
        <v>8</v>
      </c>
      <c r="I1166">
        <v>15</v>
      </c>
      <c r="J1166" t="s">
        <v>11</v>
      </c>
      <c r="K1166">
        <v>1</v>
      </c>
      <c r="M1166">
        <v>2746</v>
      </c>
      <c r="N1166" s="1">
        <v>44962</v>
      </c>
      <c r="O1166" t="s">
        <v>12</v>
      </c>
      <c r="P1166">
        <v>199</v>
      </c>
      <c r="Q1166">
        <v>13.5</v>
      </c>
      <c r="R1166">
        <v>3</v>
      </c>
      <c r="S1166">
        <v>1</v>
      </c>
      <c r="T1166">
        <v>24</v>
      </c>
      <c r="U1166">
        <v>16</v>
      </c>
      <c r="V1166" t="s">
        <v>13</v>
      </c>
      <c r="W1166">
        <v>0</v>
      </c>
    </row>
    <row r="1167" spans="1:23" x14ac:dyDescent="0.25">
      <c r="A1167">
        <v>2008</v>
      </c>
      <c r="B1167" s="1">
        <v>44940</v>
      </c>
      <c r="C1167" t="s">
        <v>12</v>
      </c>
      <c r="D1167">
        <v>199</v>
      </c>
      <c r="E1167">
        <v>14.5</v>
      </c>
      <c r="F1167">
        <v>3</v>
      </c>
      <c r="G1167">
        <v>0</v>
      </c>
      <c r="H1167">
        <v>10</v>
      </c>
      <c r="I1167">
        <v>55</v>
      </c>
      <c r="J1167" t="s">
        <v>11</v>
      </c>
      <c r="K1167">
        <v>1</v>
      </c>
      <c r="M1167">
        <v>2748</v>
      </c>
      <c r="N1167" s="1">
        <v>45504</v>
      </c>
      <c r="O1167" t="s">
        <v>14</v>
      </c>
      <c r="P1167">
        <v>399</v>
      </c>
      <c r="Q1167">
        <v>9.6</v>
      </c>
      <c r="R1167">
        <v>7</v>
      </c>
      <c r="S1167">
        <v>5</v>
      </c>
      <c r="T1167">
        <v>18</v>
      </c>
      <c r="U1167">
        <v>24</v>
      </c>
      <c r="V1167" t="s">
        <v>13</v>
      </c>
      <c r="W1167">
        <v>0</v>
      </c>
    </row>
    <row r="1168" spans="1:23" x14ac:dyDescent="0.25">
      <c r="A1168">
        <v>2010</v>
      </c>
      <c r="B1168" s="1">
        <v>45069</v>
      </c>
      <c r="C1168" t="s">
        <v>10</v>
      </c>
      <c r="D1168">
        <v>699</v>
      </c>
      <c r="E1168">
        <v>19.8</v>
      </c>
      <c r="F1168">
        <v>1</v>
      </c>
      <c r="G1168">
        <v>4</v>
      </c>
      <c r="H1168">
        <v>22</v>
      </c>
      <c r="I1168">
        <v>7</v>
      </c>
      <c r="J1168" t="s">
        <v>11</v>
      </c>
      <c r="K1168">
        <v>1</v>
      </c>
      <c r="M1168">
        <v>2753</v>
      </c>
      <c r="N1168" s="1">
        <v>45116</v>
      </c>
      <c r="O1168" t="s">
        <v>12</v>
      </c>
      <c r="P1168">
        <v>199</v>
      </c>
      <c r="Q1168">
        <v>23.2</v>
      </c>
      <c r="R1168">
        <v>4</v>
      </c>
      <c r="S1168">
        <v>4</v>
      </c>
      <c r="T1168">
        <v>22</v>
      </c>
      <c r="U1168">
        <v>5</v>
      </c>
      <c r="V1168" t="s">
        <v>13</v>
      </c>
      <c r="W1168">
        <v>0</v>
      </c>
    </row>
    <row r="1169" spans="1:23" x14ac:dyDescent="0.25">
      <c r="A1169">
        <v>2012</v>
      </c>
      <c r="B1169" s="1">
        <v>45414</v>
      </c>
      <c r="C1169" t="s">
        <v>12</v>
      </c>
      <c r="D1169">
        <v>199</v>
      </c>
      <c r="E1169">
        <v>18.100000000000001</v>
      </c>
      <c r="F1169">
        <v>6</v>
      </c>
      <c r="G1169">
        <v>2</v>
      </c>
      <c r="H1169">
        <v>4</v>
      </c>
      <c r="I1169">
        <v>40</v>
      </c>
      <c r="J1169" t="s">
        <v>11</v>
      </c>
      <c r="K1169">
        <v>1</v>
      </c>
      <c r="M1169">
        <v>2755</v>
      </c>
      <c r="N1169" s="1">
        <v>45209</v>
      </c>
      <c r="O1169" t="s">
        <v>12</v>
      </c>
      <c r="P1169">
        <v>199</v>
      </c>
      <c r="Q1169">
        <v>21.4</v>
      </c>
      <c r="R1169">
        <v>3</v>
      </c>
      <c r="S1169">
        <v>0</v>
      </c>
      <c r="T1169">
        <v>8</v>
      </c>
      <c r="U1169">
        <v>29</v>
      </c>
      <c r="V1169" t="s">
        <v>13</v>
      </c>
      <c r="W1169">
        <v>0</v>
      </c>
    </row>
    <row r="1170" spans="1:23" x14ac:dyDescent="0.25">
      <c r="A1170">
        <v>2017</v>
      </c>
      <c r="B1170" s="1">
        <v>45280</v>
      </c>
      <c r="C1170" t="s">
        <v>14</v>
      </c>
      <c r="D1170">
        <v>399</v>
      </c>
      <c r="E1170">
        <v>12.9</v>
      </c>
      <c r="F1170">
        <v>4</v>
      </c>
      <c r="G1170">
        <v>1</v>
      </c>
      <c r="H1170">
        <v>27</v>
      </c>
      <c r="I1170">
        <v>27</v>
      </c>
      <c r="J1170" t="s">
        <v>11</v>
      </c>
      <c r="K1170">
        <v>1</v>
      </c>
      <c r="M1170">
        <v>2756</v>
      </c>
      <c r="N1170" s="1">
        <v>45219</v>
      </c>
      <c r="O1170" t="s">
        <v>12</v>
      </c>
      <c r="P1170">
        <v>199</v>
      </c>
      <c r="Q1170">
        <v>9.5</v>
      </c>
      <c r="R1170">
        <v>1</v>
      </c>
      <c r="S1170">
        <v>2</v>
      </c>
      <c r="T1170">
        <v>16</v>
      </c>
      <c r="U1170">
        <v>11</v>
      </c>
      <c r="V1170" t="s">
        <v>13</v>
      </c>
      <c r="W1170">
        <v>0</v>
      </c>
    </row>
    <row r="1171" spans="1:23" x14ac:dyDescent="0.25">
      <c r="A1171">
        <v>2018</v>
      </c>
      <c r="B1171" s="1">
        <v>44990</v>
      </c>
      <c r="C1171" t="s">
        <v>10</v>
      </c>
      <c r="D1171">
        <v>699</v>
      </c>
      <c r="E1171">
        <v>13.5</v>
      </c>
      <c r="F1171">
        <v>4</v>
      </c>
      <c r="G1171">
        <v>2</v>
      </c>
      <c r="H1171">
        <v>16</v>
      </c>
      <c r="I1171">
        <v>48</v>
      </c>
      <c r="J1171" t="s">
        <v>11</v>
      </c>
      <c r="K1171">
        <v>1</v>
      </c>
      <c r="M1171">
        <v>2757</v>
      </c>
      <c r="N1171" s="1">
        <v>45352</v>
      </c>
      <c r="O1171" t="s">
        <v>12</v>
      </c>
      <c r="P1171">
        <v>199</v>
      </c>
      <c r="Q1171">
        <v>16.399999999999999</v>
      </c>
      <c r="R1171">
        <v>3</v>
      </c>
      <c r="S1171">
        <v>1</v>
      </c>
      <c r="T1171">
        <v>17</v>
      </c>
      <c r="U1171">
        <v>50</v>
      </c>
      <c r="V1171" t="s">
        <v>13</v>
      </c>
      <c r="W1171">
        <v>0</v>
      </c>
    </row>
    <row r="1172" spans="1:23" x14ac:dyDescent="0.25">
      <c r="A1172">
        <v>2020</v>
      </c>
      <c r="B1172" s="1">
        <v>45297</v>
      </c>
      <c r="C1172" t="s">
        <v>10</v>
      </c>
      <c r="D1172">
        <v>699</v>
      </c>
      <c r="E1172">
        <v>0.8</v>
      </c>
      <c r="F1172">
        <v>1</v>
      </c>
      <c r="G1172">
        <v>2</v>
      </c>
      <c r="H1172">
        <v>29</v>
      </c>
      <c r="I1172">
        <v>37</v>
      </c>
      <c r="J1172" t="s">
        <v>11</v>
      </c>
      <c r="K1172">
        <v>1</v>
      </c>
      <c r="M1172">
        <v>2758</v>
      </c>
      <c r="N1172" s="1">
        <v>45390</v>
      </c>
      <c r="O1172" t="s">
        <v>12</v>
      </c>
      <c r="P1172">
        <v>199</v>
      </c>
      <c r="Q1172">
        <v>19.5</v>
      </c>
      <c r="R1172">
        <v>4</v>
      </c>
      <c r="S1172">
        <v>1</v>
      </c>
      <c r="T1172">
        <v>20</v>
      </c>
      <c r="U1172">
        <v>45</v>
      </c>
      <c r="V1172" t="s">
        <v>13</v>
      </c>
      <c r="W1172">
        <v>0</v>
      </c>
    </row>
    <row r="1173" spans="1:23" x14ac:dyDescent="0.25">
      <c r="A1173">
        <v>2021</v>
      </c>
      <c r="B1173" s="1">
        <v>45418</v>
      </c>
      <c r="C1173" t="s">
        <v>10</v>
      </c>
      <c r="D1173">
        <v>699</v>
      </c>
      <c r="E1173">
        <v>14.4</v>
      </c>
      <c r="F1173">
        <v>5</v>
      </c>
      <c r="G1173">
        <v>3</v>
      </c>
      <c r="H1173">
        <v>5</v>
      </c>
      <c r="I1173">
        <v>22</v>
      </c>
      <c r="J1173" t="s">
        <v>11</v>
      </c>
      <c r="K1173">
        <v>1</v>
      </c>
      <c r="M1173">
        <v>2759</v>
      </c>
      <c r="N1173" s="1">
        <v>45624</v>
      </c>
      <c r="O1173" t="s">
        <v>10</v>
      </c>
      <c r="P1173">
        <v>699</v>
      </c>
      <c r="Q1173">
        <v>5.9</v>
      </c>
      <c r="R1173">
        <v>7</v>
      </c>
      <c r="S1173">
        <v>1</v>
      </c>
      <c r="T1173">
        <v>27</v>
      </c>
      <c r="U1173">
        <v>6</v>
      </c>
      <c r="V1173" t="s">
        <v>13</v>
      </c>
      <c r="W1173">
        <v>0</v>
      </c>
    </row>
    <row r="1174" spans="1:23" x14ac:dyDescent="0.25">
      <c r="A1174">
        <v>2023</v>
      </c>
      <c r="B1174" s="1">
        <v>45259</v>
      </c>
      <c r="C1174" t="s">
        <v>12</v>
      </c>
      <c r="D1174">
        <v>199</v>
      </c>
      <c r="E1174">
        <v>1.5</v>
      </c>
      <c r="F1174">
        <v>5</v>
      </c>
      <c r="G1174">
        <v>3</v>
      </c>
      <c r="H1174">
        <v>11</v>
      </c>
      <c r="I1174">
        <v>29</v>
      </c>
      <c r="J1174" t="s">
        <v>11</v>
      </c>
      <c r="K1174">
        <v>1</v>
      </c>
      <c r="M1174">
        <v>2762</v>
      </c>
      <c r="N1174" s="1">
        <v>45213</v>
      </c>
      <c r="O1174" t="s">
        <v>10</v>
      </c>
      <c r="P1174">
        <v>699</v>
      </c>
      <c r="Q1174">
        <v>8.3000000000000007</v>
      </c>
      <c r="R1174">
        <v>3</v>
      </c>
      <c r="S1174">
        <v>2</v>
      </c>
      <c r="T1174">
        <v>18</v>
      </c>
      <c r="U1174">
        <v>52</v>
      </c>
      <c r="V1174" t="s">
        <v>13</v>
      </c>
      <c r="W1174">
        <v>0</v>
      </c>
    </row>
    <row r="1175" spans="1:23" x14ac:dyDescent="0.25">
      <c r="A1175">
        <v>2024</v>
      </c>
      <c r="B1175" s="1">
        <v>45321</v>
      </c>
      <c r="C1175" t="s">
        <v>14</v>
      </c>
      <c r="D1175">
        <v>399</v>
      </c>
      <c r="E1175">
        <v>21.8</v>
      </c>
      <c r="F1175">
        <v>7</v>
      </c>
      <c r="G1175">
        <v>3</v>
      </c>
      <c r="H1175">
        <v>30</v>
      </c>
      <c r="I1175">
        <v>9</v>
      </c>
      <c r="J1175" t="s">
        <v>11</v>
      </c>
      <c r="K1175">
        <v>1</v>
      </c>
      <c r="M1175">
        <v>2764</v>
      </c>
      <c r="N1175" s="1">
        <v>45590</v>
      </c>
      <c r="O1175" t="s">
        <v>10</v>
      </c>
      <c r="P1175">
        <v>699</v>
      </c>
      <c r="Q1175">
        <v>1.7</v>
      </c>
      <c r="R1175">
        <v>7</v>
      </c>
      <c r="S1175">
        <v>1</v>
      </c>
      <c r="T1175">
        <v>32</v>
      </c>
      <c r="U1175">
        <v>41</v>
      </c>
      <c r="V1175" t="s">
        <v>13</v>
      </c>
      <c r="W1175">
        <v>0</v>
      </c>
    </row>
    <row r="1176" spans="1:23" x14ac:dyDescent="0.25">
      <c r="A1176">
        <v>2025</v>
      </c>
      <c r="B1176" s="1">
        <v>45336</v>
      </c>
      <c r="C1176" t="s">
        <v>14</v>
      </c>
      <c r="D1176">
        <v>399</v>
      </c>
      <c r="E1176">
        <v>21.9</v>
      </c>
      <c r="F1176">
        <v>5</v>
      </c>
      <c r="G1176">
        <v>3</v>
      </c>
      <c r="H1176">
        <v>2</v>
      </c>
      <c r="I1176">
        <v>55</v>
      </c>
      <c r="J1176" t="s">
        <v>11</v>
      </c>
      <c r="K1176">
        <v>1</v>
      </c>
      <c r="M1176">
        <v>2767</v>
      </c>
      <c r="N1176" s="1">
        <v>45588</v>
      </c>
      <c r="O1176" t="s">
        <v>14</v>
      </c>
      <c r="P1176">
        <v>399</v>
      </c>
      <c r="Q1176">
        <v>5.3</v>
      </c>
      <c r="R1176">
        <v>0</v>
      </c>
      <c r="S1176">
        <v>0</v>
      </c>
      <c r="T1176">
        <v>13</v>
      </c>
      <c r="U1176">
        <v>17</v>
      </c>
      <c r="V1176" t="s">
        <v>13</v>
      </c>
      <c r="W1176">
        <v>0</v>
      </c>
    </row>
    <row r="1177" spans="1:23" x14ac:dyDescent="0.25">
      <c r="A1177">
        <v>2027</v>
      </c>
      <c r="B1177" s="1">
        <v>45436</v>
      </c>
      <c r="C1177" t="s">
        <v>12</v>
      </c>
      <c r="D1177">
        <v>199</v>
      </c>
      <c r="E1177">
        <v>10.1</v>
      </c>
      <c r="F1177">
        <v>2</v>
      </c>
      <c r="G1177">
        <v>2</v>
      </c>
      <c r="H1177">
        <v>2</v>
      </c>
      <c r="I1177">
        <v>21</v>
      </c>
      <c r="J1177" t="s">
        <v>11</v>
      </c>
      <c r="K1177">
        <v>1</v>
      </c>
      <c r="M1177">
        <v>2769</v>
      </c>
      <c r="N1177" s="1">
        <v>45422</v>
      </c>
      <c r="O1177" t="s">
        <v>14</v>
      </c>
      <c r="P1177">
        <v>399</v>
      </c>
      <c r="Q1177">
        <v>16.600000000000001</v>
      </c>
      <c r="R1177">
        <v>0</v>
      </c>
      <c r="S1177">
        <v>0</v>
      </c>
      <c r="T1177">
        <v>34</v>
      </c>
      <c r="U1177">
        <v>1</v>
      </c>
      <c r="V1177" t="s">
        <v>13</v>
      </c>
      <c r="W1177">
        <v>0</v>
      </c>
    </row>
    <row r="1178" spans="1:23" x14ac:dyDescent="0.25">
      <c r="A1178">
        <v>2028</v>
      </c>
      <c r="B1178" s="1">
        <v>45548</v>
      </c>
      <c r="C1178" t="s">
        <v>14</v>
      </c>
      <c r="D1178">
        <v>399</v>
      </c>
      <c r="E1178">
        <v>7.9</v>
      </c>
      <c r="F1178">
        <v>8</v>
      </c>
      <c r="G1178">
        <v>2</v>
      </c>
      <c r="H1178">
        <v>11</v>
      </c>
      <c r="I1178">
        <v>14</v>
      </c>
      <c r="J1178" t="s">
        <v>11</v>
      </c>
      <c r="K1178">
        <v>1</v>
      </c>
      <c r="M1178">
        <v>2771</v>
      </c>
      <c r="N1178" s="1">
        <v>45053</v>
      </c>
      <c r="O1178" t="s">
        <v>12</v>
      </c>
      <c r="P1178">
        <v>199</v>
      </c>
      <c r="Q1178">
        <v>10.9</v>
      </c>
      <c r="R1178">
        <v>4</v>
      </c>
      <c r="S1178">
        <v>1</v>
      </c>
      <c r="T1178">
        <v>8</v>
      </c>
      <c r="U1178">
        <v>36</v>
      </c>
      <c r="V1178" t="s">
        <v>13</v>
      </c>
      <c r="W1178">
        <v>0</v>
      </c>
    </row>
    <row r="1179" spans="1:23" x14ac:dyDescent="0.25">
      <c r="A1179">
        <v>2029</v>
      </c>
      <c r="B1179" s="1">
        <v>45035</v>
      </c>
      <c r="C1179" t="s">
        <v>10</v>
      </c>
      <c r="D1179">
        <v>699</v>
      </c>
      <c r="E1179">
        <v>11.1</v>
      </c>
      <c r="F1179">
        <v>2</v>
      </c>
      <c r="G1179">
        <v>3</v>
      </c>
      <c r="H1179">
        <v>32</v>
      </c>
      <c r="I1179">
        <v>42</v>
      </c>
      <c r="J1179" t="s">
        <v>11</v>
      </c>
      <c r="K1179">
        <v>1</v>
      </c>
      <c r="M1179">
        <v>2772</v>
      </c>
      <c r="N1179" s="1">
        <v>45130</v>
      </c>
      <c r="O1179" t="s">
        <v>12</v>
      </c>
      <c r="P1179">
        <v>199</v>
      </c>
      <c r="Q1179">
        <v>13.5</v>
      </c>
      <c r="R1179">
        <v>1</v>
      </c>
      <c r="S1179">
        <v>3</v>
      </c>
      <c r="T1179">
        <v>26</v>
      </c>
      <c r="U1179">
        <v>10</v>
      </c>
      <c r="V1179" t="s">
        <v>13</v>
      </c>
      <c r="W1179">
        <v>0</v>
      </c>
    </row>
    <row r="1180" spans="1:23" x14ac:dyDescent="0.25">
      <c r="A1180">
        <v>2031</v>
      </c>
      <c r="B1180" s="1">
        <v>45245</v>
      </c>
      <c r="C1180" t="s">
        <v>12</v>
      </c>
      <c r="D1180">
        <v>199</v>
      </c>
      <c r="E1180">
        <v>12.5</v>
      </c>
      <c r="F1180">
        <v>4</v>
      </c>
      <c r="G1180">
        <v>5</v>
      </c>
      <c r="H1180">
        <v>27</v>
      </c>
      <c r="I1180">
        <v>10</v>
      </c>
      <c r="J1180" t="s">
        <v>11</v>
      </c>
      <c r="K1180">
        <v>1</v>
      </c>
      <c r="M1180">
        <v>2774</v>
      </c>
      <c r="N1180" s="1">
        <v>45423</v>
      </c>
      <c r="O1180" t="s">
        <v>12</v>
      </c>
      <c r="P1180">
        <v>199</v>
      </c>
      <c r="Q1180">
        <v>15.2</v>
      </c>
      <c r="R1180">
        <v>2</v>
      </c>
      <c r="S1180">
        <v>4</v>
      </c>
      <c r="T1180">
        <v>2</v>
      </c>
      <c r="U1180">
        <v>46</v>
      </c>
      <c r="V1180" t="s">
        <v>13</v>
      </c>
      <c r="W1180">
        <v>0</v>
      </c>
    </row>
    <row r="1181" spans="1:23" x14ac:dyDescent="0.25">
      <c r="A1181">
        <v>2032</v>
      </c>
      <c r="B1181" s="1">
        <v>45309</v>
      </c>
      <c r="C1181" t="s">
        <v>10</v>
      </c>
      <c r="D1181">
        <v>699</v>
      </c>
      <c r="E1181">
        <v>15.5</v>
      </c>
      <c r="F1181">
        <v>2</v>
      </c>
      <c r="G1181">
        <v>4</v>
      </c>
      <c r="H1181">
        <v>28</v>
      </c>
      <c r="I1181">
        <v>18</v>
      </c>
      <c r="J1181" t="s">
        <v>11</v>
      </c>
      <c r="K1181">
        <v>1</v>
      </c>
      <c r="M1181">
        <v>2776</v>
      </c>
      <c r="N1181" s="1">
        <v>45380</v>
      </c>
      <c r="O1181" t="s">
        <v>10</v>
      </c>
      <c r="P1181">
        <v>699</v>
      </c>
      <c r="Q1181">
        <v>22.8</v>
      </c>
      <c r="R1181">
        <v>2</v>
      </c>
      <c r="S1181">
        <v>1</v>
      </c>
      <c r="T1181">
        <v>14</v>
      </c>
      <c r="U1181">
        <v>9</v>
      </c>
      <c r="V1181" t="s">
        <v>13</v>
      </c>
      <c r="W1181">
        <v>0</v>
      </c>
    </row>
    <row r="1182" spans="1:23" x14ac:dyDescent="0.25">
      <c r="A1182">
        <v>2037</v>
      </c>
      <c r="B1182" s="1">
        <v>45468</v>
      </c>
      <c r="C1182" t="s">
        <v>14</v>
      </c>
      <c r="D1182">
        <v>399</v>
      </c>
      <c r="E1182">
        <v>22.1</v>
      </c>
      <c r="F1182">
        <v>6</v>
      </c>
      <c r="G1182">
        <v>1</v>
      </c>
      <c r="H1182">
        <v>33</v>
      </c>
      <c r="I1182">
        <v>39</v>
      </c>
      <c r="J1182" t="s">
        <v>11</v>
      </c>
      <c r="K1182">
        <v>1</v>
      </c>
      <c r="M1182">
        <v>2777</v>
      </c>
      <c r="N1182" s="1">
        <v>45412</v>
      </c>
      <c r="O1182" t="s">
        <v>12</v>
      </c>
      <c r="P1182">
        <v>199</v>
      </c>
      <c r="Q1182">
        <v>22.4</v>
      </c>
      <c r="R1182">
        <v>2</v>
      </c>
      <c r="S1182">
        <v>0</v>
      </c>
      <c r="T1182">
        <v>13</v>
      </c>
      <c r="U1182">
        <v>18</v>
      </c>
      <c r="V1182" t="s">
        <v>13</v>
      </c>
      <c r="W1182">
        <v>0</v>
      </c>
    </row>
    <row r="1183" spans="1:23" x14ac:dyDescent="0.25">
      <c r="A1183">
        <v>2038</v>
      </c>
      <c r="B1183" s="1">
        <v>45124</v>
      </c>
      <c r="C1183" t="s">
        <v>14</v>
      </c>
      <c r="D1183">
        <v>399</v>
      </c>
      <c r="E1183">
        <v>15.3</v>
      </c>
      <c r="F1183">
        <v>4</v>
      </c>
      <c r="G1183">
        <v>0</v>
      </c>
      <c r="H1183">
        <v>30</v>
      </c>
      <c r="I1183">
        <v>28</v>
      </c>
      <c r="J1183" t="s">
        <v>11</v>
      </c>
      <c r="K1183">
        <v>1</v>
      </c>
      <c r="M1183">
        <v>2778</v>
      </c>
      <c r="N1183" s="1">
        <v>45016</v>
      </c>
      <c r="O1183" t="s">
        <v>10</v>
      </c>
      <c r="P1183">
        <v>699</v>
      </c>
      <c r="Q1183">
        <v>19.7</v>
      </c>
      <c r="R1183">
        <v>3</v>
      </c>
      <c r="S1183">
        <v>1</v>
      </c>
      <c r="T1183">
        <v>15</v>
      </c>
      <c r="U1183">
        <v>14</v>
      </c>
      <c r="V1183" t="s">
        <v>13</v>
      </c>
      <c r="W1183">
        <v>0</v>
      </c>
    </row>
    <row r="1184" spans="1:23" x14ac:dyDescent="0.25">
      <c r="A1184">
        <v>2039</v>
      </c>
      <c r="B1184" s="1">
        <v>44930</v>
      </c>
      <c r="C1184" t="s">
        <v>14</v>
      </c>
      <c r="D1184">
        <v>399</v>
      </c>
      <c r="E1184">
        <v>9.4</v>
      </c>
      <c r="F1184">
        <v>0</v>
      </c>
      <c r="G1184">
        <v>3</v>
      </c>
      <c r="H1184">
        <v>10</v>
      </c>
      <c r="I1184">
        <v>15</v>
      </c>
      <c r="J1184" t="s">
        <v>11</v>
      </c>
      <c r="K1184">
        <v>1</v>
      </c>
      <c r="M1184">
        <v>2779</v>
      </c>
      <c r="N1184" s="1">
        <v>45491</v>
      </c>
      <c r="O1184" t="s">
        <v>10</v>
      </c>
      <c r="P1184">
        <v>699</v>
      </c>
      <c r="Q1184">
        <v>24.3</v>
      </c>
      <c r="R1184">
        <v>7</v>
      </c>
      <c r="S1184">
        <v>3</v>
      </c>
      <c r="T1184">
        <v>23</v>
      </c>
      <c r="U1184">
        <v>5</v>
      </c>
      <c r="V1184" t="s">
        <v>13</v>
      </c>
      <c r="W1184">
        <v>0</v>
      </c>
    </row>
    <row r="1185" spans="1:23" x14ac:dyDescent="0.25">
      <c r="A1185">
        <v>2042</v>
      </c>
      <c r="B1185" s="1">
        <v>45443</v>
      </c>
      <c r="C1185" t="s">
        <v>10</v>
      </c>
      <c r="D1185">
        <v>699</v>
      </c>
      <c r="E1185">
        <v>7.7</v>
      </c>
      <c r="F1185">
        <v>0</v>
      </c>
      <c r="G1185">
        <v>5</v>
      </c>
      <c r="H1185">
        <v>8</v>
      </c>
      <c r="I1185">
        <v>56</v>
      </c>
      <c r="J1185" t="s">
        <v>11</v>
      </c>
      <c r="K1185">
        <v>1</v>
      </c>
      <c r="M1185">
        <v>2780</v>
      </c>
      <c r="N1185" s="1">
        <v>45050</v>
      </c>
      <c r="O1185" t="s">
        <v>14</v>
      </c>
      <c r="P1185">
        <v>399</v>
      </c>
      <c r="Q1185">
        <v>13</v>
      </c>
      <c r="R1185">
        <v>6</v>
      </c>
      <c r="S1185">
        <v>4</v>
      </c>
      <c r="T1185">
        <v>3</v>
      </c>
      <c r="U1185">
        <v>31</v>
      </c>
      <c r="V1185" t="s">
        <v>13</v>
      </c>
      <c r="W1185">
        <v>0</v>
      </c>
    </row>
    <row r="1186" spans="1:23" x14ac:dyDescent="0.25">
      <c r="A1186">
        <v>2045</v>
      </c>
      <c r="B1186" s="1">
        <v>45087</v>
      </c>
      <c r="C1186" t="s">
        <v>12</v>
      </c>
      <c r="D1186">
        <v>199</v>
      </c>
      <c r="E1186">
        <v>11.9</v>
      </c>
      <c r="F1186">
        <v>2</v>
      </c>
      <c r="G1186">
        <v>3</v>
      </c>
      <c r="H1186">
        <v>24</v>
      </c>
      <c r="I1186">
        <v>40</v>
      </c>
      <c r="J1186" t="s">
        <v>11</v>
      </c>
      <c r="K1186">
        <v>1</v>
      </c>
      <c r="M1186">
        <v>2782</v>
      </c>
      <c r="N1186" s="1">
        <v>45493</v>
      </c>
      <c r="O1186" t="s">
        <v>12</v>
      </c>
      <c r="P1186">
        <v>199</v>
      </c>
      <c r="Q1186">
        <v>10.199999999999999</v>
      </c>
      <c r="R1186">
        <v>5</v>
      </c>
      <c r="S1186">
        <v>5</v>
      </c>
      <c r="T1186">
        <v>10</v>
      </c>
      <c r="U1186">
        <v>54</v>
      </c>
      <c r="V1186" t="s">
        <v>13</v>
      </c>
      <c r="W1186">
        <v>0</v>
      </c>
    </row>
    <row r="1187" spans="1:23" x14ac:dyDescent="0.25">
      <c r="A1187">
        <v>2046</v>
      </c>
      <c r="B1187" s="1">
        <v>45650</v>
      </c>
      <c r="C1187" t="s">
        <v>10</v>
      </c>
      <c r="D1187">
        <v>699</v>
      </c>
      <c r="E1187">
        <v>19.100000000000001</v>
      </c>
      <c r="F1187">
        <v>1</v>
      </c>
      <c r="G1187">
        <v>2</v>
      </c>
      <c r="H1187">
        <v>29</v>
      </c>
      <c r="I1187">
        <v>29</v>
      </c>
      <c r="J1187" t="s">
        <v>11</v>
      </c>
      <c r="K1187">
        <v>1</v>
      </c>
      <c r="M1187">
        <v>2783</v>
      </c>
      <c r="N1187" s="1">
        <v>45431</v>
      </c>
      <c r="O1187" t="s">
        <v>12</v>
      </c>
      <c r="P1187">
        <v>199</v>
      </c>
      <c r="Q1187">
        <v>17.100000000000001</v>
      </c>
      <c r="R1187">
        <v>2</v>
      </c>
      <c r="S1187">
        <v>5</v>
      </c>
      <c r="T1187">
        <v>36</v>
      </c>
      <c r="U1187">
        <v>5</v>
      </c>
      <c r="V1187" t="s">
        <v>13</v>
      </c>
      <c r="W1187">
        <v>0</v>
      </c>
    </row>
    <row r="1188" spans="1:23" x14ac:dyDescent="0.25">
      <c r="A1188">
        <v>2047</v>
      </c>
      <c r="B1188" s="1">
        <v>45261</v>
      </c>
      <c r="C1188" t="s">
        <v>10</v>
      </c>
      <c r="D1188">
        <v>699</v>
      </c>
      <c r="E1188">
        <v>7.5</v>
      </c>
      <c r="F1188">
        <v>2</v>
      </c>
      <c r="G1188">
        <v>2</v>
      </c>
      <c r="H1188">
        <v>30</v>
      </c>
      <c r="I1188">
        <v>1</v>
      </c>
      <c r="J1188" t="s">
        <v>11</v>
      </c>
      <c r="K1188">
        <v>1</v>
      </c>
      <c r="M1188">
        <v>2787</v>
      </c>
      <c r="N1188" s="1">
        <v>45506</v>
      </c>
      <c r="O1188" t="s">
        <v>10</v>
      </c>
      <c r="P1188">
        <v>699</v>
      </c>
      <c r="Q1188">
        <v>6.7</v>
      </c>
      <c r="R1188">
        <v>2</v>
      </c>
      <c r="S1188">
        <v>2</v>
      </c>
      <c r="T1188">
        <v>19</v>
      </c>
      <c r="U1188">
        <v>35</v>
      </c>
      <c r="V1188" t="s">
        <v>13</v>
      </c>
      <c r="W1188">
        <v>0</v>
      </c>
    </row>
    <row r="1189" spans="1:23" x14ac:dyDescent="0.25">
      <c r="A1189">
        <v>2048</v>
      </c>
      <c r="B1189" s="1">
        <v>45570</v>
      </c>
      <c r="C1189" t="s">
        <v>10</v>
      </c>
      <c r="D1189">
        <v>699</v>
      </c>
      <c r="E1189">
        <v>9.5</v>
      </c>
      <c r="F1189">
        <v>5</v>
      </c>
      <c r="G1189">
        <v>5</v>
      </c>
      <c r="H1189">
        <v>31</v>
      </c>
      <c r="I1189">
        <v>24</v>
      </c>
      <c r="J1189" t="s">
        <v>11</v>
      </c>
      <c r="K1189">
        <v>1</v>
      </c>
      <c r="M1189">
        <v>2789</v>
      </c>
      <c r="N1189" s="1">
        <v>45577</v>
      </c>
      <c r="O1189" t="s">
        <v>14</v>
      </c>
      <c r="P1189">
        <v>399</v>
      </c>
      <c r="Q1189">
        <v>9.6</v>
      </c>
      <c r="R1189">
        <v>0</v>
      </c>
      <c r="S1189">
        <v>3</v>
      </c>
      <c r="T1189">
        <v>14</v>
      </c>
      <c r="U1189">
        <v>15</v>
      </c>
      <c r="V1189" t="s">
        <v>13</v>
      </c>
      <c r="W1189">
        <v>0</v>
      </c>
    </row>
    <row r="1190" spans="1:23" x14ac:dyDescent="0.25">
      <c r="A1190">
        <v>2051</v>
      </c>
      <c r="B1190" s="1">
        <v>45094</v>
      </c>
      <c r="C1190" t="s">
        <v>12</v>
      </c>
      <c r="D1190">
        <v>199</v>
      </c>
      <c r="E1190">
        <v>2.1</v>
      </c>
      <c r="F1190">
        <v>1</v>
      </c>
      <c r="G1190">
        <v>1</v>
      </c>
      <c r="H1190">
        <v>32</v>
      </c>
      <c r="I1190">
        <v>9</v>
      </c>
      <c r="J1190" t="s">
        <v>11</v>
      </c>
      <c r="K1190">
        <v>1</v>
      </c>
      <c r="M1190">
        <v>2790</v>
      </c>
      <c r="N1190" s="1">
        <v>45471</v>
      </c>
      <c r="O1190" t="s">
        <v>10</v>
      </c>
      <c r="P1190">
        <v>699</v>
      </c>
      <c r="Q1190">
        <v>21.7</v>
      </c>
      <c r="R1190">
        <v>3</v>
      </c>
      <c r="S1190">
        <v>0</v>
      </c>
      <c r="T1190">
        <v>31</v>
      </c>
      <c r="U1190">
        <v>54</v>
      </c>
      <c r="V1190" t="s">
        <v>13</v>
      </c>
      <c r="W1190">
        <v>0</v>
      </c>
    </row>
    <row r="1191" spans="1:23" x14ac:dyDescent="0.25">
      <c r="A1191">
        <v>2052</v>
      </c>
      <c r="B1191" s="1">
        <v>45278</v>
      </c>
      <c r="C1191" t="s">
        <v>10</v>
      </c>
      <c r="D1191">
        <v>699</v>
      </c>
      <c r="E1191">
        <v>2.8</v>
      </c>
      <c r="F1191">
        <v>5</v>
      </c>
      <c r="G1191">
        <v>2</v>
      </c>
      <c r="H1191">
        <v>16</v>
      </c>
      <c r="I1191">
        <v>21</v>
      </c>
      <c r="J1191" t="s">
        <v>11</v>
      </c>
      <c r="K1191">
        <v>1</v>
      </c>
      <c r="M1191">
        <v>2791</v>
      </c>
      <c r="N1191" s="1">
        <v>44933</v>
      </c>
      <c r="O1191" t="s">
        <v>12</v>
      </c>
      <c r="P1191">
        <v>199</v>
      </c>
      <c r="Q1191">
        <v>10.199999999999999</v>
      </c>
      <c r="R1191">
        <v>7</v>
      </c>
      <c r="S1191">
        <v>2</v>
      </c>
      <c r="T1191">
        <v>18</v>
      </c>
      <c r="U1191">
        <v>6</v>
      </c>
      <c r="V1191" t="s">
        <v>13</v>
      </c>
      <c r="W1191">
        <v>0</v>
      </c>
    </row>
    <row r="1192" spans="1:23" x14ac:dyDescent="0.25">
      <c r="A1192">
        <v>2054</v>
      </c>
      <c r="B1192" s="1">
        <v>45194</v>
      </c>
      <c r="C1192" t="s">
        <v>10</v>
      </c>
      <c r="D1192">
        <v>699</v>
      </c>
      <c r="E1192">
        <v>13.9</v>
      </c>
      <c r="F1192">
        <v>1</v>
      </c>
      <c r="G1192">
        <v>1</v>
      </c>
      <c r="H1192">
        <v>10</v>
      </c>
      <c r="I1192">
        <v>28</v>
      </c>
      <c r="J1192" t="s">
        <v>11</v>
      </c>
      <c r="K1192">
        <v>1</v>
      </c>
      <c r="M1192">
        <v>2795</v>
      </c>
      <c r="N1192" s="1">
        <v>44973</v>
      </c>
      <c r="O1192" t="s">
        <v>10</v>
      </c>
      <c r="P1192">
        <v>699</v>
      </c>
      <c r="Q1192">
        <v>10</v>
      </c>
      <c r="R1192">
        <v>5</v>
      </c>
      <c r="S1192">
        <v>5</v>
      </c>
      <c r="T1192">
        <v>24</v>
      </c>
      <c r="U1192">
        <v>17</v>
      </c>
      <c r="V1192" t="s">
        <v>13</v>
      </c>
      <c r="W1192">
        <v>0</v>
      </c>
    </row>
    <row r="1193" spans="1:23" x14ac:dyDescent="0.25">
      <c r="A1193">
        <v>2056</v>
      </c>
      <c r="B1193" s="1">
        <v>45067</v>
      </c>
      <c r="C1193" t="s">
        <v>12</v>
      </c>
      <c r="D1193">
        <v>199</v>
      </c>
      <c r="E1193">
        <v>1.5</v>
      </c>
      <c r="F1193">
        <v>3</v>
      </c>
      <c r="G1193">
        <v>1</v>
      </c>
      <c r="H1193">
        <v>31</v>
      </c>
      <c r="I1193">
        <v>60</v>
      </c>
      <c r="J1193" t="s">
        <v>11</v>
      </c>
      <c r="K1193">
        <v>1</v>
      </c>
      <c r="M1193">
        <v>2796</v>
      </c>
      <c r="N1193" s="1">
        <v>44995</v>
      </c>
      <c r="O1193" t="s">
        <v>14</v>
      </c>
      <c r="P1193">
        <v>399</v>
      </c>
      <c r="Q1193">
        <v>6.7</v>
      </c>
      <c r="R1193">
        <v>1</v>
      </c>
      <c r="S1193">
        <v>1</v>
      </c>
      <c r="T1193">
        <v>21</v>
      </c>
      <c r="U1193">
        <v>59</v>
      </c>
      <c r="V1193" t="s">
        <v>13</v>
      </c>
      <c r="W1193">
        <v>0</v>
      </c>
    </row>
    <row r="1194" spans="1:23" x14ac:dyDescent="0.25">
      <c r="A1194">
        <v>2058</v>
      </c>
      <c r="B1194" s="1">
        <v>45162</v>
      </c>
      <c r="C1194" t="s">
        <v>12</v>
      </c>
      <c r="D1194">
        <v>199</v>
      </c>
      <c r="E1194">
        <v>14</v>
      </c>
      <c r="F1194">
        <v>0</v>
      </c>
      <c r="G1194">
        <v>1</v>
      </c>
      <c r="H1194">
        <v>27</v>
      </c>
      <c r="I1194">
        <v>37</v>
      </c>
      <c r="J1194" t="s">
        <v>11</v>
      </c>
      <c r="K1194">
        <v>1</v>
      </c>
      <c r="M1194">
        <v>2797</v>
      </c>
      <c r="N1194" s="1">
        <v>45616</v>
      </c>
      <c r="O1194" t="s">
        <v>14</v>
      </c>
      <c r="P1194">
        <v>399</v>
      </c>
      <c r="Q1194">
        <v>11</v>
      </c>
      <c r="R1194">
        <v>4</v>
      </c>
      <c r="S1194">
        <v>0</v>
      </c>
      <c r="T1194">
        <v>6</v>
      </c>
      <c r="U1194">
        <v>4</v>
      </c>
      <c r="V1194" t="s">
        <v>13</v>
      </c>
      <c r="W1194">
        <v>0</v>
      </c>
    </row>
    <row r="1195" spans="1:23" x14ac:dyDescent="0.25">
      <c r="A1195">
        <v>2059</v>
      </c>
      <c r="B1195" s="1">
        <v>45095</v>
      </c>
      <c r="C1195" t="s">
        <v>10</v>
      </c>
      <c r="D1195">
        <v>699</v>
      </c>
      <c r="E1195">
        <v>0.7</v>
      </c>
      <c r="F1195">
        <v>1</v>
      </c>
      <c r="G1195">
        <v>4</v>
      </c>
      <c r="H1195">
        <v>32</v>
      </c>
      <c r="I1195">
        <v>56</v>
      </c>
      <c r="J1195" t="s">
        <v>11</v>
      </c>
      <c r="K1195">
        <v>1</v>
      </c>
      <c r="M1195">
        <v>2798</v>
      </c>
      <c r="N1195" s="1">
        <v>45517</v>
      </c>
      <c r="O1195" t="s">
        <v>14</v>
      </c>
      <c r="P1195">
        <v>399</v>
      </c>
      <c r="Q1195">
        <v>11</v>
      </c>
      <c r="R1195">
        <v>0</v>
      </c>
      <c r="S1195">
        <v>4</v>
      </c>
      <c r="T1195">
        <v>22</v>
      </c>
      <c r="U1195">
        <v>59</v>
      </c>
      <c r="V1195" t="s">
        <v>13</v>
      </c>
      <c r="W1195">
        <v>0</v>
      </c>
    </row>
    <row r="1196" spans="1:23" x14ac:dyDescent="0.25">
      <c r="A1196">
        <v>2060</v>
      </c>
      <c r="B1196" s="1">
        <v>45199</v>
      </c>
      <c r="C1196" t="s">
        <v>14</v>
      </c>
      <c r="D1196">
        <v>399</v>
      </c>
      <c r="E1196">
        <v>4.2</v>
      </c>
      <c r="F1196">
        <v>0</v>
      </c>
      <c r="G1196">
        <v>5</v>
      </c>
      <c r="H1196">
        <v>14</v>
      </c>
      <c r="I1196">
        <v>47</v>
      </c>
      <c r="J1196" t="s">
        <v>11</v>
      </c>
      <c r="K1196">
        <v>1</v>
      </c>
      <c r="M1196">
        <v>2799</v>
      </c>
      <c r="N1196" s="1">
        <v>45435</v>
      </c>
      <c r="O1196" t="s">
        <v>10</v>
      </c>
      <c r="P1196">
        <v>699</v>
      </c>
      <c r="Q1196">
        <v>15</v>
      </c>
      <c r="R1196">
        <v>3</v>
      </c>
      <c r="S1196">
        <v>4</v>
      </c>
      <c r="T1196">
        <v>25</v>
      </c>
      <c r="U1196">
        <v>20</v>
      </c>
      <c r="V1196" t="s">
        <v>13</v>
      </c>
      <c r="W1196">
        <v>0</v>
      </c>
    </row>
    <row r="1197" spans="1:23" x14ac:dyDescent="0.25">
      <c r="A1197">
        <v>2062</v>
      </c>
      <c r="B1197" s="1">
        <v>44956</v>
      </c>
      <c r="C1197" t="s">
        <v>12</v>
      </c>
      <c r="D1197">
        <v>199</v>
      </c>
      <c r="E1197">
        <v>22.5</v>
      </c>
      <c r="F1197">
        <v>6</v>
      </c>
      <c r="G1197">
        <v>0</v>
      </c>
      <c r="H1197">
        <v>21</v>
      </c>
      <c r="I1197">
        <v>41</v>
      </c>
      <c r="J1197" t="s">
        <v>11</v>
      </c>
      <c r="K1197">
        <v>1</v>
      </c>
    </row>
    <row r="1198" spans="1:23" x14ac:dyDescent="0.25">
      <c r="A1198">
        <v>2063</v>
      </c>
      <c r="B1198" s="1">
        <v>45036</v>
      </c>
      <c r="C1198" t="s">
        <v>14</v>
      </c>
      <c r="D1198">
        <v>399</v>
      </c>
      <c r="E1198">
        <v>19.399999999999999</v>
      </c>
      <c r="F1198">
        <v>3</v>
      </c>
      <c r="G1198">
        <v>1</v>
      </c>
      <c r="H1198">
        <v>33</v>
      </c>
      <c r="I1198">
        <v>7</v>
      </c>
      <c r="J1198" t="s">
        <v>11</v>
      </c>
      <c r="K1198">
        <v>1</v>
      </c>
    </row>
    <row r="1199" spans="1:23" x14ac:dyDescent="0.25">
      <c r="A1199">
        <v>2064</v>
      </c>
      <c r="B1199" s="1">
        <v>45534</v>
      </c>
      <c r="C1199" t="s">
        <v>10</v>
      </c>
      <c r="D1199">
        <v>699</v>
      </c>
      <c r="E1199">
        <v>5.4</v>
      </c>
      <c r="F1199">
        <v>4</v>
      </c>
      <c r="G1199">
        <v>5</v>
      </c>
      <c r="H1199">
        <v>14</v>
      </c>
      <c r="I1199">
        <v>43</v>
      </c>
      <c r="J1199" t="s">
        <v>11</v>
      </c>
      <c r="K1199">
        <v>1</v>
      </c>
    </row>
    <row r="1200" spans="1:23" x14ac:dyDescent="0.25">
      <c r="A1200">
        <v>2066</v>
      </c>
      <c r="B1200" s="1">
        <v>45268</v>
      </c>
      <c r="C1200" t="s">
        <v>12</v>
      </c>
      <c r="D1200">
        <v>199</v>
      </c>
      <c r="E1200">
        <v>1.1000000000000001</v>
      </c>
      <c r="F1200">
        <v>0</v>
      </c>
      <c r="G1200">
        <v>1</v>
      </c>
      <c r="H1200">
        <v>33</v>
      </c>
      <c r="I1200">
        <v>53</v>
      </c>
      <c r="J1200" t="s">
        <v>11</v>
      </c>
      <c r="K1200">
        <v>1</v>
      </c>
    </row>
    <row r="1201" spans="1:11" x14ac:dyDescent="0.25">
      <c r="A1201">
        <v>2067</v>
      </c>
      <c r="B1201" s="1">
        <v>45327</v>
      </c>
      <c r="C1201" t="s">
        <v>12</v>
      </c>
      <c r="D1201">
        <v>199</v>
      </c>
      <c r="E1201">
        <v>23.7</v>
      </c>
      <c r="F1201">
        <v>6</v>
      </c>
      <c r="G1201">
        <v>5</v>
      </c>
      <c r="H1201">
        <v>32</v>
      </c>
      <c r="I1201">
        <v>20</v>
      </c>
      <c r="J1201" t="s">
        <v>11</v>
      </c>
      <c r="K1201">
        <v>1</v>
      </c>
    </row>
    <row r="1202" spans="1:11" x14ac:dyDescent="0.25">
      <c r="A1202">
        <v>2068</v>
      </c>
      <c r="B1202" s="1">
        <v>45610</v>
      </c>
      <c r="C1202" t="s">
        <v>10</v>
      </c>
      <c r="D1202">
        <v>699</v>
      </c>
      <c r="E1202">
        <v>23.1</v>
      </c>
      <c r="F1202">
        <v>7</v>
      </c>
      <c r="G1202">
        <v>4</v>
      </c>
      <c r="H1202">
        <v>11</v>
      </c>
      <c r="I1202">
        <v>38</v>
      </c>
      <c r="J1202" t="s">
        <v>11</v>
      </c>
      <c r="K1202">
        <v>1</v>
      </c>
    </row>
    <row r="1203" spans="1:11" x14ac:dyDescent="0.25">
      <c r="A1203">
        <v>2069</v>
      </c>
      <c r="B1203" s="1">
        <v>44938</v>
      </c>
      <c r="C1203" t="s">
        <v>12</v>
      </c>
      <c r="D1203">
        <v>199</v>
      </c>
      <c r="E1203">
        <v>15.6</v>
      </c>
      <c r="F1203">
        <v>0</v>
      </c>
      <c r="G1203">
        <v>0</v>
      </c>
      <c r="H1203">
        <v>5</v>
      </c>
      <c r="I1203">
        <v>39</v>
      </c>
      <c r="J1203" t="s">
        <v>11</v>
      </c>
      <c r="K1203">
        <v>1</v>
      </c>
    </row>
    <row r="1204" spans="1:11" x14ac:dyDescent="0.25">
      <c r="A1204">
        <v>2072</v>
      </c>
      <c r="B1204" s="1">
        <v>45072</v>
      </c>
      <c r="C1204" t="s">
        <v>14</v>
      </c>
      <c r="D1204">
        <v>399</v>
      </c>
      <c r="E1204">
        <v>16.5</v>
      </c>
      <c r="F1204">
        <v>4</v>
      </c>
      <c r="G1204">
        <v>0</v>
      </c>
      <c r="H1204">
        <v>27</v>
      </c>
      <c r="I1204">
        <v>57</v>
      </c>
      <c r="J1204" t="s">
        <v>11</v>
      </c>
      <c r="K1204">
        <v>1</v>
      </c>
    </row>
    <row r="1205" spans="1:11" x14ac:dyDescent="0.25">
      <c r="A1205">
        <v>2074</v>
      </c>
      <c r="B1205" s="1">
        <v>45520</v>
      </c>
      <c r="C1205" t="s">
        <v>12</v>
      </c>
      <c r="D1205">
        <v>199</v>
      </c>
      <c r="E1205">
        <v>4.8</v>
      </c>
      <c r="F1205">
        <v>1</v>
      </c>
      <c r="G1205">
        <v>0</v>
      </c>
      <c r="H1205">
        <v>31</v>
      </c>
      <c r="I1205">
        <v>46</v>
      </c>
      <c r="J1205" t="s">
        <v>11</v>
      </c>
      <c r="K1205">
        <v>1</v>
      </c>
    </row>
    <row r="1206" spans="1:11" x14ac:dyDescent="0.25">
      <c r="A1206">
        <v>2075</v>
      </c>
      <c r="B1206" s="1">
        <v>45635</v>
      </c>
      <c r="C1206" t="s">
        <v>10</v>
      </c>
      <c r="D1206">
        <v>699</v>
      </c>
      <c r="E1206">
        <v>7.2</v>
      </c>
      <c r="F1206">
        <v>0</v>
      </c>
      <c r="G1206">
        <v>5</v>
      </c>
      <c r="H1206">
        <v>36</v>
      </c>
      <c r="I1206">
        <v>36</v>
      </c>
      <c r="J1206" t="s">
        <v>11</v>
      </c>
      <c r="K1206">
        <v>1</v>
      </c>
    </row>
    <row r="1207" spans="1:11" x14ac:dyDescent="0.25">
      <c r="A1207">
        <v>2076</v>
      </c>
      <c r="B1207" s="1">
        <v>45403</v>
      </c>
      <c r="C1207" t="s">
        <v>12</v>
      </c>
      <c r="D1207">
        <v>199</v>
      </c>
      <c r="E1207">
        <v>2.1</v>
      </c>
      <c r="F1207">
        <v>6</v>
      </c>
      <c r="G1207">
        <v>0</v>
      </c>
      <c r="H1207">
        <v>14</v>
      </c>
      <c r="I1207">
        <v>2</v>
      </c>
      <c r="J1207" t="s">
        <v>11</v>
      </c>
      <c r="K1207">
        <v>1</v>
      </c>
    </row>
    <row r="1208" spans="1:11" x14ac:dyDescent="0.25">
      <c r="A1208">
        <v>2080</v>
      </c>
      <c r="B1208" s="1">
        <v>45303</v>
      </c>
      <c r="C1208" t="s">
        <v>10</v>
      </c>
      <c r="D1208">
        <v>699</v>
      </c>
      <c r="E1208">
        <v>19.899999999999999</v>
      </c>
      <c r="F1208">
        <v>0</v>
      </c>
      <c r="G1208">
        <v>2</v>
      </c>
      <c r="H1208">
        <v>32</v>
      </c>
      <c r="I1208">
        <v>23</v>
      </c>
      <c r="J1208" t="s">
        <v>11</v>
      </c>
      <c r="K1208">
        <v>1</v>
      </c>
    </row>
    <row r="1209" spans="1:11" x14ac:dyDescent="0.25">
      <c r="A1209">
        <v>2081</v>
      </c>
      <c r="B1209" s="1">
        <v>45491</v>
      </c>
      <c r="C1209" t="s">
        <v>14</v>
      </c>
      <c r="D1209">
        <v>399</v>
      </c>
      <c r="E1209">
        <v>13.8</v>
      </c>
      <c r="F1209">
        <v>5</v>
      </c>
      <c r="G1209">
        <v>5</v>
      </c>
      <c r="H1209">
        <v>31</v>
      </c>
      <c r="I1209">
        <v>57</v>
      </c>
      <c r="J1209" t="s">
        <v>11</v>
      </c>
      <c r="K1209">
        <v>1</v>
      </c>
    </row>
    <row r="1210" spans="1:11" x14ac:dyDescent="0.25">
      <c r="A1210">
        <v>2084</v>
      </c>
      <c r="B1210" s="1">
        <v>45067</v>
      </c>
      <c r="C1210" t="s">
        <v>10</v>
      </c>
      <c r="D1210">
        <v>699</v>
      </c>
      <c r="E1210">
        <v>9.3000000000000007</v>
      </c>
      <c r="F1210">
        <v>6</v>
      </c>
      <c r="G1210">
        <v>0</v>
      </c>
      <c r="H1210">
        <v>27</v>
      </c>
      <c r="I1210">
        <v>38</v>
      </c>
      <c r="J1210" t="s">
        <v>11</v>
      </c>
      <c r="K1210">
        <v>1</v>
      </c>
    </row>
    <row r="1211" spans="1:11" x14ac:dyDescent="0.25">
      <c r="A1211">
        <v>2085</v>
      </c>
      <c r="B1211" s="1">
        <v>44970</v>
      </c>
      <c r="C1211" t="s">
        <v>14</v>
      </c>
      <c r="D1211">
        <v>399</v>
      </c>
      <c r="E1211">
        <v>16.3</v>
      </c>
      <c r="F1211">
        <v>7</v>
      </c>
      <c r="G1211">
        <v>4</v>
      </c>
      <c r="H1211">
        <v>23</v>
      </c>
      <c r="I1211">
        <v>55</v>
      </c>
      <c r="J1211" t="s">
        <v>11</v>
      </c>
      <c r="K1211">
        <v>1</v>
      </c>
    </row>
    <row r="1212" spans="1:11" x14ac:dyDescent="0.25">
      <c r="A1212">
        <v>2086</v>
      </c>
      <c r="B1212" s="1">
        <v>45090</v>
      </c>
      <c r="C1212" t="s">
        <v>14</v>
      </c>
      <c r="D1212">
        <v>399</v>
      </c>
      <c r="E1212">
        <v>23</v>
      </c>
      <c r="F1212">
        <v>2</v>
      </c>
      <c r="G1212">
        <v>4</v>
      </c>
      <c r="H1212">
        <v>33</v>
      </c>
      <c r="I1212">
        <v>21</v>
      </c>
      <c r="J1212" t="s">
        <v>11</v>
      </c>
      <c r="K1212">
        <v>1</v>
      </c>
    </row>
    <row r="1213" spans="1:11" x14ac:dyDescent="0.25">
      <c r="A1213">
        <v>2087</v>
      </c>
      <c r="B1213" s="1">
        <v>45356</v>
      </c>
      <c r="C1213" t="s">
        <v>10</v>
      </c>
      <c r="D1213">
        <v>699</v>
      </c>
      <c r="E1213">
        <v>24.4</v>
      </c>
      <c r="F1213">
        <v>3</v>
      </c>
      <c r="G1213">
        <v>5</v>
      </c>
      <c r="H1213">
        <v>9</v>
      </c>
      <c r="I1213">
        <v>25</v>
      </c>
      <c r="J1213" t="s">
        <v>11</v>
      </c>
      <c r="K1213">
        <v>1</v>
      </c>
    </row>
    <row r="1214" spans="1:11" x14ac:dyDescent="0.25">
      <c r="A1214">
        <v>2088</v>
      </c>
      <c r="B1214" s="1">
        <v>45490</v>
      </c>
      <c r="C1214" t="s">
        <v>12</v>
      </c>
      <c r="D1214">
        <v>199</v>
      </c>
      <c r="E1214">
        <v>13.8</v>
      </c>
      <c r="F1214">
        <v>8</v>
      </c>
      <c r="G1214">
        <v>0</v>
      </c>
      <c r="H1214">
        <v>33</v>
      </c>
      <c r="I1214">
        <v>36</v>
      </c>
      <c r="J1214" t="s">
        <v>11</v>
      </c>
      <c r="K1214">
        <v>1</v>
      </c>
    </row>
    <row r="1215" spans="1:11" x14ac:dyDescent="0.25">
      <c r="A1215">
        <v>2089</v>
      </c>
      <c r="B1215" s="1">
        <v>45309</v>
      </c>
      <c r="C1215" t="s">
        <v>10</v>
      </c>
      <c r="D1215">
        <v>699</v>
      </c>
      <c r="E1215">
        <v>18.600000000000001</v>
      </c>
      <c r="F1215">
        <v>5</v>
      </c>
      <c r="G1215">
        <v>3</v>
      </c>
      <c r="H1215">
        <v>11</v>
      </c>
      <c r="I1215">
        <v>7</v>
      </c>
      <c r="J1215" t="s">
        <v>11</v>
      </c>
      <c r="K1215">
        <v>1</v>
      </c>
    </row>
    <row r="1216" spans="1:11" x14ac:dyDescent="0.25">
      <c r="A1216">
        <v>2090</v>
      </c>
      <c r="B1216" s="1">
        <v>45344</v>
      </c>
      <c r="C1216" t="s">
        <v>10</v>
      </c>
      <c r="D1216">
        <v>699</v>
      </c>
      <c r="E1216">
        <v>13.3</v>
      </c>
      <c r="F1216">
        <v>6</v>
      </c>
      <c r="G1216">
        <v>1</v>
      </c>
      <c r="H1216">
        <v>26</v>
      </c>
      <c r="I1216">
        <v>36</v>
      </c>
      <c r="J1216" t="s">
        <v>11</v>
      </c>
      <c r="K1216">
        <v>1</v>
      </c>
    </row>
    <row r="1217" spans="1:11" x14ac:dyDescent="0.25">
      <c r="A1217">
        <v>2092</v>
      </c>
      <c r="B1217" s="1">
        <v>45000</v>
      </c>
      <c r="C1217" t="s">
        <v>10</v>
      </c>
      <c r="D1217">
        <v>699</v>
      </c>
      <c r="E1217">
        <v>22.4</v>
      </c>
      <c r="F1217">
        <v>8</v>
      </c>
      <c r="G1217">
        <v>0</v>
      </c>
      <c r="H1217">
        <v>1</v>
      </c>
      <c r="I1217">
        <v>31</v>
      </c>
      <c r="J1217" t="s">
        <v>11</v>
      </c>
      <c r="K1217">
        <v>1</v>
      </c>
    </row>
    <row r="1218" spans="1:11" x14ac:dyDescent="0.25">
      <c r="A1218">
        <v>2093</v>
      </c>
      <c r="B1218" s="1">
        <v>45580</v>
      </c>
      <c r="C1218" t="s">
        <v>10</v>
      </c>
      <c r="D1218">
        <v>699</v>
      </c>
      <c r="E1218">
        <v>6.4</v>
      </c>
      <c r="F1218">
        <v>6</v>
      </c>
      <c r="G1218">
        <v>2</v>
      </c>
      <c r="H1218">
        <v>20</v>
      </c>
      <c r="I1218">
        <v>52</v>
      </c>
      <c r="J1218" t="s">
        <v>11</v>
      </c>
      <c r="K1218">
        <v>1</v>
      </c>
    </row>
    <row r="1219" spans="1:11" x14ac:dyDescent="0.25">
      <c r="A1219">
        <v>2094</v>
      </c>
      <c r="B1219" s="1">
        <v>45623</v>
      </c>
      <c r="C1219" t="s">
        <v>12</v>
      </c>
      <c r="D1219">
        <v>199</v>
      </c>
      <c r="E1219">
        <v>1.1000000000000001</v>
      </c>
      <c r="F1219">
        <v>0</v>
      </c>
      <c r="G1219">
        <v>2</v>
      </c>
      <c r="H1219">
        <v>13</v>
      </c>
      <c r="I1219">
        <v>7</v>
      </c>
      <c r="J1219" t="s">
        <v>11</v>
      </c>
      <c r="K1219">
        <v>1</v>
      </c>
    </row>
    <row r="1220" spans="1:11" x14ac:dyDescent="0.25">
      <c r="A1220">
        <v>2095</v>
      </c>
      <c r="B1220" s="1">
        <v>45339</v>
      </c>
      <c r="C1220" t="s">
        <v>12</v>
      </c>
      <c r="D1220">
        <v>199</v>
      </c>
      <c r="E1220">
        <v>6.7</v>
      </c>
      <c r="F1220">
        <v>1</v>
      </c>
      <c r="G1220">
        <v>3</v>
      </c>
      <c r="H1220">
        <v>5</v>
      </c>
      <c r="I1220">
        <v>60</v>
      </c>
      <c r="J1220" t="s">
        <v>11</v>
      </c>
      <c r="K1220">
        <v>1</v>
      </c>
    </row>
    <row r="1221" spans="1:11" x14ac:dyDescent="0.25">
      <c r="A1221">
        <v>2098</v>
      </c>
      <c r="B1221" s="1">
        <v>45632</v>
      </c>
      <c r="C1221" t="s">
        <v>10</v>
      </c>
      <c r="D1221">
        <v>699</v>
      </c>
      <c r="E1221">
        <v>21.6</v>
      </c>
      <c r="F1221">
        <v>6</v>
      </c>
      <c r="G1221">
        <v>4</v>
      </c>
      <c r="H1221">
        <v>31</v>
      </c>
      <c r="I1221">
        <v>49</v>
      </c>
      <c r="J1221" t="s">
        <v>11</v>
      </c>
      <c r="K1221">
        <v>1</v>
      </c>
    </row>
    <row r="1222" spans="1:11" x14ac:dyDescent="0.25">
      <c r="A1222">
        <v>2099</v>
      </c>
      <c r="B1222" s="1">
        <v>45426</v>
      </c>
      <c r="C1222" t="s">
        <v>10</v>
      </c>
      <c r="D1222">
        <v>699</v>
      </c>
      <c r="E1222">
        <v>23.8</v>
      </c>
      <c r="F1222">
        <v>7</v>
      </c>
      <c r="G1222">
        <v>0</v>
      </c>
      <c r="H1222">
        <v>23</v>
      </c>
      <c r="I1222">
        <v>24</v>
      </c>
      <c r="J1222" t="s">
        <v>11</v>
      </c>
      <c r="K1222">
        <v>1</v>
      </c>
    </row>
    <row r="1223" spans="1:11" x14ac:dyDescent="0.25">
      <c r="A1223">
        <v>2102</v>
      </c>
      <c r="B1223" s="1">
        <v>44937</v>
      </c>
      <c r="C1223" t="s">
        <v>14</v>
      </c>
      <c r="D1223">
        <v>399</v>
      </c>
      <c r="E1223">
        <v>14</v>
      </c>
      <c r="F1223">
        <v>7</v>
      </c>
      <c r="G1223">
        <v>1</v>
      </c>
      <c r="H1223">
        <v>20</v>
      </c>
      <c r="I1223">
        <v>39</v>
      </c>
      <c r="J1223" t="s">
        <v>11</v>
      </c>
      <c r="K1223">
        <v>1</v>
      </c>
    </row>
    <row r="1224" spans="1:11" x14ac:dyDescent="0.25">
      <c r="A1224">
        <v>2103</v>
      </c>
      <c r="B1224" s="1">
        <v>45112</v>
      </c>
      <c r="C1224" t="s">
        <v>10</v>
      </c>
      <c r="D1224">
        <v>699</v>
      </c>
      <c r="E1224">
        <v>15</v>
      </c>
      <c r="F1224">
        <v>0</v>
      </c>
      <c r="G1224">
        <v>4</v>
      </c>
      <c r="H1224">
        <v>9</v>
      </c>
      <c r="I1224">
        <v>28</v>
      </c>
      <c r="J1224" t="s">
        <v>11</v>
      </c>
      <c r="K1224">
        <v>1</v>
      </c>
    </row>
    <row r="1225" spans="1:11" x14ac:dyDescent="0.25">
      <c r="A1225">
        <v>2104</v>
      </c>
      <c r="B1225" s="1">
        <v>45186</v>
      </c>
      <c r="C1225" t="s">
        <v>14</v>
      </c>
      <c r="D1225">
        <v>399</v>
      </c>
      <c r="E1225">
        <v>17.600000000000001</v>
      </c>
      <c r="F1225">
        <v>6</v>
      </c>
      <c r="G1225">
        <v>4</v>
      </c>
      <c r="H1225">
        <v>18</v>
      </c>
      <c r="I1225">
        <v>41</v>
      </c>
      <c r="J1225" t="s">
        <v>11</v>
      </c>
      <c r="K1225">
        <v>1</v>
      </c>
    </row>
    <row r="1226" spans="1:11" x14ac:dyDescent="0.25">
      <c r="A1226">
        <v>2105</v>
      </c>
      <c r="B1226" s="1">
        <v>45093</v>
      </c>
      <c r="C1226" t="s">
        <v>10</v>
      </c>
      <c r="D1226">
        <v>699</v>
      </c>
      <c r="E1226">
        <v>17.600000000000001</v>
      </c>
      <c r="F1226">
        <v>7</v>
      </c>
      <c r="G1226">
        <v>1</v>
      </c>
      <c r="H1226">
        <v>8</v>
      </c>
      <c r="I1226">
        <v>57</v>
      </c>
      <c r="J1226" t="s">
        <v>11</v>
      </c>
      <c r="K1226">
        <v>1</v>
      </c>
    </row>
    <row r="1227" spans="1:11" x14ac:dyDescent="0.25">
      <c r="A1227">
        <v>2106</v>
      </c>
      <c r="B1227" s="1">
        <v>45005</v>
      </c>
      <c r="C1227" t="s">
        <v>12</v>
      </c>
      <c r="D1227">
        <v>199</v>
      </c>
      <c r="E1227">
        <v>15.2</v>
      </c>
      <c r="F1227">
        <v>6</v>
      </c>
      <c r="G1227">
        <v>0</v>
      </c>
      <c r="H1227">
        <v>19</v>
      </c>
      <c r="I1227">
        <v>43</v>
      </c>
      <c r="J1227" t="s">
        <v>11</v>
      </c>
      <c r="K1227">
        <v>1</v>
      </c>
    </row>
    <row r="1228" spans="1:11" x14ac:dyDescent="0.25">
      <c r="A1228">
        <v>2110</v>
      </c>
      <c r="B1228" s="1">
        <v>45464</v>
      </c>
      <c r="C1228" t="s">
        <v>10</v>
      </c>
      <c r="D1228">
        <v>699</v>
      </c>
      <c r="E1228">
        <v>11.2</v>
      </c>
      <c r="F1228">
        <v>5</v>
      </c>
      <c r="G1228">
        <v>5</v>
      </c>
      <c r="H1228">
        <v>2</v>
      </c>
      <c r="I1228">
        <v>27</v>
      </c>
      <c r="J1228" t="s">
        <v>11</v>
      </c>
      <c r="K1228">
        <v>1</v>
      </c>
    </row>
    <row r="1229" spans="1:11" x14ac:dyDescent="0.25">
      <c r="A1229">
        <v>2111</v>
      </c>
      <c r="B1229" s="1">
        <v>45373</v>
      </c>
      <c r="C1229" t="s">
        <v>10</v>
      </c>
      <c r="D1229">
        <v>699</v>
      </c>
      <c r="E1229">
        <v>16.100000000000001</v>
      </c>
      <c r="F1229">
        <v>1</v>
      </c>
      <c r="G1229">
        <v>3</v>
      </c>
      <c r="H1229">
        <v>24</v>
      </c>
      <c r="I1229">
        <v>30</v>
      </c>
      <c r="J1229" t="s">
        <v>11</v>
      </c>
      <c r="K1229">
        <v>1</v>
      </c>
    </row>
    <row r="1230" spans="1:11" x14ac:dyDescent="0.25">
      <c r="A1230">
        <v>2113</v>
      </c>
      <c r="B1230" s="1">
        <v>45015</v>
      </c>
      <c r="C1230" t="s">
        <v>14</v>
      </c>
      <c r="D1230">
        <v>399</v>
      </c>
      <c r="E1230">
        <v>12.9</v>
      </c>
      <c r="F1230">
        <v>3</v>
      </c>
      <c r="G1230">
        <v>1</v>
      </c>
      <c r="H1230">
        <v>26</v>
      </c>
      <c r="I1230">
        <v>7</v>
      </c>
      <c r="J1230" t="s">
        <v>11</v>
      </c>
      <c r="K1230">
        <v>1</v>
      </c>
    </row>
    <row r="1231" spans="1:11" x14ac:dyDescent="0.25">
      <c r="A1231">
        <v>2114</v>
      </c>
      <c r="B1231" s="1">
        <v>45196</v>
      </c>
      <c r="C1231" t="s">
        <v>10</v>
      </c>
      <c r="D1231">
        <v>699</v>
      </c>
      <c r="E1231">
        <v>16.8</v>
      </c>
      <c r="F1231">
        <v>7</v>
      </c>
      <c r="G1231">
        <v>5</v>
      </c>
      <c r="H1231">
        <v>12</v>
      </c>
      <c r="I1231">
        <v>34</v>
      </c>
      <c r="J1231" t="s">
        <v>11</v>
      </c>
      <c r="K1231">
        <v>1</v>
      </c>
    </row>
    <row r="1232" spans="1:11" x14ac:dyDescent="0.25">
      <c r="A1232">
        <v>2115</v>
      </c>
      <c r="B1232" s="1">
        <v>44967</v>
      </c>
      <c r="C1232" t="s">
        <v>14</v>
      </c>
      <c r="D1232">
        <v>399</v>
      </c>
      <c r="E1232">
        <v>24.3</v>
      </c>
      <c r="F1232">
        <v>2</v>
      </c>
      <c r="G1232">
        <v>4</v>
      </c>
      <c r="H1232">
        <v>5</v>
      </c>
      <c r="I1232">
        <v>26</v>
      </c>
      <c r="J1232" t="s">
        <v>11</v>
      </c>
      <c r="K1232">
        <v>1</v>
      </c>
    </row>
    <row r="1233" spans="1:11" x14ac:dyDescent="0.25">
      <c r="A1233">
        <v>2116</v>
      </c>
      <c r="B1233" s="1">
        <v>45307</v>
      </c>
      <c r="C1233" t="s">
        <v>12</v>
      </c>
      <c r="D1233">
        <v>199</v>
      </c>
      <c r="E1233">
        <v>4.0999999999999996</v>
      </c>
      <c r="F1233">
        <v>2</v>
      </c>
      <c r="G1233">
        <v>5</v>
      </c>
      <c r="H1233">
        <v>13</v>
      </c>
      <c r="I1233">
        <v>44</v>
      </c>
      <c r="J1233" t="s">
        <v>11</v>
      </c>
      <c r="K1233">
        <v>1</v>
      </c>
    </row>
    <row r="1234" spans="1:11" x14ac:dyDescent="0.25">
      <c r="A1234">
        <v>2117</v>
      </c>
      <c r="B1234" s="1">
        <v>45470</v>
      </c>
      <c r="C1234" t="s">
        <v>12</v>
      </c>
      <c r="D1234">
        <v>199</v>
      </c>
      <c r="E1234">
        <v>19.8</v>
      </c>
      <c r="F1234">
        <v>1</v>
      </c>
      <c r="G1234">
        <v>4</v>
      </c>
      <c r="H1234">
        <v>33</v>
      </c>
      <c r="I1234">
        <v>42</v>
      </c>
      <c r="J1234" t="s">
        <v>11</v>
      </c>
      <c r="K1234">
        <v>1</v>
      </c>
    </row>
    <row r="1235" spans="1:11" x14ac:dyDescent="0.25">
      <c r="A1235">
        <v>2118</v>
      </c>
      <c r="B1235" s="1">
        <v>45418</v>
      </c>
      <c r="C1235" t="s">
        <v>12</v>
      </c>
      <c r="D1235">
        <v>199</v>
      </c>
      <c r="E1235">
        <v>22.1</v>
      </c>
      <c r="F1235">
        <v>2</v>
      </c>
      <c r="G1235">
        <v>2</v>
      </c>
      <c r="H1235">
        <v>20</v>
      </c>
      <c r="I1235">
        <v>58</v>
      </c>
      <c r="J1235" t="s">
        <v>11</v>
      </c>
      <c r="K1235">
        <v>1</v>
      </c>
    </row>
    <row r="1236" spans="1:11" x14ac:dyDescent="0.25">
      <c r="A1236">
        <v>2119</v>
      </c>
      <c r="B1236" s="1">
        <v>45324</v>
      </c>
      <c r="C1236" t="s">
        <v>12</v>
      </c>
      <c r="D1236">
        <v>199</v>
      </c>
      <c r="E1236">
        <v>16.8</v>
      </c>
      <c r="F1236">
        <v>7</v>
      </c>
      <c r="G1236">
        <v>3</v>
      </c>
      <c r="H1236">
        <v>13</v>
      </c>
      <c r="I1236">
        <v>13</v>
      </c>
      <c r="J1236" t="s">
        <v>11</v>
      </c>
      <c r="K1236">
        <v>1</v>
      </c>
    </row>
    <row r="1237" spans="1:11" x14ac:dyDescent="0.25">
      <c r="A1237">
        <v>2120</v>
      </c>
      <c r="B1237" s="1">
        <v>45449</v>
      </c>
      <c r="C1237" t="s">
        <v>10</v>
      </c>
      <c r="D1237">
        <v>699</v>
      </c>
      <c r="E1237">
        <v>21.5</v>
      </c>
      <c r="F1237">
        <v>1</v>
      </c>
      <c r="G1237">
        <v>1</v>
      </c>
      <c r="H1237">
        <v>35</v>
      </c>
      <c r="I1237">
        <v>42</v>
      </c>
      <c r="J1237" t="s">
        <v>11</v>
      </c>
      <c r="K1237">
        <v>1</v>
      </c>
    </row>
    <row r="1238" spans="1:11" x14ac:dyDescent="0.25">
      <c r="A1238">
        <v>2121</v>
      </c>
      <c r="B1238" s="1">
        <v>45350</v>
      </c>
      <c r="C1238" t="s">
        <v>12</v>
      </c>
      <c r="D1238">
        <v>199</v>
      </c>
      <c r="E1238">
        <v>12.2</v>
      </c>
      <c r="F1238">
        <v>1</v>
      </c>
      <c r="G1238">
        <v>4</v>
      </c>
      <c r="H1238">
        <v>5</v>
      </c>
      <c r="I1238">
        <v>10</v>
      </c>
      <c r="J1238" t="s">
        <v>11</v>
      </c>
      <c r="K1238">
        <v>1</v>
      </c>
    </row>
    <row r="1239" spans="1:11" x14ac:dyDescent="0.25">
      <c r="A1239">
        <v>2123</v>
      </c>
      <c r="B1239" s="1">
        <v>45157</v>
      </c>
      <c r="C1239" t="s">
        <v>14</v>
      </c>
      <c r="D1239">
        <v>399</v>
      </c>
      <c r="E1239">
        <v>1.2</v>
      </c>
      <c r="F1239">
        <v>5</v>
      </c>
      <c r="G1239">
        <v>3</v>
      </c>
      <c r="H1239">
        <v>26</v>
      </c>
      <c r="I1239">
        <v>28</v>
      </c>
      <c r="J1239" t="s">
        <v>11</v>
      </c>
      <c r="K1239">
        <v>1</v>
      </c>
    </row>
    <row r="1240" spans="1:11" x14ac:dyDescent="0.25">
      <c r="A1240">
        <v>2125</v>
      </c>
      <c r="B1240" s="1">
        <v>45541</v>
      </c>
      <c r="C1240" t="s">
        <v>12</v>
      </c>
      <c r="D1240">
        <v>199</v>
      </c>
      <c r="E1240">
        <v>15.2</v>
      </c>
      <c r="F1240">
        <v>4</v>
      </c>
      <c r="G1240">
        <v>3</v>
      </c>
      <c r="H1240">
        <v>16</v>
      </c>
      <c r="I1240">
        <v>49</v>
      </c>
      <c r="J1240" t="s">
        <v>11</v>
      </c>
      <c r="K1240">
        <v>1</v>
      </c>
    </row>
    <row r="1241" spans="1:11" x14ac:dyDescent="0.25">
      <c r="A1241">
        <v>2126</v>
      </c>
      <c r="B1241" s="1">
        <v>45583</v>
      </c>
      <c r="C1241" t="s">
        <v>12</v>
      </c>
      <c r="D1241">
        <v>199</v>
      </c>
      <c r="E1241">
        <v>2.1</v>
      </c>
      <c r="F1241">
        <v>1</v>
      </c>
      <c r="G1241">
        <v>5</v>
      </c>
      <c r="H1241">
        <v>27</v>
      </c>
      <c r="I1241">
        <v>57</v>
      </c>
      <c r="J1241" t="s">
        <v>11</v>
      </c>
      <c r="K1241">
        <v>1</v>
      </c>
    </row>
    <row r="1242" spans="1:11" x14ac:dyDescent="0.25">
      <c r="A1242">
        <v>2128</v>
      </c>
      <c r="B1242" s="1">
        <v>45631</v>
      </c>
      <c r="C1242" t="s">
        <v>14</v>
      </c>
      <c r="D1242">
        <v>399</v>
      </c>
      <c r="E1242">
        <v>15.3</v>
      </c>
      <c r="F1242">
        <v>4</v>
      </c>
      <c r="G1242">
        <v>3</v>
      </c>
      <c r="H1242">
        <v>35</v>
      </c>
      <c r="I1242">
        <v>32</v>
      </c>
      <c r="J1242" t="s">
        <v>11</v>
      </c>
      <c r="K1242">
        <v>1</v>
      </c>
    </row>
    <row r="1243" spans="1:11" x14ac:dyDescent="0.25">
      <c r="A1243">
        <v>2129</v>
      </c>
      <c r="B1243" s="1">
        <v>45428</v>
      </c>
      <c r="C1243" t="s">
        <v>10</v>
      </c>
      <c r="D1243">
        <v>699</v>
      </c>
      <c r="E1243">
        <v>23.1</v>
      </c>
      <c r="F1243">
        <v>2</v>
      </c>
      <c r="G1243">
        <v>3</v>
      </c>
      <c r="H1243">
        <v>36</v>
      </c>
      <c r="I1243">
        <v>21</v>
      </c>
      <c r="J1243" t="s">
        <v>11</v>
      </c>
      <c r="K1243">
        <v>1</v>
      </c>
    </row>
    <row r="1244" spans="1:11" x14ac:dyDescent="0.25">
      <c r="A1244">
        <v>2130</v>
      </c>
      <c r="B1244" s="1">
        <v>45204</v>
      </c>
      <c r="C1244" t="s">
        <v>14</v>
      </c>
      <c r="D1244">
        <v>399</v>
      </c>
      <c r="E1244">
        <v>13.2</v>
      </c>
      <c r="F1244">
        <v>1</v>
      </c>
      <c r="G1244">
        <v>2</v>
      </c>
      <c r="H1244">
        <v>35</v>
      </c>
      <c r="I1244">
        <v>40</v>
      </c>
      <c r="J1244" t="s">
        <v>11</v>
      </c>
      <c r="K1244">
        <v>1</v>
      </c>
    </row>
    <row r="1245" spans="1:11" x14ac:dyDescent="0.25">
      <c r="A1245">
        <v>2131</v>
      </c>
      <c r="B1245" s="1">
        <v>45240</v>
      </c>
      <c r="C1245" t="s">
        <v>14</v>
      </c>
      <c r="D1245">
        <v>399</v>
      </c>
      <c r="E1245">
        <v>6.1</v>
      </c>
      <c r="F1245">
        <v>5</v>
      </c>
      <c r="G1245">
        <v>1</v>
      </c>
      <c r="H1245">
        <v>33</v>
      </c>
      <c r="I1245">
        <v>36</v>
      </c>
      <c r="J1245" t="s">
        <v>11</v>
      </c>
      <c r="K1245">
        <v>1</v>
      </c>
    </row>
    <row r="1246" spans="1:11" x14ac:dyDescent="0.25">
      <c r="A1246">
        <v>2133</v>
      </c>
      <c r="B1246" s="1">
        <v>45629</v>
      </c>
      <c r="C1246" t="s">
        <v>10</v>
      </c>
      <c r="D1246">
        <v>699</v>
      </c>
      <c r="E1246">
        <v>19.3</v>
      </c>
      <c r="F1246">
        <v>2</v>
      </c>
      <c r="G1246">
        <v>5</v>
      </c>
      <c r="H1246">
        <v>13</v>
      </c>
      <c r="I1246">
        <v>18</v>
      </c>
      <c r="J1246" t="s">
        <v>11</v>
      </c>
      <c r="K1246">
        <v>1</v>
      </c>
    </row>
    <row r="1247" spans="1:11" x14ac:dyDescent="0.25">
      <c r="A1247">
        <v>2134</v>
      </c>
      <c r="B1247" s="1">
        <v>45047</v>
      </c>
      <c r="C1247" t="s">
        <v>14</v>
      </c>
      <c r="D1247">
        <v>399</v>
      </c>
      <c r="E1247">
        <v>14</v>
      </c>
      <c r="F1247">
        <v>3</v>
      </c>
      <c r="G1247">
        <v>3</v>
      </c>
      <c r="H1247">
        <v>35</v>
      </c>
      <c r="I1247">
        <v>37</v>
      </c>
      <c r="J1247" t="s">
        <v>11</v>
      </c>
      <c r="K1247">
        <v>1</v>
      </c>
    </row>
    <row r="1248" spans="1:11" x14ac:dyDescent="0.25">
      <c r="A1248">
        <v>2136</v>
      </c>
      <c r="B1248" s="1">
        <v>45508</v>
      </c>
      <c r="C1248" t="s">
        <v>12</v>
      </c>
      <c r="D1248">
        <v>199</v>
      </c>
      <c r="E1248">
        <v>9.6999999999999993</v>
      </c>
      <c r="F1248">
        <v>6</v>
      </c>
      <c r="G1248">
        <v>3</v>
      </c>
      <c r="H1248">
        <v>32</v>
      </c>
      <c r="I1248">
        <v>45</v>
      </c>
      <c r="J1248" t="s">
        <v>11</v>
      </c>
      <c r="K1248">
        <v>1</v>
      </c>
    </row>
    <row r="1249" spans="1:11" x14ac:dyDescent="0.25">
      <c r="A1249">
        <v>2137</v>
      </c>
      <c r="B1249" s="1">
        <v>45312</v>
      </c>
      <c r="C1249" t="s">
        <v>14</v>
      </c>
      <c r="D1249">
        <v>399</v>
      </c>
      <c r="E1249">
        <v>8.9</v>
      </c>
      <c r="F1249">
        <v>4</v>
      </c>
      <c r="G1249">
        <v>4</v>
      </c>
      <c r="H1249">
        <v>35</v>
      </c>
      <c r="I1249">
        <v>4</v>
      </c>
      <c r="J1249" t="s">
        <v>11</v>
      </c>
      <c r="K1249">
        <v>1</v>
      </c>
    </row>
    <row r="1250" spans="1:11" x14ac:dyDescent="0.25">
      <c r="A1250">
        <v>2138</v>
      </c>
      <c r="B1250" s="1">
        <v>45490</v>
      </c>
      <c r="C1250" t="s">
        <v>10</v>
      </c>
      <c r="D1250">
        <v>699</v>
      </c>
      <c r="E1250">
        <v>0.6</v>
      </c>
      <c r="F1250">
        <v>3</v>
      </c>
      <c r="G1250">
        <v>2</v>
      </c>
      <c r="H1250">
        <v>26</v>
      </c>
      <c r="I1250">
        <v>59</v>
      </c>
      <c r="J1250" t="s">
        <v>11</v>
      </c>
      <c r="K1250">
        <v>1</v>
      </c>
    </row>
    <row r="1251" spans="1:11" x14ac:dyDescent="0.25">
      <c r="A1251">
        <v>2139</v>
      </c>
      <c r="B1251" s="1">
        <v>45364</v>
      </c>
      <c r="C1251" t="s">
        <v>10</v>
      </c>
      <c r="D1251">
        <v>699</v>
      </c>
      <c r="E1251">
        <v>13</v>
      </c>
      <c r="F1251">
        <v>6</v>
      </c>
      <c r="G1251">
        <v>1</v>
      </c>
      <c r="H1251">
        <v>18</v>
      </c>
      <c r="I1251">
        <v>17</v>
      </c>
      <c r="J1251" t="s">
        <v>11</v>
      </c>
      <c r="K1251">
        <v>1</v>
      </c>
    </row>
    <row r="1252" spans="1:11" x14ac:dyDescent="0.25">
      <c r="A1252">
        <v>2140</v>
      </c>
      <c r="B1252" s="1">
        <v>45070</v>
      </c>
      <c r="C1252" t="s">
        <v>10</v>
      </c>
      <c r="D1252">
        <v>699</v>
      </c>
      <c r="E1252">
        <v>15.1</v>
      </c>
      <c r="F1252">
        <v>7</v>
      </c>
      <c r="G1252">
        <v>3</v>
      </c>
      <c r="H1252">
        <v>32</v>
      </c>
      <c r="I1252">
        <v>24</v>
      </c>
      <c r="J1252" t="s">
        <v>11</v>
      </c>
      <c r="K1252">
        <v>1</v>
      </c>
    </row>
    <row r="1253" spans="1:11" x14ac:dyDescent="0.25">
      <c r="A1253">
        <v>2141</v>
      </c>
      <c r="B1253" s="1">
        <v>45037</v>
      </c>
      <c r="C1253" t="s">
        <v>12</v>
      </c>
      <c r="D1253">
        <v>199</v>
      </c>
      <c r="E1253">
        <v>9.4</v>
      </c>
      <c r="F1253">
        <v>0</v>
      </c>
      <c r="G1253">
        <v>0</v>
      </c>
      <c r="H1253">
        <v>8</v>
      </c>
      <c r="I1253">
        <v>54</v>
      </c>
      <c r="J1253" t="s">
        <v>11</v>
      </c>
      <c r="K1253">
        <v>1</v>
      </c>
    </row>
    <row r="1254" spans="1:11" x14ac:dyDescent="0.25">
      <c r="A1254">
        <v>2142</v>
      </c>
      <c r="B1254" s="1">
        <v>44967</v>
      </c>
      <c r="C1254" t="s">
        <v>10</v>
      </c>
      <c r="D1254">
        <v>699</v>
      </c>
      <c r="E1254">
        <v>7.1</v>
      </c>
      <c r="F1254">
        <v>1</v>
      </c>
      <c r="G1254">
        <v>5</v>
      </c>
      <c r="H1254">
        <v>35</v>
      </c>
      <c r="I1254">
        <v>43</v>
      </c>
      <c r="J1254" t="s">
        <v>11</v>
      </c>
      <c r="K1254">
        <v>1</v>
      </c>
    </row>
    <row r="1255" spans="1:11" x14ac:dyDescent="0.25">
      <c r="A1255">
        <v>2143</v>
      </c>
      <c r="B1255" s="1">
        <v>45367</v>
      </c>
      <c r="C1255" t="s">
        <v>10</v>
      </c>
      <c r="D1255">
        <v>699</v>
      </c>
      <c r="E1255">
        <v>0.7</v>
      </c>
      <c r="F1255">
        <v>5</v>
      </c>
      <c r="G1255">
        <v>4</v>
      </c>
      <c r="H1255">
        <v>4</v>
      </c>
      <c r="I1255">
        <v>46</v>
      </c>
      <c r="J1255" t="s">
        <v>11</v>
      </c>
      <c r="K1255">
        <v>1</v>
      </c>
    </row>
    <row r="1256" spans="1:11" x14ac:dyDescent="0.25">
      <c r="A1256">
        <v>2147</v>
      </c>
      <c r="B1256" s="1">
        <v>45096</v>
      </c>
      <c r="C1256" t="s">
        <v>14</v>
      </c>
      <c r="D1256">
        <v>399</v>
      </c>
      <c r="E1256">
        <v>2.8</v>
      </c>
      <c r="F1256">
        <v>6</v>
      </c>
      <c r="G1256">
        <v>1</v>
      </c>
      <c r="H1256">
        <v>8</v>
      </c>
      <c r="I1256">
        <v>15</v>
      </c>
      <c r="J1256" t="s">
        <v>11</v>
      </c>
      <c r="K1256">
        <v>1</v>
      </c>
    </row>
    <row r="1257" spans="1:11" x14ac:dyDescent="0.25">
      <c r="A1257">
        <v>2148</v>
      </c>
      <c r="B1257" s="1">
        <v>45520</v>
      </c>
      <c r="C1257" t="s">
        <v>12</v>
      </c>
      <c r="D1257">
        <v>199</v>
      </c>
      <c r="E1257">
        <v>7.3</v>
      </c>
      <c r="F1257">
        <v>0</v>
      </c>
      <c r="G1257">
        <v>1</v>
      </c>
      <c r="H1257">
        <v>15</v>
      </c>
      <c r="I1257">
        <v>42</v>
      </c>
      <c r="J1257" t="s">
        <v>11</v>
      </c>
      <c r="K1257">
        <v>1</v>
      </c>
    </row>
    <row r="1258" spans="1:11" x14ac:dyDescent="0.25">
      <c r="A1258">
        <v>2149</v>
      </c>
      <c r="B1258" s="1">
        <v>45656</v>
      </c>
      <c r="C1258" t="s">
        <v>10</v>
      </c>
      <c r="D1258">
        <v>699</v>
      </c>
      <c r="E1258">
        <v>11.4</v>
      </c>
      <c r="F1258">
        <v>3</v>
      </c>
      <c r="G1258">
        <v>0</v>
      </c>
      <c r="H1258">
        <v>25</v>
      </c>
      <c r="I1258">
        <v>54</v>
      </c>
      <c r="J1258" t="s">
        <v>11</v>
      </c>
      <c r="K1258">
        <v>1</v>
      </c>
    </row>
    <row r="1259" spans="1:11" x14ac:dyDescent="0.25">
      <c r="A1259">
        <v>2150</v>
      </c>
      <c r="B1259" s="1">
        <v>45481</v>
      </c>
      <c r="C1259" t="s">
        <v>14</v>
      </c>
      <c r="D1259">
        <v>399</v>
      </c>
      <c r="E1259">
        <v>4.2</v>
      </c>
      <c r="F1259">
        <v>6</v>
      </c>
      <c r="G1259">
        <v>4</v>
      </c>
      <c r="H1259">
        <v>29</v>
      </c>
      <c r="I1259">
        <v>48</v>
      </c>
      <c r="J1259" t="s">
        <v>11</v>
      </c>
      <c r="K1259">
        <v>1</v>
      </c>
    </row>
    <row r="1260" spans="1:11" x14ac:dyDescent="0.25">
      <c r="A1260">
        <v>2152</v>
      </c>
      <c r="B1260" s="1">
        <v>45074</v>
      </c>
      <c r="C1260" t="s">
        <v>14</v>
      </c>
      <c r="D1260">
        <v>399</v>
      </c>
      <c r="E1260">
        <v>12.7</v>
      </c>
      <c r="F1260">
        <v>6</v>
      </c>
      <c r="G1260">
        <v>3</v>
      </c>
      <c r="H1260">
        <v>2</v>
      </c>
      <c r="I1260">
        <v>38</v>
      </c>
      <c r="J1260" t="s">
        <v>11</v>
      </c>
      <c r="K1260">
        <v>1</v>
      </c>
    </row>
    <row r="1261" spans="1:11" x14ac:dyDescent="0.25">
      <c r="A1261">
        <v>2153</v>
      </c>
      <c r="B1261" s="1">
        <v>45150</v>
      </c>
      <c r="C1261" t="s">
        <v>10</v>
      </c>
      <c r="D1261">
        <v>699</v>
      </c>
      <c r="E1261">
        <v>15.2</v>
      </c>
      <c r="F1261">
        <v>6</v>
      </c>
      <c r="G1261">
        <v>1</v>
      </c>
      <c r="H1261">
        <v>5</v>
      </c>
      <c r="I1261">
        <v>50</v>
      </c>
      <c r="J1261" t="s">
        <v>11</v>
      </c>
      <c r="K1261">
        <v>1</v>
      </c>
    </row>
    <row r="1262" spans="1:11" x14ac:dyDescent="0.25">
      <c r="A1262">
        <v>2155</v>
      </c>
      <c r="B1262" s="1">
        <v>45657</v>
      </c>
      <c r="C1262" t="s">
        <v>10</v>
      </c>
      <c r="D1262">
        <v>699</v>
      </c>
      <c r="E1262">
        <v>24</v>
      </c>
      <c r="F1262">
        <v>3</v>
      </c>
      <c r="G1262">
        <v>5</v>
      </c>
      <c r="H1262">
        <v>31</v>
      </c>
      <c r="I1262">
        <v>44</v>
      </c>
      <c r="J1262" t="s">
        <v>11</v>
      </c>
      <c r="K1262">
        <v>1</v>
      </c>
    </row>
    <row r="1263" spans="1:11" x14ac:dyDescent="0.25">
      <c r="A1263">
        <v>2156</v>
      </c>
      <c r="B1263" s="1">
        <v>45383</v>
      </c>
      <c r="C1263" t="s">
        <v>12</v>
      </c>
      <c r="D1263">
        <v>199</v>
      </c>
      <c r="E1263">
        <v>14.5</v>
      </c>
      <c r="F1263">
        <v>5</v>
      </c>
      <c r="G1263">
        <v>3</v>
      </c>
      <c r="H1263">
        <v>25</v>
      </c>
      <c r="I1263">
        <v>1</v>
      </c>
      <c r="J1263" t="s">
        <v>11</v>
      </c>
      <c r="K1263">
        <v>1</v>
      </c>
    </row>
    <row r="1264" spans="1:11" x14ac:dyDescent="0.25">
      <c r="A1264">
        <v>2158</v>
      </c>
      <c r="B1264" s="1">
        <v>44964</v>
      </c>
      <c r="C1264" t="s">
        <v>14</v>
      </c>
      <c r="D1264">
        <v>399</v>
      </c>
      <c r="E1264">
        <v>4.5999999999999996</v>
      </c>
      <c r="F1264">
        <v>8</v>
      </c>
      <c r="G1264">
        <v>4</v>
      </c>
      <c r="H1264">
        <v>11</v>
      </c>
      <c r="I1264">
        <v>33</v>
      </c>
      <c r="J1264" t="s">
        <v>11</v>
      </c>
      <c r="K1264">
        <v>1</v>
      </c>
    </row>
    <row r="1265" spans="1:11" x14ac:dyDescent="0.25">
      <c r="A1265">
        <v>2160</v>
      </c>
      <c r="B1265" s="1">
        <v>45079</v>
      </c>
      <c r="C1265" t="s">
        <v>10</v>
      </c>
      <c r="D1265">
        <v>699</v>
      </c>
      <c r="E1265">
        <v>1.7</v>
      </c>
      <c r="F1265">
        <v>1</v>
      </c>
      <c r="G1265">
        <v>4</v>
      </c>
      <c r="H1265">
        <v>36</v>
      </c>
      <c r="I1265">
        <v>59</v>
      </c>
      <c r="J1265" t="s">
        <v>11</v>
      </c>
      <c r="K1265">
        <v>1</v>
      </c>
    </row>
    <row r="1266" spans="1:11" x14ac:dyDescent="0.25">
      <c r="A1266">
        <v>2163</v>
      </c>
      <c r="B1266" s="1">
        <v>45127</v>
      </c>
      <c r="C1266" t="s">
        <v>14</v>
      </c>
      <c r="D1266">
        <v>399</v>
      </c>
      <c r="E1266">
        <v>12</v>
      </c>
      <c r="F1266">
        <v>6</v>
      </c>
      <c r="G1266">
        <v>1</v>
      </c>
      <c r="H1266">
        <v>36</v>
      </c>
      <c r="I1266">
        <v>15</v>
      </c>
      <c r="J1266" t="s">
        <v>11</v>
      </c>
      <c r="K1266">
        <v>1</v>
      </c>
    </row>
    <row r="1267" spans="1:11" x14ac:dyDescent="0.25">
      <c r="A1267">
        <v>2164</v>
      </c>
      <c r="B1267" s="1">
        <v>45473</v>
      </c>
      <c r="C1267" t="s">
        <v>10</v>
      </c>
      <c r="D1267">
        <v>699</v>
      </c>
      <c r="E1267">
        <v>2.2000000000000002</v>
      </c>
      <c r="F1267">
        <v>1</v>
      </c>
      <c r="G1267">
        <v>2</v>
      </c>
      <c r="H1267">
        <v>5</v>
      </c>
      <c r="I1267">
        <v>52</v>
      </c>
      <c r="J1267" t="s">
        <v>11</v>
      </c>
      <c r="K1267">
        <v>1</v>
      </c>
    </row>
    <row r="1268" spans="1:11" x14ac:dyDescent="0.25">
      <c r="A1268">
        <v>2165</v>
      </c>
      <c r="B1268" s="1">
        <v>45118</v>
      </c>
      <c r="C1268" t="s">
        <v>12</v>
      </c>
      <c r="D1268">
        <v>199</v>
      </c>
      <c r="E1268">
        <v>14.1</v>
      </c>
      <c r="F1268">
        <v>5</v>
      </c>
      <c r="G1268">
        <v>5</v>
      </c>
      <c r="H1268">
        <v>30</v>
      </c>
      <c r="I1268">
        <v>11</v>
      </c>
      <c r="J1268" t="s">
        <v>11</v>
      </c>
      <c r="K1268">
        <v>1</v>
      </c>
    </row>
    <row r="1269" spans="1:11" x14ac:dyDescent="0.25">
      <c r="A1269">
        <v>2167</v>
      </c>
      <c r="B1269" s="1">
        <v>45062</v>
      </c>
      <c r="C1269" t="s">
        <v>10</v>
      </c>
      <c r="D1269">
        <v>699</v>
      </c>
      <c r="E1269">
        <v>10.1</v>
      </c>
      <c r="F1269">
        <v>2</v>
      </c>
      <c r="G1269">
        <v>0</v>
      </c>
      <c r="H1269">
        <v>4</v>
      </c>
      <c r="I1269">
        <v>30</v>
      </c>
      <c r="J1269" t="s">
        <v>11</v>
      </c>
      <c r="K1269">
        <v>1</v>
      </c>
    </row>
    <row r="1270" spans="1:11" x14ac:dyDescent="0.25">
      <c r="A1270">
        <v>2168</v>
      </c>
      <c r="B1270" s="1">
        <v>45654</v>
      </c>
      <c r="C1270" t="s">
        <v>12</v>
      </c>
      <c r="D1270">
        <v>199</v>
      </c>
      <c r="E1270">
        <v>14.6</v>
      </c>
      <c r="F1270">
        <v>4</v>
      </c>
      <c r="G1270">
        <v>3</v>
      </c>
      <c r="H1270">
        <v>24</v>
      </c>
      <c r="I1270">
        <v>15</v>
      </c>
      <c r="J1270" t="s">
        <v>11</v>
      </c>
      <c r="K1270">
        <v>1</v>
      </c>
    </row>
    <row r="1271" spans="1:11" x14ac:dyDescent="0.25">
      <c r="A1271">
        <v>2169</v>
      </c>
      <c r="B1271" s="1">
        <v>45221</v>
      </c>
      <c r="C1271" t="s">
        <v>12</v>
      </c>
      <c r="D1271">
        <v>199</v>
      </c>
      <c r="E1271">
        <v>4.5</v>
      </c>
      <c r="F1271">
        <v>0</v>
      </c>
      <c r="G1271">
        <v>0</v>
      </c>
      <c r="H1271">
        <v>16</v>
      </c>
      <c r="I1271">
        <v>24</v>
      </c>
      <c r="J1271" t="s">
        <v>11</v>
      </c>
      <c r="K1271">
        <v>1</v>
      </c>
    </row>
    <row r="1272" spans="1:11" x14ac:dyDescent="0.25">
      <c r="A1272">
        <v>2170</v>
      </c>
      <c r="B1272" s="1">
        <v>45464</v>
      </c>
      <c r="C1272" t="s">
        <v>14</v>
      </c>
      <c r="D1272">
        <v>399</v>
      </c>
      <c r="E1272">
        <v>20.100000000000001</v>
      </c>
      <c r="F1272">
        <v>6</v>
      </c>
      <c r="G1272">
        <v>4</v>
      </c>
      <c r="H1272">
        <v>34</v>
      </c>
      <c r="I1272">
        <v>34</v>
      </c>
      <c r="J1272" t="s">
        <v>11</v>
      </c>
      <c r="K1272">
        <v>1</v>
      </c>
    </row>
    <row r="1273" spans="1:11" x14ac:dyDescent="0.25">
      <c r="A1273">
        <v>2173</v>
      </c>
      <c r="B1273" s="1">
        <v>44951</v>
      </c>
      <c r="C1273" t="s">
        <v>14</v>
      </c>
      <c r="D1273">
        <v>399</v>
      </c>
      <c r="E1273">
        <v>15.3</v>
      </c>
      <c r="F1273">
        <v>6</v>
      </c>
      <c r="G1273">
        <v>3</v>
      </c>
      <c r="H1273">
        <v>8</v>
      </c>
      <c r="I1273">
        <v>24</v>
      </c>
      <c r="J1273" t="s">
        <v>11</v>
      </c>
      <c r="K1273">
        <v>1</v>
      </c>
    </row>
    <row r="1274" spans="1:11" x14ac:dyDescent="0.25">
      <c r="A1274">
        <v>2175</v>
      </c>
      <c r="B1274" s="1">
        <v>45159</v>
      </c>
      <c r="C1274" t="s">
        <v>14</v>
      </c>
      <c r="D1274">
        <v>399</v>
      </c>
      <c r="E1274">
        <v>16.399999999999999</v>
      </c>
      <c r="F1274">
        <v>4</v>
      </c>
      <c r="G1274">
        <v>3</v>
      </c>
      <c r="H1274">
        <v>9</v>
      </c>
      <c r="I1274">
        <v>15</v>
      </c>
      <c r="J1274" t="s">
        <v>11</v>
      </c>
      <c r="K1274">
        <v>1</v>
      </c>
    </row>
    <row r="1275" spans="1:11" x14ac:dyDescent="0.25">
      <c r="A1275">
        <v>2176</v>
      </c>
      <c r="B1275" s="1">
        <v>45136</v>
      </c>
      <c r="C1275" t="s">
        <v>14</v>
      </c>
      <c r="D1275">
        <v>399</v>
      </c>
      <c r="E1275">
        <v>12.4</v>
      </c>
      <c r="F1275">
        <v>7</v>
      </c>
      <c r="G1275">
        <v>5</v>
      </c>
      <c r="H1275">
        <v>17</v>
      </c>
      <c r="I1275">
        <v>29</v>
      </c>
      <c r="J1275" t="s">
        <v>11</v>
      </c>
      <c r="K1275">
        <v>1</v>
      </c>
    </row>
    <row r="1276" spans="1:11" x14ac:dyDescent="0.25">
      <c r="A1276">
        <v>2177</v>
      </c>
      <c r="B1276" s="1">
        <v>45582</v>
      </c>
      <c r="C1276" t="s">
        <v>14</v>
      </c>
      <c r="D1276">
        <v>399</v>
      </c>
      <c r="E1276">
        <v>10.7</v>
      </c>
      <c r="F1276">
        <v>0</v>
      </c>
      <c r="G1276">
        <v>1</v>
      </c>
      <c r="H1276">
        <v>9</v>
      </c>
      <c r="I1276">
        <v>60</v>
      </c>
      <c r="J1276" t="s">
        <v>11</v>
      </c>
      <c r="K1276">
        <v>1</v>
      </c>
    </row>
    <row r="1277" spans="1:11" x14ac:dyDescent="0.25">
      <c r="A1277">
        <v>2178</v>
      </c>
      <c r="B1277" s="1">
        <v>45596</v>
      </c>
      <c r="C1277" t="s">
        <v>12</v>
      </c>
      <c r="D1277">
        <v>199</v>
      </c>
      <c r="E1277">
        <v>9.6999999999999993</v>
      </c>
      <c r="F1277">
        <v>5</v>
      </c>
      <c r="G1277">
        <v>3</v>
      </c>
      <c r="H1277">
        <v>19</v>
      </c>
      <c r="I1277">
        <v>58</v>
      </c>
      <c r="J1277" t="s">
        <v>11</v>
      </c>
      <c r="K1277">
        <v>1</v>
      </c>
    </row>
    <row r="1278" spans="1:11" x14ac:dyDescent="0.25">
      <c r="A1278">
        <v>2179</v>
      </c>
      <c r="B1278" s="1">
        <v>45417</v>
      </c>
      <c r="C1278" t="s">
        <v>14</v>
      </c>
      <c r="D1278">
        <v>399</v>
      </c>
      <c r="E1278">
        <v>15.2</v>
      </c>
      <c r="F1278">
        <v>5</v>
      </c>
      <c r="G1278">
        <v>4</v>
      </c>
      <c r="H1278">
        <v>5</v>
      </c>
      <c r="I1278">
        <v>35</v>
      </c>
      <c r="J1278" t="s">
        <v>11</v>
      </c>
      <c r="K1278">
        <v>1</v>
      </c>
    </row>
    <row r="1279" spans="1:11" x14ac:dyDescent="0.25">
      <c r="A1279">
        <v>2180</v>
      </c>
      <c r="B1279" s="1">
        <v>45030</v>
      </c>
      <c r="C1279" t="s">
        <v>12</v>
      </c>
      <c r="D1279">
        <v>199</v>
      </c>
      <c r="E1279">
        <v>8.6</v>
      </c>
      <c r="F1279">
        <v>4</v>
      </c>
      <c r="G1279">
        <v>4</v>
      </c>
      <c r="H1279">
        <v>23</v>
      </c>
      <c r="I1279">
        <v>10</v>
      </c>
      <c r="J1279" t="s">
        <v>11</v>
      </c>
      <c r="K1279">
        <v>1</v>
      </c>
    </row>
    <row r="1280" spans="1:11" x14ac:dyDescent="0.25">
      <c r="A1280">
        <v>2182</v>
      </c>
      <c r="B1280" s="1">
        <v>45303</v>
      </c>
      <c r="C1280" t="s">
        <v>12</v>
      </c>
      <c r="D1280">
        <v>199</v>
      </c>
      <c r="E1280">
        <v>10.4</v>
      </c>
      <c r="F1280">
        <v>7</v>
      </c>
      <c r="G1280">
        <v>2</v>
      </c>
      <c r="H1280">
        <v>29</v>
      </c>
      <c r="I1280">
        <v>39</v>
      </c>
      <c r="J1280" t="s">
        <v>11</v>
      </c>
      <c r="K1280">
        <v>1</v>
      </c>
    </row>
    <row r="1281" spans="1:11" x14ac:dyDescent="0.25">
      <c r="A1281">
        <v>2189</v>
      </c>
      <c r="B1281" s="1">
        <v>45612</v>
      </c>
      <c r="C1281" t="s">
        <v>12</v>
      </c>
      <c r="D1281">
        <v>199</v>
      </c>
      <c r="E1281">
        <v>22.9</v>
      </c>
      <c r="F1281">
        <v>2</v>
      </c>
      <c r="G1281">
        <v>5</v>
      </c>
      <c r="H1281">
        <v>30</v>
      </c>
      <c r="I1281">
        <v>31</v>
      </c>
      <c r="J1281" t="s">
        <v>11</v>
      </c>
      <c r="K1281">
        <v>1</v>
      </c>
    </row>
    <row r="1282" spans="1:11" x14ac:dyDescent="0.25">
      <c r="A1282">
        <v>2192</v>
      </c>
      <c r="B1282" s="1">
        <v>45421</v>
      </c>
      <c r="C1282" t="s">
        <v>10</v>
      </c>
      <c r="D1282">
        <v>699</v>
      </c>
      <c r="E1282">
        <v>20.3</v>
      </c>
      <c r="F1282">
        <v>3</v>
      </c>
      <c r="G1282">
        <v>1</v>
      </c>
      <c r="H1282">
        <v>18</v>
      </c>
      <c r="I1282">
        <v>52</v>
      </c>
      <c r="J1282" t="s">
        <v>11</v>
      </c>
      <c r="K1282">
        <v>1</v>
      </c>
    </row>
    <row r="1283" spans="1:11" x14ac:dyDescent="0.25">
      <c r="A1283">
        <v>2194</v>
      </c>
      <c r="B1283" s="1">
        <v>45155</v>
      </c>
      <c r="C1283" t="s">
        <v>10</v>
      </c>
      <c r="D1283">
        <v>699</v>
      </c>
      <c r="E1283">
        <v>20.100000000000001</v>
      </c>
      <c r="F1283">
        <v>4</v>
      </c>
      <c r="G1283">
        <v>0</v>
      </c>
      <c r="H1283">
        <v>20</v>
      </c>
      <c r="I1283">
        <v>52</v>
      </c>
      <c r="J1283" t="s">
        <v>11</v>
      </c>
      <c r="K1283">
        <v>1</v>
      </c>
    </row>
    <row r="1284" spans="1:11" x14ac:dyDescent="0.25">
      <c r="A1284">
        <v>2196</v>
      </c>
      <c r="B1284" s="1">
        <v>45565</v>
      </c>
      <c r="C1284" t="s">
        <v>14</v>
      </c>
      <c r="D1284">
        <v>399</v>
      </c>
      <c r="E1284">
        <v>10.8</v>
      </c>
      <c r="F1284">
        <v>5</v>
      </c>
      <c r="G1284">
        <v>2</v>
      </c>
      <c r="H1284">
        <v>26</v>
      </c>
      <c r="I1284">
        <v>5</v>
      </c>
      <c r="J1284" t="s">
        <v>11</v>
      </c>
      <c r="K1284">
        <v>1</v>
      </c>
    </row>
    <row r="1285" spans="1:11" x14ac:dyDescent="0.25">
      <c r="A1285">
        <v>2198</v>
      </c>
      <c r="B1285" s="1">
        <v>45425</v>
      </c>
      <c r="C1285" t="s">
        <v>14</v>
      </c>
      <c r="D1285">
        <v>399</v>
      </c>
      <c r="E1285">
        <v>24.5</v>
      </c>
      <c r="F1285">
        <v>5</v>
      </c>
      <c r="G1285">
        <v>2</v>
      </c>
      <c r="H1285">
        <v>31</v>
      </c>
      <c r="I1285">
        <v>7</v>
      </c>
      <c r="J1285" t="s">
        <v>11</v>
      </c>
      <c r="K1285">
        <v>1</v>
      </c>
    </row>
    <row r="1286" spans="1:11" x14ac:dyDescent="0.25">
      <c r="A1286">
        <v>2199</v>
      </c>
      <c r="B1286" s="1">
        <v>45176</v>
      </c>
      <c r="C1286" t="s">
        <v>14</v>
      </c>
      <c r="D1286">
        <v>399</v>
      </c>
      <c r="E1286">
        <v>14.9</v>
      </c>
      <c r="F1286">
        <v>6</v>
      </c>
      <c r="G1286">
        <v>3</v>
      </c>
      <c r="H1286">
        <v>26</v>
      </c>
      <c r="I1286">
        <v>54</v>
      </c>
      <c r="J1286" t="s">
        <v>11</v>
      </c>
      <c r="K1286">
        <v>1</v>
      </c>
    </row>
    <row r="1287" spans="1:11" x14ac:dyDescent="0.25">
      <c r="A1287">
        <v>2202</v>
      </c>
      <c r="B1287" s="1">
        <v>45225</v>
      </c>
      <c r="C1287" t="s">
        <v>10</v>
      </c>
      <c r="D1287">
        <v>699</v>
      </c>
      <c r="E1287">
        <v>24.8</v>
      </c>
      <c r="F1287">
        <v>0</v>
      </c>
      <c r="G1287">
        <v>3</v>
      </c>
      <c r="H1287">
        <v>10</v>
      </c>
      <c r="I1287">
        <v>11</v>
      </c>
      <c r="J1287" t="s">
        <v>11</v>
      </c>
      <c r="K1287">
        <v>1</v>
      </c>
    </row>
    <row r="1288" spans="1:11" x14ac:dyDescent="0.25">
      <c r="A1288">
        <v>2204</v>
      </c>
      <c r="B1288" s="1">
        <v>45123</v>
      </c>
      <c r="C1288" t="s">
        <v>12</v>
      </c>
      <c r="D1288">
        <v>199</v>
      </c>
      <c r="E1288">
        <v>24.9</v>
      </c>
      <c r="F1288">
        <v>1</v>
      </c>
      <c r="G1288">
        <v>0</v>
      </c>
      <c r="H1288">
        <v>3</v>
      </c>
      <c r="I1288">
        <v>39</v>
      </c>
      <c r="J1288" t="s">
        <v>11</v>
      </c>
      <c r="K1288">
        <v>1</v>
      </c>
    </row>
    <row r="1289" spans="1:11" x14ac:dyDescent="0.25">
      <c r="A1289">
        <v>2207</v>
      </c>
      <c r="B1289" s="1">
        <v>45273</v>
      </c>
      <c r="C1289" t="s">
        <v>12</v>
      </c>
      <c r="D1289">
        <v>199</v>
      </c>
      <c r="E1289">
        <v>2.9</v>
      </c>
      <c r="F1289">
        <v>3</v>
      </c>
      <c r="G1289">
        <v>5</v>
      </c>
      <c r="H1289">
        <v>33</v>
      </c>
      <c r="I1289">
        <v>18</v>
      </c>
      <c r="J1289" t="s">
        <v>11</v>
      </c>
      <c r="K1289">
        <v>1</v>
      </c>
    </row>
    <row r="1290" spans="1:11" x14ac:dyDescent="0.25">
      <c r="A1290">
        <v>2208</v>
      </c>
      <c r="B1290" s="1">
        <v>45227</v>
      </c>
      <c r="C1290" t="s">
        <v>10</v>
      </c>
      <c r="D1290">
        <v>699</v>
      </c>
      <c r="E1290">
        <v>17.5</v>
      </c>
      <c r="F1290">
        <v>7</v>
      </c>
      <c r="G1290">
        <v>2</v>
      </c>
      <c r="H1290">
        <v>11</v>
      </c>
      <c r="I1290">
        <v>60</v>
      </c>
      <c r="J1290" t="s">
        <v>11</v>
      </c>
      <c r="K1290">
        <v>1</v>
      </c>
    </row>
    <row r="1291" spans="1:11" x14ac:dyDescent="0.25">
      <c r="A1291">
        <v>2209</v>
      </c>
      <c r="B1291" s="1">
        <v>45173</v>
      </c>
      <c r="C1291" t="s">
        <v>10</v>
      </c>
      <c r="D1291">
        <v>699</v>
      </c>
      <c r="E1291">
        <v>10.7</v>
      </c>
      <c r="F1291">
        <v>3</v>
      </c>
      <c r="G1291">
        <v>2</v>
      </c>
      <c r="H1291">
        <v>26</v>
      </c>
      <c r="I1291">
        <v>42</v>
      </c>
      <c r="J1291" t="s">
        <v>11</v>
      </c>
      <c r="K1291">
        <v>1</v>
      </c>
    </row>
    <row r="1292" spans="1:11" x14ac:dyDescent="0.25">
      <c r="A1292">
        <v>2211</v>
      </c>
      <c r="B1292" s="1">
        <v>45267</v>
      </c>
      <c r="C1292" t="s">
        <v>12</v>
      </c>
      <c r="D1292">
        <v>199</v>
      </c>
      <c r="E1292">
        <v>25</v>
      </c>
      <c r="F1292">
        <v>2</v>
      </c>
      <c r="G1292">
        <v>1</v>
      </c>
      <c r="H1292">
        <v>7</v>
      </c>
      <c r="I1292">
        <v>46</v>
      </c>
      <c r="J1292" t="s">
        <v>11</v>
      </c>
      <c r="K1292">
        <v>1</v>
      </c>
    </row>
    <row r="1293" spans="1:11" x14ac:dyDescent="0.25">
      <c r="A1293">
        <v>2212</v>
      </c>
      <c r="B1293" s="1">
        <v>45586</v>
      </c>
      <c r="C1293" t="s">
        <v>10</v>
      </c>
      <c r="D1293">
        <v>699</v>
      </c>
      <c r="E1293">
        <v>14.7</v>
      </c>
      <c r="F1293">
        <v>7</v>
      </c>
      <c r="G1293">
        <v>3</v>
      </c>
      <c r="H1293">
        <v>21</v>
      </c>
      <c r="I1293">
        <v>26</v>
      </c>
      <c r="J1293" t="s">
        <v>11</v>
      </c>
      <c r="K1293">
        <v>1</v>
      </c>
    </row>
    <row r="1294" spans="1:11" x14ac:dyDescent="0.25">
      <c r="A1294">
        <v>2214</v>
      </c>
      <c r="B1294" s="1">
        <v>45185</v>
      </c>
      <c r="C1294" t="s">
        <v>12</v>
      </c>
      <c r="D1294">
        <v>199</v>
      </c>
      <c r="E1294">
        <v>4.3</v>
      </c>
      <c r="F1294">
        <v>3</v>
      </c>
      <c r="G1294">
        <v>2</v>
      </c>
      <c r="H1294">
        <v>24</v>
      </c>
      <c r="I1294">
        <v>4</v>
      </c>
      <c r="J1294" t="s">
        <v>11</v>
      </c>
      <c r="K1294">
        <v>1</v>
      </c>
    </row>
    <row r="1295" spans="1:11" x14ac:dyDescent="0.25">
      <c r="A1295">
        <v>2217</v>
      </c>
      <c r="B1295" s="1">
        <v>45269</v>
      </c>
      <c r="C1295" t="s">
        <v>10</v>
      </c>
      <c r="D1295">
        <v>699</v>
      </c>
      <c r="E1295">
        <v>0.7</v>
      </c>
      <c r="F1295">
        <v>2</v>
      </c>
      <c r="G1295">
        <v>2</v>
      </c>
      <c r="H1295">
        <v>12</v>
      </c>
      <c r="I1295">
        <v>26</v>
      </c>
      <c r="J1295" t="s">
        <v>11</v>
      </c>
      <c r="K1295">
        <v>1</v>
      </c>
    </row>
    <row r="1296" spans="1:11" x14ac:dyDescent="0.25">
      <c r="A1296">
        <v>2218</v>
      </c>
      <c r="B1296" s="1">
        <v>45211</v>
      </c>
      <c r="C1296" t="s">
        <v>12</v>
      </c>
      <c r="D1296">
        <v>199</v>
      </c>
      <c r="E1296">
        <v>22.2</v>
      </c>
      <c r="F1296">
        <v>3</v>
      </c>
      <c r="G1296">
        <v>4</v>
      </c>
      <c r="H1296">
        <v>3</v>
      </c>
      <c r="I1296">
        <v>38</v>
      </c>
      <c r="J1296" t="s">
        <v>11</v>
      </c>
      <c r="K1296">
        <v>1</v>
      </c>
    </row>
    <row r="1297" spans="1:11" x14ac:dyDescent="0.25">
      <c r="A1297">
        <v>2220</v>
      </c>
      <c r="B1297" s="1">
        <v>45267</v>
      </c>
      <c r="C1297" t="s">
        <v>14</v>
      </c>
      <c r="D1297">
        <v>399</v>
      </c>
      <c r="E1297">
        <v>0.6</v>
      </c>
      <c r="F1297">
        <v>7</v>
      </c>
      <c r="G1297">
        <v>4</v>
      </c>
      <c r="H1297">
        <v>22</v>
      </c>
      <c r="I1297">
        <v>12</v>
      </c>
      <c r="J1297" t="s">
        <v>11</v>
      </c>
      <c r="K1297">
        <v>1</v>
      </c>
    </row>
    <row r="1298" spans="1:11" x14ac:dyDescent="0.25">
      <c r="A1298">
        <v>2221</v>
      </c>
      <c r="B1298" s="1">
        <v>45553</v>
      </c>
      <c r="C1298" t="s">
        <v>10</v>
      </c>
      <c r="D1298">
        <v>699</v>
      </c>
      <c r="E1298">
        <v>7.2</v>
      </c>
      <c r="F1298">
        <v>6</v>
      </c>
      <c r="G1298">
        <v>4</v>
      </c>
      <c r="H1298">
        <v>33</v>
      </c>
      <c r="I1298">
        <v>37</v>
      </c>
      <c r="J1298" t="s">
        <v>11</v>
      </c>
      <c r="K1298">
        <v>1</v>
      </c>
    </row>
    <row r="1299" spans="1:11" x14ac:dyDescent="0.25">
      <c r="A1299">
        <v>2222</v>
      </c>
      <c r="B1299" s="1">
        <v>45224</v>
      </c>
      <c r="C1299" t="s">
        <v>12</v>
      </c>
      <c r="D1299">
        <v>199</v>
      </c>
      <c r="E1299">
        <v>19.399999999999999</v>
      </c>
      <c r="F1299">
        <v>0</v>
      </c>
      <c r="G1299">
        <v>3</v>
      </c>
      <c r="H1299">
        <v>28</v>
      </c>
      <c r="I1299">
        <v>46</v>
      </c>
      <c r="J1299" t="s">
        <v>11</v>
      </c>
      <c r="K1299">
        <v>1</v>
      </c>
    </row>
    <row r="1300" spans="1:11" x14ac:dyDescent="0.25">
      <c r="A1300">
        <v>2223</v>
      </c>
      <c r="B1300" s="1">
        <v>44991</v>
      </c>
      <c r="C1300" t="s">
        <v>10</v>
      </c>
      <c r="D1300">
        <v>699</v>
      </c>
      <c r="E1300">
        <v>1.6</v>
      </c>
      <c r="F1300">
        <v>5</v>
      </c>
      <c r="G1300">
        <v>0</v>
      </c>
      <c r="H1300">
        <v>30</v>
      </c>
      <c r="I1300">
        <v>26</v>
      </c>
      <c r="J1300" t="s">
        <v>11</v>
      </c>
      <c r="K1300">
        <v>1</v>
      </c>
    </row>
    <row r="1301" spans="1:11" x14ac:dyDescent="0.25">
      <c r="A1301">
        <v>2224</v>
      </c>
      <c r="B1301" s="1">
        <v>45387</v>
      </c>
      <c r="C1301" t="s">
        <v>14</v>
      </c>
      <c r="D1301">
        <v>399</v>
      </c>
      <c r="E1301">
        <v>23.3</v>
      </c>
      <c r="F1301">
        <v>3</v>
      </c>
      <c r="G1301">
        <v>2</v>
      </c>
      <c r="H1301">
        <v>27</v>
      </c>
      <c r="I1301">
        <v>53</v>
      </c>
      <c r="J1301" t="s">
        <v>11</v>
      </c>
      <c r="K1301">
        <v>1</v>
      </c>
    </row>
    <row r="1302" spans="1:11" x14ac:dyDescent="0.25">
      <c r="A1302">
        <v>2228</v>
      </c>
      <c r="B1302" s="1">
        <v>45521</v>
      </c>
      <c r="C1302" t="s">
        <v>10</v>
      </c>
      <c r="D1302">
        <v>699</v>
      </c>
      <c r="E1302">
        <v>0.9</v>
      </c>
      <c r="F1302">
        <v>4</v>
      </c>
      <c r="G1302">
        <v>4</v>
      </c>
      <c r="H1302">
        <v>27</v>
      </c>
      <c r="I1302">
        <v>42</v>
      </c>
      <c r="J1302" t="s">
        <v>11</v>
      </c>
      <c r="K1302">
        <v>1</v>
      </c>
    </row>
    <row r="1303" spans="1:11" x14ac:dyDescent="0.25">
      <c r="A1303">
        <v>2229</v>
      </c>
      <c r="B1303" s="1">
        <v>45325</v>
      </c>
      <c r="C1303" t="s">
        <v>12</v>
      </c>
      <c r="D1303">
        <v>199</v>
      </c>
      <c r="E1303">
        <v>16.7</v>
      </c>
      <c r="F1303">
        <v>4</v>
      </c>
      <c r="G1303">
        <v>0</v>
      </c>
      <c r="H1303">
        <v>35</v>
      </c>
      <c r="I1303">
        <v>54</v>
      </c>
      <c r="J1303" t="s">
        <v>11</v>
      </c>
      <c r="K1303">
        <v>1</v>
      </c>
    </row>
    <row r="1304" spans="1:11" x14ac:dyDescent="0.25">
      <c r="A1304">
        <v>2230</v>
      </c>
      <c r="B1304" s="1">
        <v>45263</v>
      </c>
      <c r="C1304" t="s">
        <v>10</v>
      </c>
      <c r="D1304">
        <v>699</v>
      </c>
      <c r="E1304">
        <v>4.8</v>
      </c>
      <c r="F1304">
        <v>3</v>
      </c>
      <c r="G1304">
        <v>0</v>
      </c>
      <c r="H1304">
        <v>22</v>
      </c>
      <c r="I1304">
        <v>43</v>
      </c>
      <c r="J1304" t="s">
        <v>11</v>
      </c>
      <c r="K1304">
        <v>1</v>
      </c>
    </row>
    <row r="1305" spans="1:11" x14ac:dyDescent="0.25">
      <c r="A1305">
        <v>2232</v>
      </c>
      <c r="B1305" s="1">
        <v>45094</v>
      </c>
      <c r="C1305" t="s">
        <v>12</v>
      </c>
      <c r="D1305">
        <v>199</v>
      </c>
      <c r="E1305">
        <v>17</v>
      </c>
      <c r="F1305">
        <v>6</v>
      </c>
      <c r="G1305">
        <v>1</v>
      </c>
      <c r="H1305">
        <v>19</v>
      </c>
      <c r="I1305">
        <v>57</v>
      </c>
      <c r="J1305" t="s">
        <v>11</v>
      </c>
      <c r="K1305">
        <v>1</v>
      </c>
    </row>
    <row r="1306" spans="1:11" x14ac:dyDescent="0.25">
      <c r="A1306">
        <v>2233</v>
      </c>
      <c r="B1306" s="1">
        <v>45581</v>
      </c>
      <c r="C1306" t="s">
        <v>14</v>
      </c>
      <c r="D1306">
        <v>399</v>
      </c>
      <c r="E1306">
        <v>19.2</v>
      </c>
      <c r="F1306">
        <v>4</v>
      </c>
      <c r="G1306">
        <v>2</v>
      </c>
      <c r="H1306">
        <v>7</v>
      </c>
      <c r="I1306">
        <v>34</v>
      </c>
      <c r="J1306" t="s">
        <v>11</v>
      </c>
      <c r="K1306">
        <v>1</v>
      </c>
    </row>
    <row r="1307" spans="1:11" x14ac:dyDescent="0.25">
      <c r="A1307">
        <v>2234</v>
      </c>
      <c r="B1307" s="1">
        <v>45203</v>
      </c>
      <c r="C1307" t="s">
        <v>12</v>
      </c>
      <c r="D1307">
        <v>199</v>
      </c>
      <c r="E1307">
        <v>24.6</v>
      </c>
      <c r="F1307">
        <v>1</v>
      </c>
      <c r="G1307">
        <v>0</v>
      </c>
      <c r="H1307">
        <v>5</v>
      </c>
      <c r="I1307">
        <v>15</v>
      </c>
      <c r="J1307" t="s">
        <v>11</v>
      </c>
      <c r="K1307">
        <v>1</v>
      </c>
    </row>
    <row r="1308" spans="1:11" x14ac:dyDescent="0.25">
      <c r="A1308">
        <v>2237</v>
      </c>
      <c r="B1308" s="1">
        <v>45562</v>
      </c>
      <c r="C1308" t="s">
        <v>12</v>
      </c>
      <c r="D1308">
        <v>199</v>
      </c>
      <c r="E1308">
        <v>20.3</v>
      </c>
      <c r="F1308">
        <v>8</v>
      </c>
      <c r="G1308">
        <v>2</v>
      </c>
      <c r="H1308">
        <v>25</v>
      </c>
      <c r="I1308">
        <v>46</v>
      </c>
      <c r="J1308" t="s">
        <v>11</v>
      </c>
      <c r="K1308">
        <v>1</v>
      </c>
    </row>
    <row r="1309" spans="1:11" x14ac:dyDescent="0.25">
      <c r="A1309">
        <v>2240</v>
      </c>
      <c r="B1309" s="1">
        <v>45579</v>
      </c>
      <c r="C1309" t="s">
        <v>12</v>
      </c>
      <c r="D1309">
        <v>199</v>
      </c>
      <c r="E1309">
        <v>19.5</v>
      </c>
      <c r="F1309">
        <v>6</v>
      </c>
      <c r="G1309">
        <v>1</v>
      </c>
      <c r="H1309">
        <v>33</v>
      </c>
      <c r="I1309">
        <v>10</v>
      </c>
      <c r="J1309" t="s">
        <v>11</v>
      </c>
      <c r="K1309">
        <v>1</v>
      </c>
    </row>
    <row r="1310" spans="1:11" x14ac:dyDescent="0.25">
      <c r="A1310">
        <v>2242</v>
      </c>
      <c r="B1310" s="1">
        <v>45390</v>
      </c>
      <c r="C1310" t="s">
        <v>10</v>
      </c>
      <c r="D1310">
        <v>699</v>
      </c>
      <c r="E1310">
        <v>10</v>
      </c>
      <c r="F1310">
        <v>5</v>
      </c>
      <c r="G1310">
        <v>1</v>
      </c>
      <c r="H1310">
        <v>30</v>
      </c>
      <c r="I1310">
        <v>57</v>
      </c>
      <c r="J1310" t="s">
        <v>11</v>
      </c>
      <c r="K1310">
        <v>1</v>
      </c>
    </row>
    <row r="1311" spans="1:11" x14ac:dyDescent="0.25">
      <c r="A1311">
        <v>2243</v>
      </c>
      <c r="B1311" s="1">
        <v>45273</v>
      </c>
      <c r="C1311" t="s">
        <v>12</v>
      </c>
      <c r="D1311">
        <v>199</v>
      </c>
      <c r="E1311">
        <v>14.5</v>
      </c>
      <c r="F1311">
        <v>0</v>
      </c>
      <c r="G1311">
        <v>5</v>
      </c>
      <c r="H1311">
        <v>1</v>
      </c>
      <c r="I1311">
        <v>59</v>
      </c>
      <c r="J1311" t="s">
        <v>11</v>
      </c>
      <c r="K1311">
        <v>1</v>
      </c>
    </row>
    <row r="1312" spans="1:11" x14ac:dyDescent="0.25">
      <c r="A1312">
        <v>2245</v>
      </c>
      <c r="B1312" s="1">
        <v>45491</v>
      </c>
      <c r="C1312" t="s">
        <v>10</v>
      </c>
      <c r="D1312">
        <v>699</v>
      </c>
      <c r="E1312">
        <v>19.3</v>
      </c>
      <c r="F1312">
        <v>2</v>
      </c>
      <c r="G1312">
        <v>3</v>
      </c>
      <c r="H1312">
        <v>36</v>
      </c>
      <c r="I1312">
        <v>31</v>
      </c>
      <c r="J1312" t="s">
        <v>11</v>
      </c>
      <c r="K1312">
        <v>1</v>
      </c>
    </row>
    <row r="1313" spans="1:11" x14ac:dyDescent="0.25">
      <c r="A1313">
        <v>2246</v>
      </c>
      <c r="B1313" s="1">
        <v>45476</v>
      </c>
      <c r="C1313" t="s">
        <v>10</v>
      </c>
      <c r="D1313">
        <v>699</v>
      </c>
      <c r="E1313">
        <v>3.4</v>
      </c>
      <c r="F1313">
        <v>0</v>
      </c>
      <c r="G1313">
        <v>5</v>
      </c>
      <c r="H1313">
        <v>22</v>
      </c>
      <c r="I1313">
        <v>20</v>
      </c>
      <c r="J1313" t="s">
        <v>11</v>
      </c>
      <c r="K1313">
        <v>1</v>
      </c>
    </row>
    <row r="1314" spans="1:11" x14ac:dyDescent="0.25">
      <c r="A1314">
        <v>2247</v>
      </c>
      <c r="B1314" s="1">
        <v>45067</v>
      </c>
      <c r="C1314" t="s">
        <v>14</v>
      </c>
      <c r="D1314">
        <v>399</v>
      </c>
      <c r="E1314">
        <v>1.5</v>
      </c>
      <c r="F1314">
        <v>1</v>
      </c>
      <c r="G1314">
        <v>0</v>
      </c>
      <c r="H1314">
        <v>19</v>
      </c>
      <c r="I1314">
        <v>60</v>
      </c>
      <c r="J1314" t="s">
        <v>11</v>
      </c>
      <c r="K1314">
        <v>1</v>
      </c>
    </row>
    <row r="1315" spans="1:11" x14ac:dyDescent="0.25">
      <c r="A1315">
        <v>2249</v>
      </c>
      <c r="B1315" s="1">
        <v>44953</v>
      </c>
      <c r="C1315" t="s">
        <v>10</v>
      </c>
      <c r="D1315">
        <v>699</v>
      </c>
      <c r="E1315">
        <v>2.2999999999999998</v>
      </c>
      <c r="F1315">
        <v>4</v>
      </c>
      <c r="G1315">
        <v>5</v>
      </c>
      <c r="H1315">
        <v>24</v>
      </c>
      <c r="I1315">
        <v>19</v>
      </c>
      <c r="J1315" t="s">
        <v>11</v>
      </c>
      <c r="K1315">
        <v>1</v>
      </c>
    </row>
    <row r="1316" spans="1:11" x14ac:dyDescent="0.25">
      <c r="A1316">
        <v>2253</v>
      </c>
      <c r="B1316" s="1">
        <v>45231</v>
      </c>
      <c r="C1316" t="s">
        <v>10</v>
      </c>
      <c r="D1316">
        <v>699</v>
      </c>
      <c r="E1316">
        <v>20.399999999999999</v>
      </c>
      <c r="F1316">
        <v>8</v>
      </c>
      <c r="G1316">
        <v>4</v>
      </c>
      <c r="H1316">
        <v>6</v>
      </c>
      <c r="I1316">
        <v>55</v>
      </c>
      <c r="J1316" t="s">
        <v>11</v>
      </c>
      <c r="K1316">
        <v>1</v>
      </c>
    </row>
    <row r="1317" spans="1:11" x14ac:dyDescent="0.25">
      <c r="A1317">
        <v>2255</v>
      </c>
      <c r="B1317" s="1">
        <v>45529</v>
      </c>
      <c r="C1317" t="s">
        <v>12</v>
      </c>
      <c r="D1317">
        <v>199</v>
      </c>
      <c r="E1317">
        <v>7.1</v>
      </c>
      <c r="F1317">
        <v>0</v>
      </c>
      <c r="G1317">
        <v>1</v>
      </c>
      <c r="H1317">
        <v>22</v>
      </c>
      <c r="I1317">
        <v>4</v>
      </c>
      <c r="J1317" t="s">
        <v>11</v>
      </c>
      <c r="K1317">
        <v>1</v>
      </c>
    </row>
    <row r="1318" spans="1:11" x14ac:dyDescent="0.25">
      <c r="A1318">
        <v>2256</v>
      </c>
      <c r="B1318" s="1">
        <v>45481</v>
      </c>
      <c r="C1318" t="s">
        <v>12</v>
      </c>
      <c r="D1318">
        <v>199</v>
      </c>
      <c r="E1318">
        <v>22.3</v>
      </c>
      <c r="F1318">
        <v>0</v>
      </c>
      <c r="G1318">
        <v>3</v>
      </c>
      <c r="H1318">
        <v>7</v>
      </c>
      <c r="I1318">
        <v>51</v>
      </c>
      <c r="J1318" t="s">
        <v>11</v>
      </c>
      <c r="K1318">
        <v>1</v>
      </c>
    </row>
    <row r="1319" spans="1:11" x14ac:dyDescent="0.25">
      <c r="A1319">
        <v>2257</v>
      </c>
      <c r="B1319" s="1">
        <v>45116</v>
      </c>
      <c r="C1319" t="s">
        <v>12</v>
      </c>
      <c r="D1319">
        <v>199</v>
      </c>
      <c r="E1319">
        <v>4.4000000000000004</v>
      </c>
      <c r="F1319">
        <v>8</v>
      </c>
      <c r="G1319">
        <v>1</v>
      </c>
      <c r="H1319">
        <v>17</v>
      </c>
      <c r="I1319">
        <v>5</v>
      </c>
      <c r="J1319" t="s">
        <v>11</v>
      </c>
      <c r="K1319">
        <v>1</v>
      </c>
    </row>
    <row r="1320" spans="1:11" x14ac:dyDescent="0.25">
      <c r="A1320">
        <v>2260</v>
      </c>
      <c r="B1320" s="1">
        <v>45609</v>
      </c>
      <c r="C1320" t="s">
        <v>10</v>
      </c>
      <c r="D1320">
        <v>699</v>
      </c>
      <c r="E1320">
        <v>12.6</v>
      </c>
      <c r="F1320">
        <v>3</v>
      </c>
      <c r="G1320">
        <v>0</v>
      </c>
      <c r="H1320">
        <v>13</v>
      </c>
      <c r="I1320">
        <v>27</v>
      </c>
      <c r="J1320" t="s">
        <v>11</v>
      </c>
      <c r="K1320">
        <v>1</v>
      </c>
    </row>
    <row r="1321" spans="1:11" x14ac:dyDescent="0.25">
      <c r="A1321">
        <v>2261</v>
      </c>
      <c r="B1321" s="1">
        <v>45531</v>
      </c>
      <c r="C1321" t="s">
        <v>14</v>
      </c>
      <c r="D1321">
        <v>399</v>
      </c>
      <c r="E1321">
        <v>20.7</v>
      </c>
      <c r="F1321">
        <v>4</v>
      </c>
      <c r="G1321">
        <v>2</v>
      </c>
      <c r="H1321">
        <v>13</v>
      </c>
      <c r="I1321">
        <v>8</v>
      </c>
      <c r="J1321" t="s">
        <v>11</v>
      </c>
      <c r="K1321">
        <v>1</v>
      </c>
    </row>
    <row r="1322" spans="1:11" x14ac:dyDescent="0.25">
      <c r="A1322">
        <v>2262</v>
      </c>
      <c r="B1322" s="1">
        <v>45546</v>
      </c>
      <c r="C1322" t="s">
        <v>14</v>
      </c>
      <c r="D1322">
        <v>399</v>
      </c>
      <c r="E1322">
        <v>7.1</v>
      </c>
      <c r="F1322">
        <v>1</v>
      </c>
      <c r="G1322">
        <v>5</v>
      </c>
      <c r="H1322">
        <v>19</v>
      </c>
      <c r="I1322">
        <v>26</v>
      </c>
      <c r="J1322" t="s">
        <v>11</v>
      </c>
      <c r="K1322">
        <v>1</v>
      </c>
    </row>
    <row r="1323" spans="1:11" x14ac:dyDescent="0.25">
      <c r="A1323">
        <v>2264</v>
      </c>
      <c r="B1323" s="1">
        <v>44968</v>
      </c>
      <c r="C1323" t="s">
        <v>12</v>
      </c>
      <c r="D1323">
        <v>199</v>
      </c>
      <c r="E1323">
        <v>20.5</v>
      </c>
      <c r="F1323">
        <v>1</v>
      </c>
      <c r="G1323">
        <v>5</v>
      </c>
      <c r="H1323">
        <v>12</v>
      </c>
      <c r="I1323">
        <v>15</v>
      </c>
      <c r="J1323" t="s">
        <v>11</v>
      </c>
      <c r="K1323">
        <v>1</v>
      </c>
    </row>
    <row r="1324" spans="1:11" x14ac:dyDescent="0.25">
      <c r="A1324">
        <v>2265</v>
      </c>
      <c r="B1324" s="1">
        <v>45150</v>
      </c>
      <c r="C1324" t="s">
        <v>12</v>
      </c>
      <c r="D1324">
        <v>199</v>
      </c>
      <c r="E1324">
        <v>18.7</v>
      </c>
      <c r="F1324">
        <v>1</v>
      </c>
      <c r="G1324">
        <v>5</v>
      </c>
      <c r="H1324">
        <v>16</v>
      </c>
      <c r="I1324">
        <v>25</v>
      </c>
      <c r="J1324" t="s">
        <v>11</v>
      </c>
      <c r="K1324">
        <v>1</v>
      </c>
    </row>
    <row r="1325" spans="1:11" x14ac:dyDescent="0.25">
      <c r="A1325">
        <v>2268</v>
      </c>
      <c r="B1325" s="1">
        <v>45381</v>
      </c>
      <c r="C1325" t="s">
        <v>14</v>
      </c>
      <c r="D1325">
        <v>399</v>
      </c>
      <c r="E1325">
        <v>24.4</v>
      </c>
      <c r="F1325">
        <v>6</v>
      </c>
      <c r="G1325">
        <v>5</v>
      </c>
      <c r="H1325">
        <v>21</v>
      </c>
      <c r="I1325">
        <v>33</v>
      </c>
      <c r="J1325" t="s">
        <v>11</v>
      </c>
      <c r="K1325">
        <v>1</v>
      </c>
    </row>
    <row r="1326" spans="1:11" x14ac:dyDescent="0.25">
      <c r="A1326">
        <v>2270</v>
      </c>
      <c r="B1326" s="1">
        <v>45370</v>
      </c>
      <c r="C1326" t="s">
        <v>10</v>
      </c>
      <c r="D1326">
        <v>699</v>
      </c>
      <c r="E1326">
        <v>12.5</v>
      </c>
      <c r="F1326">
        <v>4</v>
      </c>
      <c r="G1326">
        <v>3</v>
      </c>
      <c r="H1326">
        <v>16</v>
      </c>
      <c r="I1326">
        <v>3</v>
      </c>
      <c r="J1326" t="s">
        <v>11</v>
      </c>
      <c r="K1326">
        <v>1</v>
      </c>
    </row>
    <row r="1327" spans="1:11" x14ac:dyDescent="0.25">
      <c r="A1327">
        <v>2271</v>
      </c>
      <c r="B1327" s="1">
        <v>45135</v>
      </c>
      <c r="C1327" t="s">
        <v>14</v>
      </c>
      <c r="D1327">
        <v>399</v>
      </c>
      <c r="E1327">
        <v>2</v>
      </c>
      <c r="F1327">
        <v>0</v>
      </c>
      <c r="G1327">
        <v>5</v>
      </c>
      <c r="H1327">
        <v>11</v>
      </c>
      <c r="I1327">
        <v>29</v>
      </c>
      <c r="J1327" t="s">
        <v>11</v>
      </c>
      <c r="K1327">
        <v>1</v>
      </c>
    </row>
    <row r="1328" spans="1:11" x14ac:dyDescent="0.25">
      <c r="A1328">
        <v>2272</v>
      </c>
      <c r="B1328" s="1">
        <v>44941</v>
      </c>
      <c r="C1328" t="s">
        <v>14</v>
      </c>
      <c r="D1328">
        <v>399</v>
      </c>
      <c r="E1328">
        <v>22.1</v>
      </c>
      <c r="F1328">
        <v>2</v>
      </c>
      <c r="G1328">
        <v>2</v>
      </c>
      <c r="H1328">
        <v>8</v>
      </c>
      <c r="I1328">
        <v>17</v>
      </c>
      <c r="J1328" t="s">
        <v>11</v>
      </c>
      <c r="K1328">
        <v>1</v>
      </c>
    </row>
    <row r="1329" spans="1:11" x14ac:dyDescent="0.25">
      <c r="A1329">
        <v>2273</v>
      </c>
      <c r="B1329" s="1">
        <v>45387</v>
      </c>
      <c r="C1329" t="s">
        <v>14</v>
      </c>
      <c r="D1329">
        <v>399</v>
      </c>
      <c r="E1329">
        <v>2.1</v>
      </c>
      <c r="F1329">
        <v>7</v>
      </c>
      <c r="G1329">
        <v>2</v>
      </c>
      <c r="H1329">
        <v>34</v>
      </c>
      <c r="I1329">
        <v>19</v>
      </c>
      <c r="J1329" t="s">
        <v>11</v>
      </c>
      <c r="K1329">
        <v>1</v>
      </c>
    </row>
    <row r="1330" spans="1:11" x14ac:dyDescent="0.25">
      <c r="A1330">
        <v>2274</v>
      </c>
      <c r="B1330" s="1">
        <v>45375</v>
      </c>
      <c r="C1330" t="s">
        <v>12</v>
      </c>
      <c r="D1330">
        <v>199</v>
      </c>
      <c r="E1330">
        <v>21.1</v>
      </c>
      <c r="F1330">
        <v>6</v>
      </c>
      <c r="G1330">
        <v>2</v>
      </c>
      <c r="H1330">
        <v>18</v>
      </c>
      <c r="I1330">
        <v>10</v>
      </c>
      <c r="J1330" t="s">
        <v>11</v>
      </c>
      <c r="K1330">
        <v>1</v>
      </c>
    </row>
    <row r="1331" spans="1:11" x14ac:dyDescent="0.25">
      <c r="A1331">
        <v>2276</v>
      </c>
      <c r="B1331" s="1">
        <v>45205</v>
      </c>
      <c r="C1331" t="s">
        <v>10</v>
      </c>
      <c r="D1331">
        <v>699</v>
      </c>
      <c r="E1331">
        <v>3.2</v>
      </c>
      <c r="F1331">
        <v>5</v>
      </c>
      <c r="G1331">
        <v>4</v>
      </c>
      <c r="H1331">
        <v>10</v>
      </c>
      <c r="I1331">
        <v>16</v>
      </c>
      <c r="J1331" t="s">
        <v>11</v>
      </c>
      <c r="K1331">
        <v>1</v>
      </c>
    </row>
    <row r="1332" spans="1:11" x14ac:dyDescent="0.25">
      <c r="A1332">
        <v>2278</v>
      </c>
      <c r="B1332" s="1">
        <v>45555</v>
      </c>
      <c r="C1332" t="s">
        <v>12</v>
      </c>
      <c r="D1332">
        <v>199</v>
      </c>
      <c r="E1332">
        <v>6.7</v>
      </c>
      <c r="F1332">
        <v>3</v>
      </c>
      <c r="G1332">
        <v>5</v>
      </c>
      <c r="H1332">
        <v>19</v>
      </c>
      <c r="I1332">
        <v>59</v>
      </c>
      <c r="J1332" t="s">
        <v>11</v>
      </c>
      <c r="K1332">
        <v>1</v>
      </c>
    </row>
    <row r="1333" spans="1:11" x14ac:dyDescent="0.25">
      <c r="A1333">
        <v>2279</v>
      </c>
      <c r="B1333" s="1">
        <v>44947</v>
      </c>
      <c r="C1333" t="s">
        <v>10</v>
      </c>
      <c r="D1333">
        <v>699</v>
      </c>
      <c r="E1333">
        <v>23.1</v>
      </c>
      <c r="F1333">
        <v>7</v>
      </c>
      <c r="G1333">
        <v>4</v>
      </c>
      <c r="H1333">
        <v>34</v>
      </c>
      <c r="I1333">
        <v>0</v>
      </c>
      <c r="J1333" t="s">
        <v>11</v>
      </c>
      <c r="K1333">
        <v>1</v>
      </c>
    </row>
    <row r="1334" spans="1:11" x14ac:dyDescent="0.25">
      <c r="A1334">
        <v>2280</v>
      </c>
      <c r="B1334" s="1">
        <v>45038</v>
      </c>
      <c r="C1334" t="s">
        <v>14</v>
      </c>
      <c r="D1334">
        <v>399</v>
      </c>
      <c r="E1334">
        <v>10.8</v>
      </c>
      <c r="F1334">
        <v>5</v>
      </c>
      <c r="G1334">
        <v>0</v>
      </c>
      <c r="H1334">
        <v>36</v>
      </c>
      <c r="I1334">
        <v>30</v>
      </c>
      <c r="J1334" t="s">
        <v>11</v>
      </c>
      <c r="K1334">
        <v>1</v>
      </c>
    </row>
    <row r="1335" spans="1:11" x14ac:dyDescent="0.25">
      <c r="A1335">
        <v>2282</v>
      </c>
      <c r="B1335" s="1">
        <v>45127</v>
      </c>
      <c r="C1335" t="s">
        <v>12</v>
      </c>
      <c r="D1335">
        <v>199</v>
      </c>
      <c r="E1335">
        <v>16.899999999999999</v>
      </c>
      <c r="F1335">
        <v>5</v>
      </c>
      <c r="G1335">
        <v>0</v>
      </c>
      <c r="H1335">
        <v>26</v>
      </c>
      <c r="I1335">
        <v>24</v>
      </c>
      <c r="J1335" t="s">
        <v>11</v>
      </c>
      <c r="K1335">
        <v>1</v>
      </c>
    </row>
    <row r="1336" spans="1:11" x14ac:dyDescent="0.25">
      <c r="A1336">
        <v>2283</v>
      </c>
      <c r="B1336" s="1">
        <v>45472</v>
      </c>
      <c r="C1336" t="s">
        <v>12</v>
      </c>
      <c r="D1336">
        <v>199</v>
      </c>
      <c r="E1336">
        <v>1.6</v>
      </c>
      <c r="F1336">
        <v>5</v>
      </c>
      <c r="G1336">
        <v>2</v>
      </c>
      <c r="H1336">
        <v>21</v>
      </c>
      <c r="I1336">
        <v>30</v>
      </c>
      <c r="J1336" t="s">
        <v>11</v>
      </c>
      <c r="K1336">
        <v>1</v>
      </c>
    </row>
    <row r="1337" spans="1:11" x14ac:dyDescent="0.25">
      <c r="A1337">
        <v>2284</v>
      </c>
      <c r="B1337" s="1">
        <v>45505</v>
      </c>
      <c r="C1337" t="s">
        <v>14</v>
      </c>
      <c r="D1337">
        <v>399</v>
      </c>
      <c r="E1337">
        <v>6.1</v>
      </c>
      <c r="F1337">
        <v>8</v>
      </c>
      <c r="G1337">
        <v>0</v>
      </c>
      <c r="H1337">
        <v>32</v>
      </c>
      <c r="I1337">
        <v>44</v>
      </c>
      <c r="J1337" t="s">
        <v>11</v>
      </c>
      <c r="K1337">
        <v>1</v>
      </c>
    </row>
    <row r="1338" spans="1:11" x14ac:dyDescent="0.25">
      <c r="A1338">
        <v>2286</v>
      </c>
      <c r="B1338" s="1">
        <v>45306</v>
      </c>
      <c r="C1338" t="s">
        <v>12</v>
      </c>
      <c r="D1338">
        <v>199</v>
      </c>
      <c r="E1338">
        <v>11.3</v>
      </c>
      <c r="F1338">
        <v>2</v>
      </c>
      <c r="G1338">
        <v>1</v>
      </c>
      <c r="H1338">
        <v>36</v>
      </c>
      <c r="I1338">
        <v>47</v>
      </c>
      <c r="J1338" t="s">
        <v>11</v>
      </c>
      <c r="K1338">
        <v>1</v>
      </c>
    </row>
    <row r="1339" spans="1:11" x14ac:dyDescent="0.25">
      <c r="A1339">
        <v>2288</v>
      </c>
      <c r="B1339" s="1">
        <v>45183</v>
      </c>
      <c r="C1339" t="s">
        <v>12</v>
      </c>
      <c r="D1339">
        <v>199</v>
      </c>
      <c r="E1339">
        <v>8.8000000000000007</v>
      </c>
      <c r="F1339">
        <v>3</v>
      </c>
      <c r="G1339">
        <v>4</v>
      </c>
      <c r="H1339">
        <v>6</v>
      </c>
      <c r="I1339">
        <v>7</v>
      </c>
      <c r="J1339" t="s">
        <v>11</v>
      </c>
      <c r="K1339">
        <v>1</v>
      </c>
    </row>
    <row r="1340" spans="1:11" x14ac:dyDescent="0.25">
      <c r="A1340">
        <v>2290</v>
      </c>
      <c r="B1340" s="1">
        <v>45265</v>
      </c>
      <c r="C1340" t="s">
        <v>12</v>
      </c>
      <c r="D1340">
        <v>199</v>
      </c>
      <c r="E1340">
        <v>23.2</v>
      </c>
      <c r="F1340">
        <v>7</v>
      </c>
      <c r="G1340">
        <v>1</v>
      </c>
      <c r="H1340">
        <v>1</v>
      </c>
      <c r="I1340">
        <v>50</v>
      </c>
      <c r="J1340" t="s">
        <v>11</v>
      </c>
      <c r="K1340">
        <v>1</v>
      </c>
    </row>
    <row r="1341" spans="1:11" x14ac:dyDescent="0.25">
      <c r="A1341">
        <v>2291</v>
      </c>
      <c r="B1341" s="1">
        <v>45640</v>
      </c>
      <c r="C1341" t="s">
        <v>12</v>
      </c>
      <c r="D1341">
        <v>199</v>
      </c>
      <c r="E1341">
        <v>12.8</v>
      </c>
      <c r="F1341">
        <v>3</v>
      </c>
      <c r="G1341">
        <v>4</v>
      </c>
      <c r="H1341">
        <v>6</v>
      </c>
      <c r="I1341">
        <v>17</v>
      </c>
      <c r="J1341" t="s">
        <v>11</v>
      </c>
      <c r="K1341">
        <v>1</v>
      </c>
    </row>
    <row r="1342" spans="1:11" x14ac:dyDescent="0.25">
      <c r="A1342">
        <v>2292</v>
      </c>
      <c r="B1342" s="1">
        <v>45026</v>
      </c>
      <c r="C1342" t="s">
        <v>14</v>
      </c>
      <c r="D1342">
        <v>399</v>
      </c>
      <c r="E1342">
        <v>19</v>
      </c>
      <c r="F1342">
        <v>8</v>
      </c>
      <c r="G1342">
        <v>5</v>
      </c>
      <c r="H1342">
        <v>23</v>
      </c>
      <c r="I1342">
        <v>10</v>
      </c>
      <c r="J1342" t="s">
        <v>11</v>
      </c>
      <c r="K1342">
        <v>1</v>
      </c>
    </row>
    <row r="1343" spans="1:11" x14ac:dyDescent="0.25">
      <c r="A1343">
        <v>2293</v>
      </c>
      <c r="B1343" s="1">
        <v>44973</v>
      </c>
      <c r="C1343" t="s">
        <v>10</v>
      </c>
      <c r="D1343">
        <v>699</v>
      </c>
      <c r="E1343">
        <v>16.8</v>
      </c>
      <c r="F1343">
        <v>3</v>
      </c>
      <c r="G1343">
        <v>1</v>
      </c>
      <c r="H1343">
        <v>2</v>
      </c>
      <c r="I1343">
        <v>52</v>
      </c>
      <c r="J1343" t="s">
        <v>11</v>
      </c>
      <c r="K1343">
        <v>1</v>
      </c>
    </row>
    <row r="1344" spans="1:11" x14ac:dyDescent="0.25">
      <c r="A1344">
        <v>2296</v>
      </c>
      <c r="B1344" s="1">
        <v>45089</v>
      </c>
      <c r="C1344" t="s">
        <v>14</v>
      </c>
      <c r="D1344">
        <v>399</v>
      </c>
      <c r="E1344">
        <v>21</v>
      </c>
      <c r="F1344">
        <v>6</v>
      </c>
      <c r="G1344">
        <v>1</v>
      </c>
      <c r="H1344">
        <v>20</v>
      </c>
      <c r="I1344">
        <v>44</v>
      </c>
      <c r="J1344" t="s">
        <v>11</v>
      </c>
      <c r="K1344">
        <v>1</v>
      </c>
    </row>
    <row r="1345" spans="1:11" x14ac:dyDescent="0.25">
      <c r="A1345">
        <v>2297</v>
      </c>
      <c r="B1345" s="1">
        <v>45357</v>
      </c>
      <c r="C1345" t="s">
        <v>14</v>
      </c>
      <c r="D1345">
        <v>399</v>
      </c>
      <c r="E1345">
        <v>0.7</v>
      </c>
      <c r="F1345">
        <v>5</v>
      </c>
      <c r="G1345">
        <v>0</v>
      </c>
      <c r="H1345">
        <v>25</v>
      </c>
      <c r="I1345">
        <v>34</v>
      </c>
      <c r="J1345" t="s">
        <v>11</v>
      </c>
      <c r="K1345">
        <v>1</v>
      </c>
    </row>
    <row r="1346" spans="1:11" x14ac:dyDescent="0.25">
      <c r="A1346">
        <v>2301</v>
      </c>
      <c r="B1346" s="1">
        <v>45146</v>
      </c>
      <c r="C1346" t="s">
        <v>14</v>
      </c>
      <c r="D1346">
        <v>399</v>
      </c>
      <c r="E1346">
        <v>4.7</v>
      </c>
      <c r="F1346">
        <v>7</v>
      </c>
      <c r="G1346">
        <v>2</v>
      </c>
      <c r="H1346">
        <v>28</v>
      </c>
      <c r="I1346">
        <v>20</v>
      </c>
      <c r="J1346" t="s">
        <v>11</v>
      </c>
      <c r="K1346">
        <v>1</v>
      </c>
    </row>
    <row r="1347" spans="1:11" x14ac:dyDescent="0.25">
      <c r="A1347">
        <v>2302</v>
      </c>
      <c r="B1347" s="1">
        <v>45020</v>
      </c>
      <c r="C1347" t="s">
        <v>10</v>
      </c>
      <c r="D1347">
        <v>699</v>
      </c>
      <c r="E1347">
        <v>5.3</v>
      </c>
      <c r="F1347">
        <v>4</v>
      </c>
      <c r="G1347">
        <v>3</v>
      </c>
      <c r="H1347">
        <v>2</v>
      </c>
      <c r="I1347">
        <v>49</v>
      </c>
      <c r="J1347" t="s">
        <v>11</v>
      </c>
      <c r="K1347">
        <v>1</v>
      </c>
    </row>
    <row r="1348" spans="1:11" x14ac:dyDescent="0.25">
      <c r="A1348">
        <v>2304</v>
      </c>
      <c r="B1348" s="1">
        <v>45164</v>
      </c>
      <c r="C1348" t="s">
        <v>12</v>
      </c>
      <c r="D1348">
        <v>199</v>
      </c>
      <c r="E1348">
        <v>12.2</v>
      </c>
      <c r="F1348">
        <v>2</v>
      </c>
      <c r="G1348">
        <v>0</v>
      </c>
      <c r="H1348">
        <v>36</v>
      </c>
      <c r="I1348">
        <v>33</v>
      </c>
      <c r="J1348" t="s">
        <v>11</v>
      </c>
      <c r="K1348">
        <v>1</v>
      </c>
    </row>
    <row r="1349" spans="1:11" x14ac:dyDescent="0.25">
      <c r="A1349">
        <v>2306</v>
      </c>
      <c r="B1349" s="1">
        <v>45267</v>
      </c>
      <c r="C1349" t="s">
        <v>10</v>
      </c>
      <c r="D1349">
        <v>699</v>
      </c>
      <c r="E1349">
        <v>2.5</v>
      </c>
      <c r="F1349">
        <v>8</v>
      </c>
      <c r="G1349">
        <v>4</v>
      </c>
      <c r="H1349">
        <v>36</v>
      </c>
      <c r="I1349">
        <v>5</v>
      </c>
      <c r="J1349" t="s">
        <v>11</v>
      </c>
      <c r="K1349">
        <v>1</v>
      </c>
    </row>
    <row r="1350" spans="1:11" x14ac:dyDescent="0.25">
      <c r="A1350">
        <v>2309</v>
      </c>
      <c r="B1350" s="1">
        <v>45272</v>
      </c>
      <c r="C1350" t="s">
        <v>14</v>
      </c>
      <c r="D1350">
        <v>399</v>
      </c>
      <c r="E1350">
        <v>2.5</v>
      </c>
      <c r="F1350">
        <v>5</v>
      </c>
      <c r="G1350">
        <v>3</v>
      </c>
      <c r="H1350">
        <v>35</v>
      </c>
      <c r="I1350">
        <v>10</v>
      </c>
      <c r="J1350" t="s">
        <v>11</v>
      </c>
      <c r="K1350">
        <v>1</v>
      </c>
    </row>
    <row r="1351" spans="1:11" x14ac:dyDescent="0.25">
      <c r="A1351">
        <v>2310</v>
      </c>
      <c r="B1351" s="1">
        <v>44958</v>
      </c>
      <c r="C1351" t="s">
        <v>12</v>
      </c>
      <c r="D1351">
        <v>199</v>
      </c>
      <c r="E1351">
        <v>19.3</v>
      </c>
      <c r="F1351">
        <v>0</v>
      </c>
      <c r="G1351">
        <v>5</v>
      </c>
      <c r="H1351">
        <v>3</v>
      </c>
      <c r="I1351">
        <v>44</v>
      </c>
      <c r="J1351" t="s">
        <v>11</v>
      </c>
      <c r="K1351">
        <v>1</v>
      </c>
    </row>
    <row r="1352" spans="1:11" x14ac:dyDescent="0.25">
      <c r="A1352">
        <v>2311</v>
      </c>
      <c r="B1352" s="1">
        <v>45027</v>
      </c>
      <c r="C1352" t="s">
        <v>12</v>
      </c>
      <c r="D1352">
        <v>199</v>
      </c>
      <c r="E1352">
        <v>4.5</v>
      </c>
      <c r="F1352">
        <v>1</v>
      </c>
      <c r="G1352">
        <v>0</v>
      </c>
      <c r="H1352">
        <v>21</v>
      </c>
      <c r="I1352">
        <v>44</v>
      </c>
      <c r="J1352" t="s">
        <v>11</v>
      </c>
      <c r="K1352">
        <v>1</v>
      </c>
    </row>
    <row r="1353" spans="1:11" x14ac:dyDescent="0.25">
      <c r="A1353">
        <v>2313</v>
      </c>
      <c r="B1353" s="1">
        <v>45443</v>
      </c>
      <c r="C1353" t="s">
        <v>10</v>
      </c>
      <c r="D1353">
        <v>699</v>
      </c>
      <c r="E1353">
        <v>24.7</v>
      </c>
      <c r="F1353">
        <v>5</v>
      </c>
      <c r="G1353">
        <v>3</v>
      </c>
      <c r="H1353">
        <v>10</v>
      </c>
      <c r="I1353">
        <v>43</v>
      </c>
      <c r="J1353" t="s">
        <v>11</v>
      </c>
      <c r="K1353">
        <v>1</v>
      </c>
    </row>
    <row r="1354" spans="1:11" x14ac:dyDescent="0.25">
      <c r="A1354">
        <v>2316</v>
      </c>
      <c r="B1354" s="1">
        <v>45446</v>
      </c>
      <c r="C1354" t="s">
        <v>12</v>
      </c>
      <c r="D1354">
        <v>199</v>
      </c>
      <c r="E1354">
        <v>12.8</v>
      </c>
      <c r="F1354">
        <v>0</v>
      </c>
      <c r="G1354">
        <v>2</v>
      </c>
      <c r="H1354">
        <v>19</v>
      </c>
      <c r="I1354">
        <v>24</v>
      </c>
      <c r="J1354" t="s">
        <v>11</v>
      </c>
      <c r="K1354">
        <v>1</v>
      </c>
    </row>
    <row r="1355" spans="1:11" x14ac:dyDescent="0.25">
      <c r="A1355">
        <v>2317</v>
      </c>
      <c r="B1355" s="1">
        <v>45178</v>
      </c>
      <c r="C1355" t="s">
        <v>14</v>
      </c>
      <c r="D1355">
        <v>399</v>
      </c>
      <c r="E1355">
        <v>1.1000000000000001</v>
      </c>
      <c r="F1355">
        <v>0</v>
      </c>
      <c r="G1355">
        <v>0</v>
      </c>
      <c r="H1355">
        <v>30</v>
      </c>
      <c r="I1355">
        <v>42</v>
      </c>
      <c r="J1355" t="s">
        <v>11</v>
      </c>
      <c r="K1355">
        <v>1</v>
      </c>
    </row>
    <row r="1356" spans="1:11" x14ac:dyDescent="0.25">
      <c r="A1356">
        <v>2318</v>
      </c>
      <c r="B1356" s="1">
        <v>45469</v>
      </c>
      <c r="C1356" t="s">
        <v>14</v>
      </c>
      <c r="D1356">
        <v>399</v>
      </c>
      <c r="E1356">
        <v>16.100000000000001</v>
      </c>
      <c r="F1356">
        <v>1</v>
      </c>
      <c r="G1356">
        <v>2</v>
      </c>
      <c r="H1356">
        <v>23</v>
      </c>
      <c r="I1356">
        <v>46</v>
      </c>
      <c r="J1356" t="s">
        <v>11</v>
      </c>
      <c r="K1356">
        <v>1</v>
      </c>
    </row>
    <row r="1357" spans="1:11" x14ac:dyDescent="0.25">
      <c r="A1357">
        <v>2319</v>
      </c>
      <c r="B1357" s="1">
        <v>45202</v>
      </c>
      <c r="C1357" t="s">
        <v>12</v>
      </c>
      <c r="D1357">
        <v>199</v>
      </c>
      <c r="E1357">
        <v>9.8000000000000007</v>
      </c>
      <c r="F1357">
        <v>1</v>
      </c>
      <c r="G1357">
        <v>1</v>
      </c>
      <c r="H1357">
        <v>26</v>
      </c>
      <c r="I1357">
        <v>26</v>
      </c>
      <c r="J1357" t="s">
        <v>11</v>
      </c>
      <c r="K1357">
        <v>1</v>
      </c>
    </row>
    <row r="1358" spans="1:11" x14ac:dyDescent="0.25">
      <c r="A1358">
        <v>2320</v>
      </c>
      <c r="B1358" s="1">
        <v>45101</v>
      </c>
      <c r="C1358" t="s">
        <v>10</v>
      </c>
      <c r="D1358">
        <v>699</v>
      </c>
      <c r="E1358">
        <v>24.8</v>
      </c>
      <c r="F1358">
        <v>5</v>
      </c>
      <c r="G1358">
        <v>5</v>
      </c>
      <c r="H1358">
        <v>15</v>
      </c>
      <c r="I1358">
        <v>3</v>
      </c>
      <c r="J1358" t="s">
        <v>11</v>
      </c>
      <c r="K1358">
        <v>1</v>
      </c>
    </row>
    <row r="1359" spans="1:11" x14ac:dyDescent="0.25">
      <c r="A1359">
        <v>2322</v>
      </c>
      <c r="B1359" s="1">
        <v>44944</v>
      </c>
      <c r="C1359" t="s">
        <v>14</v>
      </c>
      <c r="D1359">
        <v>399</v>
      </c>
      <c r="E1359">
        <v>6.4</v>
      </c>
      <c r="F1359">
        <v>8</v>
      </c>
      <c r="G1359">
        <v>3</v>
      </c>
      <c r="H1359">
        <v>14</v>
      </c>
      <c r="I1359">
        <v>39</v>
      </c>
      <c r="J1359" t="s">
        <v>11</v>
      </c>
      <c r="K1359">
        <v>1</v>
      </c>
    </row>
    <row r="1360" spans="1:11" x14ac:dyDescent="0.25">
      <c r="A1360">
        <v>2324</v>
      </c>
      <c r="B1360" s="1">
        <v>44932</v>
      </c>
      <c r="C1360" t="s">
        <v>14</v>
      </c>
      <c r="D1360">
        <v>399</v>
      </c>
      <c r="E1360">
        <v>21</v>
      </c>
      <c r="F1360">
        <v>1</v>
      </c>
      <c r="G1360">
        <v>4</v>
      </c>
      <c r="H1360">
        <v>17</v>
      </c>
      <c r="I1360">
        <v>58</v>
      </c>
      <c r="J1360" t="s">
        <v>11</v>
      </c>
      <c r="K1360">
        <v>1</v>
      </c>
    </row>
    <row r="1361" spans="1:11" x14ac:dyDescent="0.25">
      <c r="A1361">
        <v>2325</v>
      </c>
      <c r="B1361" s="1">
        <v>45181</v>
      </c>
      <c r="C1361" t="s">
        <v>14</v>
      </c>
      <c r="D1361">
        <v>399</v>
      </c>
      <c r="E1361">
        <v>24.1</v>
      </c>
      <c r="F1361">
        <v>2</v>
      </c>
      <c r="G1361">
        <v>4</v>
      </c>
      <c r="H1361">
        <v>17</v>
      </c>
      <c r="I1361">
        <v>60</v>
      </c>
      <c r="J1361" t="s">
        <v>11</v>
      </c>
      <c r="K1361">
        <v>1</v>
      </c>
    </row>
    <row r="1362" spans="1:11" x14ac:dyDescent="0.25">
      <c r="A1362">
        <v>2326</v>
      </c>
      <c r="B1362" s="1">
        <v>45201</v>
      </c>
      <c r="C1362" t="s">
        <v>10</v>
      </c>
      <c r="D1362">
        <v>699</v>
      </c>
      <c r="E1362">
        <v>9.8000000000000007</v>
      </c>
      <c r="F1362">
        <v>3</v>
      </c>
      <c r="G1362">
        <v>4</v>
      </c>
      <c r="H1362">
        <v>13</v>
      </c>
      <c r="I1362">
        <v>41</v>
      </c>
      <c r="J1362" t="s">
        <v>11</v>
      </c>
      <c r="K1362">
        <v>1</v>
      </c>
    </row>
    <row r="1363" spans="1:11" x14ac:dyDescent="0.25">
      <c r="A1363">
        <v>2328</v>
      </c>
      <c r="B1363" s="1">
        <v>45175</v>
      </c>
      <c r="C1363" t="s">
        <v>10</v>
      </c>
      <c r="D1363">
        <v>699</v>
      </c>
      <c r="E1363">
        <v>13.3</v>
      </c>
      <c r="F1363">
        <v>4</v>
      </c>
      <c r="G1363">
        <v>3</v>
      </c>
      <c r="H1363">
        <v>11</v>
      </c>
      <c r="I1363">
        <v>19</v>
      </c>
      <c r="J1363" t="s">
        <v>11</v>
      </c>
      <c r="K1363">
        <v>1</v>
      </c>
    </row>
    <row r="1364" spans="1:11" x14ac:dyDescent="0.25">
      <c r="A1364">
        <v>2329</v>
      </c>
      <c r="B1364" s="1">
        <v>45184</v>
      </c>
      <c r="C1364" t="s">
        <v>14</v>
      </c>
      <c r="D1364">
        <v>399</v>
      </c>
      <c r="E1364">
        <v>9.5</v>
      </c>
      <c r="F1364">
        <v>8</v>
      </c>
      <c r="G1364">
        <v>3</v>
      </c>
      <c r="H1364">
        <v>9</v>
      </c>
      <c r="I1364">
        <v>13</v>
      </c>
      <c r="J1364" t="s">
        <v>11</v>
      </c>
      <c r="K1364">
        <v>1</v>
      </c>
    </row>
    <row r="1365" spans="1:11" x14ac:dyDescent="0.25">
      <c r="A1365">
        <v>2332</v>
      </c>
      <c r="B1365" s="1">
        <v>45227</v>
      </c>
      <c r="C1365" t="s">
        <v>14</v>
      </c>
      <c r="D1365">
        <v>399</v>
      </c>
      <c r="E1365">
        <v>18.2</v>
      </c>
      <c r="F1365">
        <v>5</v>
      </c>
      <c r="G1365">
        <v>2</v>
      </c>
      <c r="H1365">
        <v>15</v>
      </c>
      <c r="I1365">
        <v>34</v>
      </c>
      <c r="J1365" t="s">
        <v>11</v>
      </c>
      <c r="K1365">
        <v>1</v>
      </c>
    </row>
    <row r="1366" spans="1:11" x14ac:dyDescent="0.25">
      <c r="A1366">
        <v>2333</v>
      </c>
      <c r="B1366" s="1">
        <v>45213</v>
      </c>
      <c r="C1366" t="s">
        <v>12</v>
      </c>
      <c r="D1366">
        <v>199</v>
      </c>
      <c r="E1366">
        <v>16.899999999999999</v>
      </c>
      <c r="F1366">
        <v>7</v>
      </c>
      <c r="G1366">
        <v>3</v>
      </c>
      <c r="H1366">
        <v>2</v>
      </c>
      <c r="I1366">
        <v>19</v>
      </c>
      <c r="J1366" t="s">
        <v>11</v>
      </c>
      <c r="K1366">
        <v>1</v>
      </c>
    </row>
    <row r="1367" spans="1:11" x14ac:dyDescent="0.25">
      <c r="A1367">
        <v>2335</v>
      </c>
      <c r="B1367" s="1">
        <v>45209</v>
      </c>
      <c r="C1367" t="s">
        <v>10</v>
      </c>
      <c r="D1367">
        <v>699</v>
      </c>
      <c r="E1367">
        <v>9.5</v>
      </c>
      <c r="F1367">
        <v>8</v>
      </c>
      <c r="G1367">
        <v>5</v>
      </c>
      <c r="H1367">
        <v>7</v>
      </c>
      <c r="I1367">
        <v>32</v>
      </c>
      <c r="J1367" t="s">
        <v>11</v>
      </c>
      <c r="K1367">
        <v>1</v>
      </c>
    </row>
    <row r="1368" spans="1:11" x14ac:dyDescent="0.25">
      <c r="A1368">
        <v>2336</v>
      </c>
      <c r="B1368" s="1">
        <v>45223</v>
      </c>
      <c r="C1368" t="s">
        <v>14</v>
      </c>
      <c r="D1368">
        <v>399</v>
      </c>
      <c r="E1368">
        <v>11.9</v>
      </c>
      <c r="F1368">
        <v>0</v>
      </c>
      <c r="G1368">
        <v>5</v>
      </c>
      <c r="H1368">
        <v>9</v>
      </c>
      <c r="I1368">
        <v>44</v>
      </c>
      <c r="J1368" t="s">
        <v>11</v>
      </c>
      <c r="K1368">
        <v>1</v>
      </c>
    </row>
    <row r="1369" spans="1:11" x14ac:dyDescent="0.25">
      <c r="A1369">
        <v>2341</v>
      </c>
      <c r="B1369" s="1">
        <v>45586</v>
      </c>
      <c r="C1369" t="s">
        <v>12</v>
      </c>
      <c r="D1369">
        <v>199</v>
      </c>
      <c r="E1369">
        <v>16</v>
      </c>
      <c r="F1369">
        <v>3</v>
      </c>
      <c r="G1369">
        <v>3</v>
      </c>
      <c r="H1369">
        <v>6</v>
      </c>
      <c r="I1369">
        <v>13</v>
      </c>
      <c r="J1369" t="s">
        <v>11</v>
      </c>
      <c r="K1369">
        <v>1</v>
      </c>
    </row>
    <row r="1370" spans="1:11" x14ac:dyDescent="0.25">
      <c r="A1370">
        <v>2342</v>
      </c>
      <c r="B1370" s="1">
        <v>45012</v>
      </c>
      <c r="C1370" t="s">
        <v>14</v>
      </c>
      <c r="D1370">
        <v>399</v>
      </c>
      <c r="E1370">
        <v>1.5</v>
      </c>
      <c r="F1370">
        <v>6</v>
      </c>
      <c r="G1370">
        <v>0</v>
      </c>
      <c r="H1370">
        <v>15</v>
      </c>
      <c r="I1370">
        <v>46</v>
      </c>
      <c r="J1370" t="s">
        <v>11</v>
      </c>
      <c r="K1370">
        <v>1</v>
      </c>
    </row>
    <row r="1371" spans="1:11" x14ac:dyDescent="0.25">
      <c r="A1371">
        <v>2343</v>
      </c>
      <c r="B1371" s="1">
        <v>45439</v>
      </c>
      <c r="C1371" t="s">
        <v>10</v>
      </c>
      <c r="D1371">
        <v>699</v>
      </c>
      <c r="E1371">
        <v>12.7</v>
      </c>
      <c r="F1371">
        <v>5</v>
      </c>
      <c r="G1371">
        <v>3</v>
      </c>
      <c r="H1371">
        <v>33</v>
      </c>
      <c r="I1371">
        <v>6</v>
      </c>
      <c r="J1371" t="s">
        <v>11</v>
      </c>
      <c r="K1371">
        <v>1</v>
      </c>
    </row>
    <row r="1372" spans="1:11" x14ac:dyDescent="0.25">
      <c r="A1372">
        <v>2346</v>
      </c>
      <c r="B1372" s="1">
        <v>45436</v>
      </c>
      <c r="C1372" t="s">
        <v>10</v>
      </c>
      <c r="D1372">
        <v>699</v>
      </c>
      <c r="E1372">
        <v>6.5</v>
      </c>
      <c r="F1372">
        <v>6</v>
      </c>
      <c r="G1372">
        <v>2</v>
      </c>
      <c r="H1372">
        <v>1</v>
      </c>
      <c r="I1372">
        <v>30</v>
      </c>
      <c r="J1372" t="s">
        <v>11</v>
      </c>
      <c r="K1372">
        <v>1</v>
      </c>
    </row>
    <row r="1373" spans="1:11" x14ac:dyDescent="0.25">
      <c r="A1373">
        <v>2347</v>
      </c>
      <c r="B1373" s="1">
        <v>44930</v>
      </c>
      <c r="C1373" t="s">
        <v>14</v>
      </c>
      <c r="D1373">
        <v>399</v>
      </c>
      <c r="E1373">
        <v>20.7</v>
      </c>
      <c r="F1373">
        <v>1</v>
      </c>
      <c r="G1373">
        <v>5</v>
      </c>
      <c r="H1373">
        <v>19</v>
      </c>
      <c r="I1373">
        <v>58</v>
      </c>
      <c r="J1373" t="s">
        <v>11</v>
      </c>
      <c r="K1373">
        <v>1</v>
      </c>
    </row>
    <row r="1374" spans="1:11" x14ac:dyDescent="0.25">
      <c r="A1374">
        <v>2348</v>
      </c>
      <c r="B1374" s="1">
        <v>45245</v>
      </c>
      <c r="C1374" t="s">
        <v>10</v>
      </c>
      <c r="D1374">
        <v>699</v>
      </c>
      <c r="E1374">
        <v>10.1</v>
      </c>
      <c r="F1374">
        <v>5</v>
      </c>
      <c r="G1374">
        <v>1</v>
      </c>
      <c r="H1374">
        <v>14</v>
      </c>
      <c r="I1374">
        <v>56</v>
      </c>
      <c r="J1374" t="s">
        <v>11</v>
      </c>
      <c r="K1374">
        <v>1</v>
      </c>
    </row>
    <row r="1375" spans="1:11" x14ac:dyDescent="0.25">
      <c r="A1375">
        <v>2349</v>
      </c>
      <c r="B1375" s="1">
        <v>45038</v>
      </c>
      <c r="C1375" t="s">
        <v>10</v>
      </c>
      <c r="D1375">
        <v>699</v>
      </c>
      <c r="E1375">
        <v>20.3</v>
      </c>
      <c r="F1375">
        <v>8</v>
      </c>
      <c r="G1375">
        <v>5</v>
      </c>
      <c r="H1375">
        <v>5</v>
      </c>
      <c r="I1375">
        <v>49</v>
      </c>
      <c r="J1375" t="s">
        <v>11</v>
      </c>
      <c r="K1375">
        <v>1</v>
      </c>
    </row>
    <row r="1376" spans="1:11" x14ac:dyDescent="0.25">
      <c r="A1376">
        <v>2350</v>
      </c>
      <c r="B1376" s="1">
        <v>44954</v>
      </c>
      <c r="C1376" t="s">
        <v>10</v>
      </c>
      <c r="D1376">
        <v>699</v>
      </c>
      <c r="E1376">
        <v>6</v>
      </c>
      <c r="F1376">
        <v>6</v>
      </c>
      <c r="G1376">
        <v>4</v>
      </c>
      <c r="H1376">
        <v>19</v>
      </c>
      <c r="I1376">
        <v>30</v>
      </c>
      <c r="J1376" t="s">
        <v>11</v>
      </c>
      <c r="K1376">
        <v>1</v>
      </c>
    </row>
    <row r="1377" spans="1:11" x14ac:dyDescent="0.25">
      <c r="A1377">
        <v>2352</v>
      </c>
      <c r="B1377" s="1">
        <v>45355</v>
      </c>
      <c r="C1377" t="s">
        <v>12</v>
      </c>
      <c r="D1377">
        <v>199</v>
      </c>
      <c r="E1377">
        <v>4.0999999999999996</v>
      </c>
      <c r="F1377">
        <v>3</v>
      </c>
      <c r="G1377">
        <v>3</v>
      </c>
      <c r="H1377">
        <v>33</v>
      </c>
      <c r="I1377">
        <v>17</v>
      </c>
      <c r="J1377" t="s">
        <v>11</v>
      </c>
      <c r="K1377">
        <v>1</v>
      </c>
    </row>
    <row r="1378" spans="1:11" x14ac:dyDescent="0.25">
      <c r="A1378">
        <v>2354</v>
      </c>
      <c r="B1378" s="1">
        <v>45272</v>
      </c>
      <c r="C1378" t="s">
        <v>12</v>
      </c>
      <c r="D1378">
        <v>199</v>
      </c>
      <c r="E1378">
        <v>13.6</v>
      </c>
      <c r="F1378">
        <v>0</v>
      </c>
      <c r="G1378">
        <v>2</v>
      </c>
      <c r="H1378">
        <v>34</v>
      </c>
      <c r="I1378">
        <v>40</v>
      </c>
      <c r="J1378" t="s">
        <v>11</v>
      </c>
      <c r="K1378">
        <v>1</v>
      </c>
    </row>
    <row r="1379" spans="1:11" x14ac:dyDescent="0.25">
      <c r="A1379">
        <v>2355</v>
      </c>
      <c r="B1379" s="1">
        <v>45458</v>
      </c>
      <c r="C1379" t="s">
        <v>12</v>
      </c>
      <c r="D1379">
        <v>199</v>
      </c>
      <c r="E1379">
        <v>23.4</v>
      </c>
      <c r="F1379">
        <v>6</v>
      </c>
      <c r="G1379">
        <v>3</v>
      </c>
      <c r="H1379">
        <v>32</v>
      </c>
      <c r="I1379">
        <v>50</v>
      </c>
      <c r="J1379" t="s">
        <v>11</v>
      </c>
      <c r="K1379">
        <v>1</v>
      </c>
    </row>
    <row r="1380" spans="1:11" x14ac:dyDescent="0.25">
      <c r="A1380">
        <v>2356</v>
      </c>
      <c r="B1380" s="1">
        <v>44970</v>
      </c>
      <c r="C1380" t="s">
        <v>10</v>
      </c>
      <c r="D1380">
        <v>699</v>
      </c>
      <c r="E1380">
        <v>3.4</v>
      </c>
      <c r="F1380">
        <v>2</v>
      </c>
      <c r="G1380">
        <v>3</v>
      </c>
      <c r="H1380">
        <v>7</v>
      </c>
      <c r="I1380">
        <v>49</v>
      </c>
      <c r="J1380" t="s">
        <v>11</v>
      </c>
      <c r="K1380">
        <v>1</v>
      </c>
    </row>
    <row r="1381" spans="1:11" x14ac:dyDescent="0.25">
      <c r="A1381">
        <v>2357</v>
      </c>
      <c r="B1381" s="1">
        <v>45549</v>
      </c>
      <c r="C1381" t="s">
        <v>12</v>
      </c>
      <c r="D1381">
        <v>199</v>
      </c>
      <c r="E1381">
        <v>13.2</v>
      </c>
      <c r="F1381">
        <v>3</v>
      </c>
      <c r="G1381">
        <v>2</v>
      </c>
      <c r="H1381">
        <v>4</v>
      </c>
      <c r="I1381">
        <v>24</v>
      </c>
      <c r="J1381" t="s">
        <v>11</v>
      </c>
      <c r="K1381">
        <v>1</v>
      </c>
    </row>
    <row r="1382" spans="1:11" x14ac:dyDescent="0.25">
      <c r="A1382">
        <v>2359</v>
      </c>
      <c r="B1382" s="1">
        <v>45367</v>
      </c>
      <c r="C1382" t="s">
        <v>12</v>
      </c>
      <c r="D1382">
        <v>199</v>
      </c>
      <c r="E1382">
        <v>19.3</v>
      </c>
      <c r="F1382">
        <v>4</v>
      </c>
      <c r="G1382">
        <v>2</v>
      </c>
      <c r="H1382">
        <v>12</v>
      </c>
      <c r="I1382">
        <v>22</v>
      </c>
      <c r="J1382" t="s">
        <v>11</v>
      </c>
      <c r="K1382">
        <v>1</v>
      </c>
    </row>
    <row r="1383" spans="1:11" x14ac:dyDescent="0.25">
      <c r="A1383">
        <v>2363</v>
      </c>
      <c r="B1383" s="1">
        <v>45468</v>
      </c>
      <c r="C1383" t="s">
        <v>12</v>
      </c>
      <c r="D1383">
        <v>199</v>
      </c>
      <c r="E1383">
        <v>7.8</v>
      </c>
      <c r="F1383">
        <v>7</v>
      </c>
      <c r="G1383">
        <v>5</v>
      </c>
      <c r="H1383">
        <v>22</v>
      </c>
      <c r="I1383">
        <v>58</v>
      </c>
      <c r="J1383" t="s">
        <v>11</v>
      </c>
      <c r="K1383">
        <v>1</v>
      </c>
    </row>
    <row r="1384" spans="1:11" x14ac:dyDescent="0.25">
      <c r="A1384">
        <v>2364</v>
      </c>
      <c r="B1384" s="1">
        <v>45054</v>
      </c>
      <c r="C1384" t="s">
        <v>12</v>
      </c>
      <c r="D1384">
        <v>199</v>
      </c>
      <c r="E1384">
        <v>1.6</v>
      </c>
      <c r="F1384">
        <v>3</v>
      </c>
      <c r="G1384">
        <v>5</v>
      </c>
      <c r="H1384">
        <v>27</v>
      </c>
      <c r="I1384">
        <v>23</v>
      </c>
      <c r="J1384" t="s">
        <v>11</v>
      </c>
      <c r="K1384">
        <v>1</v>
      </c>
    </row>
    <row r="1385" spans="1:11" x14ac:dyDescent="0.25">
      <c r="A1385">
        <v>2365</v>
      </c>
      <c r="B1385" s="1">
        <v>44975</v>
      </c>
      <c r="C1385" t="s">
        <v>12</v>
      </c>
      <c r="D1385">
        <v>199</v>
      </c>
      <c r="E1385">
        <v>16.8</v>
      </c>
      <c r="F1385">
        <v>7</v>
      </c>
      <c r="G1385">
        <v>5</v>
      </c>
      <c r="H1385">
        <v>7</v>
      </c>
      <c r="I1385">
        <v>44</v>
      </c>
      <c r="J1385" t="s">
        <v>11</v>
      </c>
      <c r="K1385">
        <v>1</v>
      </c>
    </row>
    <row r="1386" spans="1:11" x14ac:dyDescent="0.25">
      <c r="A1386">
        <v>2367</v>
      </c>
      <c r="B1386" s="1">
        <v>45513</v>
      </c>
      <c r="C1386" t="s">
        <v>10</v>
      </c>
      <c r="D1386">
        <v>699</v>
      </c>
      <c r="E1386">
        <v>24.8</v>
      </c>
      <c r="F1386">
        <v>2</v>
      </c>
      <c r="G1386">
        <v>3</v>
      </c>
      <c r="H1386">
        <v>29</v>
      </c>
      <c r="I1386">
        <v>48</v>
      </c>
      <c r="J1386" t="s">
        <v>11</v>
      </c>
      <c r="K1386">
        <v>1</v>
      </c>
    </row>
    <row r="1387" spans="1:11" x14ac:dyDescent="0.25">
      <c r="A1387">
        <v>2369</v>
      </c>
      <c r="B1387" s="1">
        <v>45301</v>
      </c>
      <c r="C1387" t="s">
        <v>10</v>
      </c>
      <c r="D1387">
        <v>699</v>
      </c>
      <c r="E1387">
        <v>2.7</v>
      </c>
      <c r="F1387">
        <v>8</v>
      </c>
      <c r="G1387">
        <v>2</v>
      </c>
      <c r="H1387">
        <v>30</v>
      </c>
      <c r="I1387">
        <v>9</v>
      </c>
      <c r="J1387" t="s">
        <v>11</v>
      </c>
      <c r="K1387">
        <v>1</v>
      </c>
    </row>
    <row r="1388" spans="1:11" x14ac:dyDescent="0.25">
      <c r="A1388">
        <v>2371</v>
      </c>
      <c r="B1388" s="1">
        <v>45116</v>
      </c>
      <c r="C1388" t="s">
        <v>12</v>
      </c>
      <c r="D1388">
        <v>199</v>
      </c>
      <c r="E1388">
        <v>22.2</v>
      </c>
      <c r="F1388">
        <v>3</v>
      </c>
      <c r="G1388">
        <v>1</v>
      </c>
      <c r="H1388">
        <v>33</v>
      </c>
      <c r="I1388">
        <v>56</v>
      </c>
      <c r="J1388" t="s">
        <v>11</v>
      </c>
      <c r="K1388">
        <v>1</v>
      </c>
    </row>
    <row r="1389" spans="1:11" x14ac:dyDescent="0.25">
      <c r="A1389">
        <v>2372</v>
      </c>
      <c r="B1389" s="1">
        <v>44983</v>
      </c>
      <c r="C1389" t="s">
        <v>12</v>
      </c>
      <c r="D1389">
        <v>199</v>
      </c>
      <c r="E1389">
        <v>19.600000000000001</v>
      </c>
      <c r="F1389">
        <v>6</v>
      </c>
      <c r="G1389">
        <v>3</v>
      </c>
      <c r="H1389">
        <v>19</v>
      </c>
      <c r="I1389">
        <v>36</v>
      </c>
      <c r="J1389" t="s">
        <v>11</v>
      </c>
      <c r="K1389">
        <v>1</v>
      </c>
    </row>
    <row r="1390" spans="1:11" x14ac:dyDescent="0.25">
      <c r="A1390">
        <v>2374</v>
      </c>
      <c r="B1390" s="1">
        <v>45160</v>
      </c>
      <c r="C1390" t="s">
        <v>14</v>
      </c>
      <c r="D1390">
        <v>399</v>
      </c>
      <c r="E1390">
        <v>16.2</v>
      </c>
      <c r="F1390">
        <v>2</v>
      </c>
      <c r="G1390">
        <v>5</v>
      </c>
      <c r="H1390">
        <v>2</v>
      </c>
      <c r="I1390">
        <v>13</v>
      </c>
      <c r="J1390" t="s">
        <v>11</v>
      </c>
      <c r="K1390">
        <v>1</v>
      </c>
    </row>
    <row r="1391" spans="1:11" x14ac:dyDescent="0.25">
      <c r="A1391">
        <v>2376</v>
      </c>
      <c r="B1391" s="1">
        <v>45344</v>
      </c>
      <c r="C1391" t="s">
        <v>12</v>
      </c>
      <c r="D1391">
        <v>199</v>
      </c>
      <c r="E1391">
        <v>19</v>
      </c>
      <c r="F1391">
        <v>4</v>
      </c>
      <c r="G1391">
        <v>0</v>
      </c>
      <c r="H1391">
        <v>36</v>
      </c>
      <c r="I1391">
        <v>57</v>
      </c>
      <c r="J1391" t="s">
        <v>11</v>
      </c>
      <c r="K1391">
        <v>1</v>
      </c>
    </row>
    <row r="1392" spans="1:11" x14ac:dyDescent="0.25">
      <c r="A1392">
        <v>2378</v>
      </c>
      <c r="B1392" s="1">
        <v>45490</v>
      </c>
      <c r="C1392" t="s">
        <v>14</v>
      </c>
      <c r="D1392">
        <v>399</v>
      </c>
      <c r="E1392">
        <v>13.8</v>
      </c>
      <c r="F1392">
        <v>2</v>
      </c>
      <c r="G1392">
        <v>3</v>
      </c>
      <c r="H1392">
        <v>23</v>
      </c>
      <c r="I1392">
        <v>42</v>
      </c>
      <c r="J1392" t="s">
        <v>11</v>
      </c>
      <c r="K1392">
        <v>1</v>
      </c>
    </row>
    <row r="1393" spans="1:11" x14ac:dyDescent="0.25">
      <c r="A1393">
        <v>2380</v>
      </c>
      <c r="B1393" s="1">
        <v>45050</v>
      </c>
      <c r="C1393" t="s">
        <v>12</v>
      </c>
      <c r="D1393">
        <v>199</v>
      </c>
      <c r="E1393">
        <v>19.3</v>
      </c>
      <c r="F1393">
        <v>8</v>
      </c>
      <c r="G1393">
        <v>2</v>
      </c>
      <c r="H1393">
        <v>10</v>
      </c>
      <c r="I1393">
        <v>36</v>
      </c>
      <c r="J1393" t="s">
        <v>11</v>
      </c>
      <c r="K1393">
        <v>1</v>
      </c>
    </row>
    <row r="1394" spans="1:11" x14ac:dyDescent="0.25">
      <c r="A1394">
        <v>2381</v>
      </c>
      <c r="B1394" s="1">
        <v>45245</v>
      </c>
      <c r="C1394" t="s">
        <v>14</v>
      </c>
      <c r="D1394">
        <v>399</v>
      </c>
      <c r="E1394">
        <v>19.5</v>
      </c>
      <c r="F1394">
        <v>6</v>
      </c>
      <c r="G1394">
        <v>4</v>
      </c>
      <c r="H1394">
        <v>13</v>
      </c>
      <c r="I1394">
        <v>9</v>
      </c>
      <c r="J1394" t="s">
        <v>11</v>
      </c>
      <c r="K1394">
        <v>1</v>
      </c>
    </row>
    <row r="1395" spans="1:11" x14ac:dyDescent="0.25">
      <c r="A1395">
        <v>2383</v>
      </c>
      <c r="B1395" s="1">
        <v>45325</v>
      </c>
      <c r="C1395" t="s">
        <v>12</v>
      </c>
      <c r="D1395">
        <v>199</v>
      </c>
      <c r="E1395">
        <v>0.7</v>
      </c>
      <c r="F1395">
        <v>8</v>
      </c>
      <c r="G1395">
        <v>3</v>
      </c>
      <c r="H1395">
        <v>1</v>
      </c>
      <c r="I1395">
        <v>38</v>
      </c>
      <c r="J1395" t="s">
        <v>11</v>
      </c>
      <c r="K1395">
        <v>1</v>
      </c>
    </row>
    <row r="1396" spans="1:11" x14ac:dyDescent="0.25">
      <c r="A1396">
        <v>2384</v>
      </c>
      <c r="B1396" s="1">
        <v>45611</v>
      </c>
      <c r="C1396" t="s">
        <v>12</v>
      </c>
      <c r="D1396">
        <v>199</v>
      </c>
      <c r="E1396">
        <v>3.4</v>
      </c>
      <c r="F1396">
        <v>6</v>
      </c>
      <c r="G1396">
        <v>4</v>
      </c>
      <c r="H1396">
        <v>4</v>
      </c>
      <c r="I1396">
        <v>12</v>
      </c>
      <c r="J1396" t="s">
        <v>11</v>
      </c>
      <c r="K1396">
        <v>1</v>
      </c>
    </row>
    <row r="1397" spans="1:11" x14ac:dyDescent="0.25">
      <c r="A1397">
        <v>2385</v>
      </c>
      <c r="B1397" s="1">
        <v>45467</v>
      </c>
      <c r="C1397" t="s">
        <v>12</v>
      </c>
      <c r="D1397">
        <v>199</v>
      </c>
      <c r="E1397">
        <v>20.7</v>
      </c>
      <c r="F1397">
        <v>0</v>
      </c>
      <c r="G1397">
        <v>0</v>
      </c>
      <c r="H1397">
        <v>22</v>
      </c>
      <c r="I1397">
        <v>60</v>
      </c>
      <c r="J1397" t="s">
        <v>11</v>
      </c>
      <c r="K1397">
        <v>1</v>
      </c>
    </row>
    <row r="1398" spans="1:11" x14ac:dyDescent="0.25">
      <c r="A1398">
        <v>2386</v>
      </c>
      <c r="B1398" s="1">
        <v>45344</v>
      </c>
      <c r="C1398" t="s">
        <v>12</v>
      </c>
      <c r="D1398">
        <v>199</v>
      </c>
      <c r="E1398">
        <v>2.5</v>
      </c>
      <c r="F1398">
        <v>1</v>
      </c>
      <c r="G1398">
        <v>5</v>
      </c>
      <c r="H1398">
        <v>18</v>
      </c>
      <c r="I1398">
        <v>20</v>
      </c>
      <c r="J1398" t="s">
        <v>11</v>
      </c>
      <c r="K1398">
        <v>1</v>
      </c>
    </row>
    <row r="1399" spans="1:11" x14ac:dyDescent="0.25">
      <c r="A1399">
        <v>2387</v>
      </c>
      <c r="B1399" s="1">
        <v>44978</v>
      </c>
      <c r="C1399" t="s">
        <v>12</v>
      </c>
      <c r="D1399">
        <v>199</v>
      </c>
      <c r="E1399">
        <v>5.3</v>
      </c>
      <c r="F1399">
        <v>7</v>
      </c>
      <c r="G1399">
        <v>5</v>
      </c>
      <c r="H1399">
        <v>34</v>
      </c>
      <c r="I1399">
        <v>26</v>
      </c>
      <c r="J1399" t="s">
        <v>11</v>
      </c>
      <c r="K1399">
        <v>1</v>
      </c>
    </row>
    <row r="1400" spans="1:11" x14ac:dyDescent="0.25">
      <c r="A1400">
        <v>2389</v>
      </c>
      <c r="B1400" s="1">
        <v>45070</v>
      </c>
      <c r="C1400" t="s">
        <v>14</v>
      </c>
      <c r="D1400">
        <v>399</v>
      </c>
      <c r="E1400">
        <v>10.1</v>
      </c>
      <c r="F1400">
        <v>0</v>
      </c>
      <c r="G1400">
        <v>5</v>
      </c>
      <c r="H1400">
        <v>19</v>
      </c>
      <c r="I1400">
        <v>60</v>
      </c>
      <c r="J1400" t="s">
        <v>11</v>
      </c>
      <c r="K1400">
        <v>1</v>
      </c>
    </row>
    <row r="1401" spans="1:11" x14ac:dyDescent="0.25">
      <c r="A1401">
        <v>2395</v>
      </c>
      <c r="B1401" s="1">
        <v>45095</v>
      </c>
      <c r="C1401" t="s">
        <v>12</v>
      </c>
      <c r="D1401">
        <v>199</v>
      </c>
      <c r="E1401">
        <v>13.8</v>
      </c>
      <c r="F1401">
        <v>1</v>
      </c>
      <c r="G1401">
        <v>3</v>
      </c>
      <c r="H1401">
        <v>30</v>
      </c>
      <c r="I1401">
        <v>0</v>
      </c>
      <c r="J1401" t="s">
        <v>11</v>
      </c>
      <c r="K1401">
        <v>1</v>
      </c>
    </row>
    <row r="1402" spans="1:11" x14ac:dyDescent="0.25">
      <c r="A1402">
        <v>2396</v>
      </c>
      <c r="B1402" s="1">
        <v>45359</v>
      </c>
      <c r="C1402" t="s">
        <v>10</v>
      </c>
      <c r="D1402">
        <v>699</v>
      </c>
      <c r="E1402">
        <v>2.4</v>
      </c>
      <c r="F1402">
        <v>2</v>
      </c>
      <c r="G1402">
        <v>0</v>
      </c>
      <c r="H1402">
        <v>7</v>
      </c>
      <c r="I1402">
        <v>24</v>
      </c>
      <c r="J1402" t="s">
        <v>11</v>
      </c>
      <c r="K1402">
        <v>1</v>
      </c>
    </row>
    <row r="1403" spans="1:11" x14ac:dyDescent="0.25">
      <c r="A1403">
        <v>2397</v>
      </c>
      <c r="B1403" s="1">
        <v>45514</v>
      </c>
      <c r="C1403" t="s">
        <v>12</v>
      </c>
      <c r="D1403">
        <v>199</v>
      </c>
      <c r="E1403">
        <v>24.5</v>
      </c>
      <c r="F1403">
        <v>5</v>
      </c>
      <c r="G1403">
        <v>1</v>
      </c>
      <c r="H1403">
        <v>33</v>
      </c>
      <c r="I1403">
        <v>29</v>
      </c>
      <c r="J1403" t="s">
        <v>11</v>
      </c>
      <c r="K1403">
        <v>1</v>
      </c>
    </row>
    <row r="1404" spans="1:11" x14ac:dyDescent="0.25">
      <c r="A1404">
        <v>2401</v>
      </c>
      <c r="B1404" s="1">
        <v>45183</v>
      </c>
      <c r="C1404" t="s">
        <v>14</v>
      </c>
      <c r="D1404">
        <v>399</v>
      </c>
      <c r="E1404">
        <v>7.5</v>
      </c>
      <c r="F1404">
        <v>0</v>
      </c>
      <c r="G1404">
        <v>1</v>
      </c>
      <c r="H1404">
        <v>18</v>
      </c>
      <c r="I1404">
        <v>28</v>
      </c>
      <c r="J1404" t="s">
        <v>11</v>
      </c>
      <c r="K1404">
        <v>1</v>
      </c>
    </row>
    <row r="1405" spans="1:11" x14ac:dyDescent="0.25">
      <c r="A1405">
        <v>2405</v>
      </c>
      <c r="B1405" s="1">
        <v>45630</v>
      </c>
      <c r="C1405" t="s">
        <v>10</v>
      </c>
      <c r="D1405">
        <v>699</v>
      </c>
      <c r="E1405">
        <v>4.7</v>
      </c>
      <c r="F1405">
        <v>8</v>
      </c>
      <c r="G1405">
        <v>2</v>
      </c>
      <c r="H1405">
        <v>27</v>
      </c>
      <c r="I1405">
        <v>47</v>
      </c>
      <c r="J1405" t="s">
        <v>11</v>
      </c>
      <c r="K1405">
        <v>1</v>
      </c>
    </row>
    <row r="1406" spans="1:11" x14ac:dyDescent="0.25">
      <c r="A1406">
        <v>2407</v>
      </c>
      <c r="B1406" s="1">
        <v>45513</v>
      </c>
      <c r="C1406" t="s">
        <v>12</v>
      </c>
      <c r="D1406">
        <v>199</v>
      </c>
      <c r="E1406">
        <v>4.8</v>
      </c>
      <c r="F1406">
        <v>5</v>
      </c>
      <c r="G1406">
        <v>3</v>
      </c>
      <c r="H1406">
        <v>33</v>
      </c>
      <c r="I1406">
        <v>1</v>
      </c>
      <c r="J1406" t="s">
        <v>11</v>
      </c>
      <c r="K1406">
        <v>1</v>
      </c>
    </row>
    <row r="1407" spans="1:11" x14ac:dyDescent="0.25">
      <c r="A1407">
        <v>2408</v>
      </c>
      <c r="B1407" s="1">
        <v>45624</v>
      </c>
      <c r="C1407" t="s">
        <v>14</v>
      </c>
      <c r="D1407">
        <v>399</v>
      </c>
      <c r="E1407">
        <v>12.6</v>
      </c>
      <c r="F1407">
        <v>8</v>
      </c>
      <c r="G1407">
        <v>5</v>
      </c>
      <c r="H1407">
        <v>2</v>
      </c>
      <c r="I1407">
        <v>40</v>
      </c>
      <c r="J1407" t="s">
        <v>11</v>
      </c>
      <c r="K1407">
        <v>1</v>
      </c>
    </row>
    <row r="1408" spans="1:11" x14ac:dyDescent="0.25">
      <c r="A1408">
        <v>2412</v>
      </c>
      <c r="B1408" s="1">
        <v>44942</v>
      </c>
      <c r="C1408" t="s">
        <v>10</v>
      </c>
      <c r="D1408">
        <v>699</v>
      </c>
      <c r="E1408">
        <v>2.6</v>
      </c>
      <c r="F1408">
        <v>6</v>
      </c>
      <c r="G1408">
        <v>5</v>
      </c>
      <c r="H1408">
        <v>11</v>
      </c>
      <c r="I1408">
        <v>55</v>
      </c>
      <c r="J1408" t="s">
        <v>11</v>
      </c>
      <c r="K1408">
        <v>1</v>
      </c>
    </row>
    <row r="1409" spans="1:11" x14ac:dyDescent="0.25">
      <c r="A1409">
        <v>2414</v>
      </c>
      <c r="B1409" s="1">
        <v>45508</v>
      </c>
      <c r="C1409" t="s">
        <v>10</v>
      </c>
      <c r="D1409">
        <v>699</v>
      </c>
      <c r="E1409">
        <v>13.3</v>
      </c>
      <c r="F1409">
        <v>2</v>
      </c>
      <c r="G1409">
        <v>0</v>
      </c>
      <c r="H1409">
        <v>5</v>
      </c>
      <c r="I1409">
        <v>36</v>
      </c>
      <c r="J1409" t="s">
        <v>11</v>
      </c>
      <c r="K1409">
        <v>1</v>
      </c>
    </row>
    <row r="1410" spans="1:11" x14ac:dyDescent="0.25">
      <c r="A1410">
        <v>2415</v>
      </c>
      <c r="B1410" s="1">
        <v>45625</v>
      </c>
      <c r="C1410" t="s">
        <v>14</v>
      </c>
      <c r="D1410">
        <v>399</v>
      </c>
      <c r="E1410">
        <v>19</v>
      </c>
      <c r="F1410">
        <v>0</v>
      </c>
      <c r="G1410">
        <v>4</v>
      </c>
      <c r="H1410">
        <v>30</v>
      </c>
      <c r="I1410">
        <v>37</v>
      </c>
      <c r="J1410" t="s">
        <v>11</v>
      </c>
      <c r="K1410">
        <v>1</v>
      </c>
    </row>
    <row r="1411" spans="1:11" x14ac:dyDescent="0.25">
      <c r="A1411">
        <v>2416</v>
      </c>
      <c r="B1411" s="1">
        <v>44943</v>
      </c>
      <c r="C1411" t="s">
        <v>14</v>
      </c>
      <c r="D1411">
        <v>399</v>
      </c>
      <c r="E1411">
        <v>11</v>
      </c>
      <c r="F1411">
        <v>8</v>
      </c>
      <c r="G1411">
        <v>2</v>
      </c>
      <c r="H1411">
        <v>16</v>
      </c>
      <c r="I1411">
        <v>50</v>
      </c>
      <c r="J1411" t="s">
        <v>11</v>
      </c>
      <c r="K1411">
        <v>1</v>
      </c>
    </row>
    <row r="1412" spans="1:11" x14ac:dyDescent="0.25">
      <c r="A1412">
        <v>2417</v>
      </c>
      <c r="B1412" s="1">
        <v>45546</v>
      </c>
      <c r="C1412" t="s">
        <v>12</v>
      </c>
      <c r="D1412">
        <v>199</v>
      </c>
      <c r="E1412">
        <v>22.4</v>
      </c>
      <c r="F1412">
        <v>0</v>
      </c>
      <c r="G1412">
        <v>2</v>
      </c>
      <c r="H1412">
        <v>9</v>
      </c>
      <c r="I1412">
        <v>51</v>
      </c>
      <c r="J1412" t="s">
        <v>11</v>
      </c>
      <c r="K1412">
        <v>1</v>
      </c>
    </row>
    <row r="1413" spans="1:11" x14ac:dyDescent="0.25">
      <c r="A1413">
        <v>2418</v>
      </c>
      <c r="B1413" s="1">
        <v>45635</v>
      </c>
      <c r="C1413" t="s">
        <v>10</v>
      </c>
      <c r="D1413">
        <v>699</v>
      </c>
      <c r="E1413">
        <v>16.7</v>
      </c>
      <c r="F1413">
        <v>8</v>
      </c>
      <c r="G1413">
        <v>3</v>
      </c>
      <c r="H1413">
        <v>15</v>
      </c>
      <c r="I1413">
        <v>46</v>
      </c>
      <c r="J1413" t="s">
        <v>11</v>
      </c>
      <c r="K1413">
        <v>1</v>
      </c>
    </row>
    <row r="1414" spans="1:11" x14ac:dyDescent="0.25">
      <c r="A1414">
        <v>2420</v>
      </c>
      <c r="B1414" s="1">
        <v>45485</v>
      </c>
      <c r="C1414" t="s">
        <v>10</v>
      </c>
      <c r="D1414">
        <v>699</v>
      </c>
      <c r="E1414">
        <v>15.9</v>
      </c>
      <c r="F1414">
        <v>1</v>
      </c>
      <c r="G1414">
        <v>2</v>
      </c>
      <c r="H1414">
        <v>36</v>
      </c>
      <c r="I1414">
        <v>22</v>
      </c>
      <c r="J1414" t="s">
        <v>11</v>
      </c>
      <c r="K1414">
        <v>1</v>
      </c>
    </row>
    <row r="1415" spans="1:11" x14ac:dyDescent="0.25">
      <c r="A1415">
        <v>2421</v>
      </c>
      <c r="B1415" s="1">
        <v>45292</v>
      </c>
      <c r="C1415" t="s">
        <v>10</v>
      </c>
      <c r="D1415">
        <v>699</v>
      </c>
      <c r="E1415">
        <v>24.1</v>
      </c>
      <c r="F1415">
        <v>0</v>
      </c>
      <c r="G1415">
        <v>5</v>
      </c>
      <c r="H1415">
        <v>30</v>
      </c>
      <c r="I1415">
        <v>41</v>
      </c>
      <c r="J1415" t="s">
        <v>11</v>
      </c>
      <c r="K1415">
        <v>1</v>
      </c>
    </row>
    <row r="1416" spans="1:11" x14ac:dyDescent="0.25">
      <c r="A1416">
        <v>2422</v>
      </c>
      <c r="B1416" s="1">
        <v>45479</v>
      </c>
      <c r="C1416" t="s">
        <v>12</v>
      </c>
      <c r="D1416">
        <v>199</v>
      </c>
      <c r="E1416">
        <v>22.4</v>
      </c>
      <c r="F1416">
        <v>6</v>
      </c>
      <c r="G1416">
        <v>3</v>
      </c>
      <c r="H1416">
        <v>16</v>
      </c>
      <c r="I1416">
        <v>24</v>
      </c>
      <c r="J1416" t="s">
        <v>11</v>
      </c>
      <c r="K1416">
        <v>1</v>
      </c>
    </row>
    <row r="1417" spans="1:11" x14ac:dyDescent="0.25">
      <c r="A1417">
        <v>2423</v>
      </c>
      <c r="B1417" s="1">
        <v>45555</v>
      </c>
      <c r="C1417" t="s">
        <v>10</v>
      </c>
      <c r="D1417">
        <v>699</v>
      </c>
      <c r="E1417">
        <v>1.1000000000000001</v>
      </c>
      <c r="F1417">
        <v>7</v>
      </c>
      <c r="G1417">
        <v>2</v>
      </c>
      <c r="H1417">
        <v>12</v>
      </c>
      <c r="I1417">
        <v>24</v>
      </c>
      <c r="J1417" t="s">
        <v>11</v>
      </c>
      <c r="K1417">
        <v>1</v>
      </c>
    </row>
    <row r="1418" spans="1:11" x14ac:dyDescent="0.25">
      <c r="A1418">
        <v>2424</v>
      </c>
      <c r="B1418" s="1">
        <v>45565</v>
      </c>
      <c r="C1418" t="s">
        <v>12</v>
      </c>
      <c r="D1418">
        <v>199</v>
      </c>
      <c r="E1418">
        <v>12.6</v>
      </c>
      <c r="F1418">
        <v>8</v>
      </c>
      <c r="G1418">
        <v>3</v>
      </c>
      <c r="H1418">
        <v>30</v>
      </c>
      <c r="I1418">
        <v>24</v>
      </c>
      <c r="J1418" t="s">
        <v>11</v>
      </c>
      <c r="K1418">
        <v>1</v>
      </c>
    </row>
    <row r="1419" spans="1:11" x14ac:dyDescent="0.25">
      <c r="A1419">
        <v>2426</v>
      </c>
      <c r="B1419" s="1">
        <v>45335</v>
      </c>
      <c r="C1419" t="s">
        <v>14</v>
      </c>
      <c r="D1419">
        <v>399</v>
      </c>
      <c r="E1419">
        <v>19.899999999999999</v>
      </c>
      <c r="F1419">
        <v>8</v>
      </c>
      <c r="G1419">
        <v>2</v>
      </c>
      <c r="H1419">
        <v>3</v>
      </c>
      <c r="I1419">
        <v>43</v>
      </c>
      <c r="J1419" t="s">
        <v>11</v>
      </c>
      <c r="K1419">
        <v>1</v>
      </c>
    </row>
    <row r="1420" spans="1:11" x14ac:dyDescent="0.25">
      <c r="A1420">
        <v>2428</v>
      </c>
      <c r="B1420" s="1">
        <v>45629</v>
      </c>
      <c r="C1420" t="s">
        <v>10</v>
      </c>
      <c r="D1420">
        <v>699</v>
      </c>
      <c r="E1420">
        <v>19</v>
      </c>
      <c r="F1420">
        <v>6</v>
      </c>
      <c r="G1420">
        <v>3</v>
      </c>
      <c r="H1420">
        <v>24</v>
      </c>
      <c r="I1420">
        <v>46</v>
      </c>
      <c r="J1420" t="s">
        <v>11</v>
      </c>
      <c r="K1420">
        <v>1</v>
      </c>
    </row>
    <row r="1421" spans="1:11" x14ac:dyDescent="0.25">
      <c r="A1421">
        <v>2431</v>
      </c>
      <c r="B1421" s="1">
        <v>45179</v>
      </c>
      <c r="C1421" t="s">
        <v>14</v>
      </c>
      <c r="D1421">
        <v>399</v>
      </c>
      <c r="E1421">
        <v>5.3</v>
      </c>
      <c r="F1421">
        <v>5</v>
      </c>
      <c r="G1421">
        <v>4</v>
      </c>
      <c r="H1421">
        <v>26</v>
      </c>
      <c r="I1421">
        <v>18</v>
      </c>
      <c r="J1421" t="s">
        <v>11</v>
      </c>
      <c r="K1421">
        <v>1</v>
      </c>
    </row>
    <row r="1422" spans="1:11" x14ac:dyDescent="0.25">
      <c r="A1422">
        <v>2435</v>
      </c>
      <c r="B1422" s="1">
        <v>45549</v>
      </c>
      <c r="C1422" t="s">
        <v>12</v>
      </c>
      <c r="D1422">
        <v>199</v>
      </c>
      <c r="E1422">
        <v>10.4</v>
      </c>
      <c r="F1422">
        <v>3</v>
      </c>
      <c r="G1422">
        <v>5</v>
      </c>
      <c r="H1422">
        <v>11</v>
      </c>
      <c r="I1422">
        <v>14</v>
      </c>
      <c r="J1422" t="s">
        <v>11</v>
      </c>
      <c r="K1422">
        <v>1</v>
      </c>
    </row>
    <row r="1423" spans="1:11" x14ac:dyDescent="0.25">
      <c r="A1423">
        <v>2436</v>
      </c>
      <c r="B1423" s="1">
        <v>45305</v>
      </c>
      <c r="C1423" t="s">
        <v>10</v>
      </c>
      <c r="D1423">
        <v>699</v>
      </c>
      <c r="E1423">
        <v>3</v>
      </c>
      <c r="F1423">
        <v>8</v>
      </c>
      <c r="G1423">
        <v>0</v>
      </c>
      <c r="H1423">
        <v>24</v>
      </c>
      <c r="I1423">
        <v>35</v>
      </c>
      <c r="J1423" t="s">
        <v>11</v>
      </c>
      <c r="K1423">
        <v>1</v>
      </c>
    </row>
    <row r="1424" spans="1:11" x14ac:dyDescent="0.25">
      <c r="A1424">
        <v>2439</v>
      </c>
      <c r="B1424" s="1">
        <v>45517</v>
      </c>
      <c r="C1424" t="s">
        <v>12</v>
      </c>
      <c r="D1424">
        <v>199</v>
      </c>
      <c r="E1424">
        <v>8</v>
      </c>
      <c r="F1424">
        <v>1</v>
      </c>
      <c r="G1424">
        <v>5</v>
      </c>
      <c r="H1424">
        <v>13</v>
      </c>
      <c r="I1424">
        <v>57</v>
      </c>
      <c r="J1424" t="s">
        <v>11</v>
      </c>
      <c r="K1424">
        <v>1</v>
      </c>
    </row>
    <row r="1425" spans="1:11" x14ac:dyDescent="0.25">
      <c r="A1425">
        <v>2440</v>
      </c>
      <c r="B1425" s="1">
        <v>45648</v>
      </c>
      <c r="C1425" t="s">
        <v>12</v>
      </c>
      <c r="D1425">
        <v>199</v>
      </c>
      <c r="E1425">
        <v>22.9</v>
      </c>
      <c r="F1425">
        <v>7</v>
      </c>
      <c r="G1425">
        <v>1</v>
      </c>
      <c r="H1425">
        <v>8</v>
      </c>
      <c r="I1425">
        <v>3</v>
      </c>
      <c r="J1425" t="s">
        <v>11</v>
      </c>
      <c r="K1425">
        <v>1</v>
      </c>
    </row>
    <row r="1426" spans="1:11" x14ac:dyDescent="0.25">
      <c r="A1426">
        <v>2443</v>
      </c>
      <c r="B1426" s="1">
        <v>45356</v>
      </c>
      <c r="C1426" t="s">
        <v>12</v>
      </c>
      <c r="D1426">
        <v>199</v>
      </c>
      <c r="E1426">
        <v>18.399999999999999</v>
      </c>
      <c r="F1426">
        <v>5</v>
      </c>
      <c r="G1426">
        <v>4</v>
      </c>
      <c r="H1426">
        <v>14</v>
      </c>
      <c r="I1426">
        <v>56</v>
      </c>
      <c r="J1426" t="s">
        <v>11</v>
      </c>
      <c r="K1426">
        <v>1</v>
      </c>
    </row>
    <row r="1427" spans="1:11" x14ac:dyDescent="0.25">
      <c r="A1427">
        <v>2444</v>
      </c>
      <c r="B1427" s="1">
        <v>44943</v>
      </c>
      <c r="C1427" t="s">
        <v>14</v>
      </c>
      <c r="D1427">
        <v>399</v>
      </c>
      <c r="E1427">
        <v>2.9</v>
      </c>
      <c r="F1427">
        <v>6</v>
      </c>
      <c r="G1427">
        <v>3</v>
      </c>
      <c r="H1427">
        <v>34</v>
      </c>
      <c r="I1427">
        <v>54</v>
      </c>
      <c r="J1427" t="s">
        <v>11</v>
      </c>
      <c r="K1427">
        <v>1</v>
      </c>
    </row>
    <row r="1428" spans="1:11" x14ac:dyDescent="0.25">
      <c r="A1428">
        <v>2446</v>
      </c>
      <c r="B1428" s="1">
        <v>45468</v>
      </c>
      <c r="C1428" t="s">
        <v>14</v>
      </c>
      <c r="D1428">
        <v>399</v>
      </c>
      <c r="E1428">
        <v>1.4</v>
      </c>
      <c r="F1428">
        <v>5</v>
      </c>
      <c r="G1428">
        <v>1</v>
      </c>
      <c r="H1428">
        <v>6</v>
      </c>
      <c r="I1428">
        <v>29</v>
      </c>
      <c r="J1428" t="s">
        <v>11</v>
      </c>
      <c r="K1428">
        <v>1</v>
      </c>
    </row>
    <row r="1429" spans="1:11" x14ac:dyDescent="0.25">
      <c r="A1429">
        <v>2448</v>
      </c>
      <c r="B1429" s="1">
        <v>45283</v>
      </c>
      <c r="C1429" t="s">
        <v>12</v>
      </c>
      <c r="D1429">
        <v>199</v>
      </c>
      <c r="E1429">
        <v>9.3000000000000007</v>
      </c>
      <c r="F1429">
        <v>3</v>
      </c>
      <c r="G1429">
        <v>4</v>
      </c>
      <c r="H1429">
        <v>18</v>
      </c>
      <c r="I1429">
        <v>33</v>
      </c>
      <c r="J1429" t="s">
        <v>11</v>
      </c>
      <c r="K1429">
        <v>1</v>
      </c>
    </row>
    <row r="1430" spans="1:11" x14ac:dyDescent="0.25">
      <c r="A1430">
        <v>2452</v>
      </c>
      <c r="B1430" s="1">
        <v>45299</v>
      </c>
      <c r="C1430" t="s">
        <v>14</v>
      </c>
      <c r="D1430">
        <v>399</v>
      </c>
      <c r="E1430">
        <v>13.8</v>
      </c>
      <c r="F1430">
        <v>5</v>
      </c>
      <c r="G1430">
        <v>5</v>
      </c>
      <c r="H1430">
        <v>18</v>
      </c>
      <c r="I1430">
        <v>37</v>
      </c>
      <c r="J1430" t="s">
        <v>11</v>
      </c>
      <c r="K1430">
        <v>1</v>
      </c>
    </row>
    <row r="1431" spans="1:11" x14ac:dyDescent="0.25">
      <c r="A1431">
        <v>2456</v>
      </c>
      <c r="B1431" s="1">
        <v>45140</v>
      </c>
      <c r="C1431" t="s">
        <v>12</v>
      </c>
      <c r="D1431">
        <v>199</v>
      </c>
      <c r="E1431">
        <v>3.7</v>
      </c>
      <c r="F1431">
        <v>1</v>
      </c>
      <c r="G1431">
        <v>2</v>
      </c>
      <c r="H1431">
        <v>16</v>
      </c>
      <c r="I1431">
        <v>55</v>
      </c>
      <c r="J1431" t="s">
        <v>11</v>
      </c>
      <c r="K1431">
        <v>1</v>
      </c>
    </row>
    <row r="1432" spans="1:11" x14ac:dyDescent="0.25">
      <c r="A1432">
        <v>2460</v>
      </c>
      <c r="B1432" s="1">
        <v>45350</v>
      </c>
      <c r="C1432" t="s">
        <v>12</v>
      </c>
      <c r="D1432">
        <v>199</v>
      </c>
      <c r="E1432">
        <v>11.5</v>
      </c>
      <c r="F1432">
        <v>7</v>
      </c>
      <c r="G1432">
        <v>5</v>
      </c>
      <c r="H1432">
        <v>28</v>
      </c>
      <c r="I1432">
        <v>60</v>
      </c>
      <c r="J1432" t="s">
        <v>11</v>
      </c>
      <c r="K1432">
        <v>1</v>
      </c>
    </row>
    <row r="1433" spans="1:11" x14ac:dyDescent="0.25">
      <c r="A1433">
        <v>2461</v>
      </c>
      <c r="B1433" s="1">
        <v>45304</v>
      </c>
      <c r="C1433" t="s">
        <v>12</v>
      </c>
      <c r="D1433">
        <v>199</v>
      </c>
      <c r="E1433">
        <v>3.7</v>
      </c>
      <c r="F1433">
        <v>8</v>
      </c>
      <c r="G1433">
        <v>5</v>
      </c>
      <c r="H1433">
        <v>1</v>
      </c>
      <c r="I1433">
        <v>45</v>
      </c>
      <c r="J1433" t="s">
        <v>11</v>
      </c>
      <c r="K1433">
        <v>1</v>
      </c>
    </row>
    <row r="1434" spans="1:11" x14ac:dyDescent="0.25">
      <c r="A1434">
        <v>2463</v>
      </c>
      <c r="B1434" s="1">
        <v>44991</v>
      </c>
      <c r="C1434" t="s">
        <v>10</v>
      </c>
      <c r="D1434">
        <v>699</v>
      </c>
      <c r="E1434">
        <v>20.3</v>
      </c>
      <c r="F1434">
        <v>1</v>
      </c>
      <c r="G1434">
        <v>5</v>
      </c>
      <c r="H1434">
        <v>35</v>
      </c>
      <c r="I1434">
        <v>8</v>
      </c>
      <c r="J1434" t="s">
        <v>11</v>
      </c>
      <c r="K1434">
        <v>1</v>
      </c>
    </row>
    <row r="1435" spans="1:11" x14ac:dyDescent="0.25">
      <c r="A1435">
        <v>2465</v>
      </c>
      <c r="B1435" s="1">
        <v>45090</v>
      </c>
      <c r="C1435" t="s">
        <v>14</v>
      </c>
      <c r="D1435">
        <v>399</v>
      </c>
      <c r="E1435">
        <v>22.2</v>
      </c>
      <c r="F1435">
        <v>8</v>
      </c>
      <c r="G1435">
        <v>1</v>
      </c>
      <c r="H1435">
        <v>1</v>
      </c>
      <c r="I1435">
        <v>26</v>
      </c>
      <c r="J1435" t="s">
        <v>11</v>
      </c>
      <c r="K1435">
        <v>1</v>
      </c>
    </row>
    <row r="1436" spans="1:11" x14ac:dyDescent="0.25">
      <c r="A1436">
        <v>2468</v>
      </c>
      <c r="B1436" s="1">
        <v>45065</v>
      </c>
      <c r="C1436" t="s">
        <v>14</v>
      </c>
      <c r="D1436">
        <v>399</v>
      </c>
      <c r="E1436">
        <v>18.8</v>
      </c>
      <c r="F1436">
        <v>5</v>
      </c>
      <c r="G1436">
        <v>4</v>
      </c>
      <c r="H1436">
        <v>17</v>
      </c>
      <c r="I1436">
        <v>40</v>
      </c>
      <c r="J1436" t="s">
        <v>11</v>
      </c>
      <c r="K1436">
        <v>1</v>
      </c>
    </row>
    <row r="1437" spans="1:11" x14ac:dyDescent="0.25">
      <c r="A1437">
        <v>2470</v>
      </c>
      <c r="B1437" s="1">
        <v>44981</v>
      </c>
      <c r="C1437" t="s">
        <v>10</v>
      </c>
      <c r="D1437">
        <v>699</v>
      </c>
      <c r="E1437">
        <v>9.9</v>
      </c>
      <c r="F1437">
        <v>8</v>
      </c>
      <c r="G1437">
        <v>1</v>
      </c>
      <c r="H1437">
        <v>30</v>
      </c>
      <c r="I1437">
        <v>46</v>
      </c>
      <c r="J1437" t="s">
        <v>11</v>
      </c>
      <c r="K1437">
        <v>1</v>
      </c>
    </row>
    <row r="1438" spans="1:11" x14ac:dyDescent="0.25">
      <c r="A1438">
        <v>2471</v>
      </c>
      <c r="B1438" s="1">
        <v>45395</v>
      </c>
      <c r="C1438" t="s">
        <v>10</v>
      </c>
      <c r="D1438">
        <v>699</v>
      </c>
      <c r="E1438">
        <v>18.100000000000001</v>
      </c>
      <c r="F1438">
        <v>1</v>
      </c>
      <c r="G1438">
        <v>5</v>
      </c>
      <c r="H1438">
        <v>12</v>
      </c>
      <c r="I1438">
        <v>30</v>
      </c>
      <c r="J1438" t="s">
        <v>11</v>
      </c>
      <c r="K1438">
        <v>1</v>
      </c>
    </row>
    <row r="1439" spans="1:11" x14ac:dyDescent="0.25">
      <c r="A1439">
        <v>2472</v>
      </c>
      <c r="B1439" s="1">
        <v>45117</v>
      </c>
      <c r="C1439" t="s">
        <v>10</v>
      </c>
      <c r="D1439">
        <v>699</v>
      </c>
      <c r="E1439">
        <v>5.4</v>
      </c>
      <c r="F1439">
        <v>3</v>
      </c>
      <c r="G1439">
        <v>4</v>
      </c>
      <c r="H1439">
        <v>14</v>
      </c>
      <c r="I1439">
        <v>41</v>
      </c>
      <c r="J1439" t="s">
        <v>11</v>
      </c>
      <c r="K1439">
        <v>1</v>
      </c>
    </row>
    <row r="1440" spans="1:11" x14ac:dyDescent="0.25">
      <c r="A1440">
        <v>2475</v>
      </c>
      <c r="B1440" s="1">
        <v>45097</v>
      </c>
      <c r="C1440" t="s">
        <v>10</v>
      </c>
      <c r="D1440">
        <v>699</v>
      </c>
      <c r="E1440">
        <v>16.2</v>
      </c>
      <c r="F1440">
        <v>3</v>
      </c>
      <c r="G1440">
        <v>4</v>
      </c>
      <c r="H1440">
        <v>5</v>
      </c>
      <c r="I1440">
        <v>35</v>
      </c>
      <c r="J1440" t="s">
        <v>11</v>
      </c>
      <c r="K1440">
        <v>1</v>
      </c>
    </row>
    <row r="1441" spans="1:11" x14ac:dyDescent="0.25">
      <c r="A1441">
        <v>2477</v>
      </c>
      <c r="B1441" s="1">
        <v>45587</v>
      </c>
      <c r="C1441" t="s">
        <v>14</v>
      </c>
      <c r="D1441">
        <v>399</v>
      </c>
      <c r="E1441">
        <v>23.5</v>
      </c>
      <c r="F1441">
        <v>4</v>
      </c>
      <c r="G1441">
        <v>3</v>
      </c>
      <c r="H1441">
        <v>36</v>
      </c>
      <c r="I1441">
        <v>7</v>
      </c>
      <c r="J1441" t="s">
        <v>11</v>
      </c>
      <c r="K1441">
        <v>1</v>
      </c>
    </row>
    <row r="1442" spans="1:11" x14ac:dyDescent="0.25">
      <c r="A1442">
        <v>2479</v>
      </c>
      <c r="B1442" s="1">
        <v>45111</v>
      </c>
      <c r="C1442" t="s">
        <v>14</v>
      </c>
      <c r="D1442">
        <v>399</v>
      </c>
      <c r="E1442">
        <v>21.7</v>
      </c>
      <c r="F1442">
        <v>7</v>
      </c>
      <c r="G1442">
        <v>4</v>
      </c>
      <c r="H1442">
        <v>17</v>
      </c>
      <c r="I1442">
        <v>45</v>
      </c>
      <c r="J1442" t="s">
        <v>11</v>
      </c>
      <c r="K1442">
        <v>1</v>
      </c>
    </row>
    <row r="1443" spans="1:11" x14ac:dyDescent="0.25">
      <c r="A1443">
        <v>2480</v>
      </c>
      <c r="B1443" s="1">
        <v>45266</v>
      </c>
      <c r="C1443" t="s">
        <v>14</v>
      </c>
      <c r="D1443">
        <v>399</v>
      </c>
      <c r="E1443">
        <v>0.6</v>
      </c>
      <c r="F1443">
        <v>2</v>
      </c>
      <c r="G1443">
        <v>3</v>
      </c>
      <c r="H1443">
        <v>29</v>
      </c>
      <c r="I1443">
        <v>4</v>
      </c>
      <c r="J1443" t="s">
        <v>11</v>
      </c>
      <c r="K1443">
        <v>1</v>
      </c>
    </row>
    <row r="1444" spans="1:11" x14ac:dyDescent="0.25">
      <c r="A1444">
        <v>2481</v>
      </c>
      <c r="B1444" s="1">
        <v>45651</v>
      </c>
      <c r="C1444" t="s">
        <v>12</v>
      </c>
      <c r="D1444">
        <v>199</v>
      </c>
      <c r="E1444">
        <v>19.100000000000001</v>
      </c>
      <c r="F1444">
        <v>7</v>
      </c>
      <c r="G1444">
        <v>5</v>
      </c>
      <c r="H1444">
        <v>30</v>
      </c>
      <c r="I1444">
        <v>7</v>
      </c>
      <c r="J1444" t="s">
        <v>11</v>
      </c>
      <c r="K1444">
        <v>1</v>
      </c>
    </row>
    <row r="1445" spans="1:11" x14ac:dyDescent="0.25">
      <c r="A1445">
        <v>2482</v>
      </c>
      <c r="B1445" s="1">
        <v>44955</v>
      </c>
      <c r="C1445" t="s">
        <v>14</v>
      </c>
      <c r="D1445">
        <v>399</v>
      </c>
      <c r="E1445">
        <v>14.7</v>
      </c>
      <c r="F1445">
        <v>8</v>
      </c>
      <c r="G1445">
        <v>4</v>
      </c>
      <c r="H1445">
        <v>9</v>
      </c>
      <c r="I1445">
        <v>15</v>
      </c>
      <c r="J1445" t="s">
        <v>11</v>
      </c>
      <c r="K1445">
        <v>1</v>
      </c>
    </row>
    <row r="1446" spans="1:11" x14ac:dyDescent="0.25">
      <c r="A1446">
        <v>2483</v>
      </c>
      <c r="B1446" s="1">
        <v>44982</v>
      </c>
      <c r="C1446" t="s">
        <v>10</v>
      </c>
      <c r="D1446">
        <v>699</v>
      </c>
      <c r="E1446">
        <v>3.8</v>
      </c>
      <c r="F1446">
        <v>5</v>
      </c>
      <c r="G1446">
        <v>3</v>
      </c>
      <c r="H1446">
        <v>7</v>
      </c>
      <c r="I1446">
        <v>46</v>
      </c>
      <c r="J1446" t="s">
        <v>11</v>
      </c>
      <c r="K1446">
        <v>1</v>
      </c>
    </row>
    <row r="1447" spans="1:11" x14ac:dyDescent="0.25">
      <c r="A1447">
        <v>2484</v>
      </c>
      <c r="B1447" s="1">
        <v>45548</v>
      </c>
      <c r="C1447" t="s">
        <v>10</v>
      </c>
      <c r="D1447">
        <v>699</v>
      </c>
      <c r="E1447">
        <v>4.7</v>
      </c>
      <c r="F1447">
        <v>0</v>
      </c>
      <c r="G1447">
        <v>2</v>
      </c>
      <c r="H1447">
        <v>13</v>
      </c>
      <c r="I1447">
        <v>48</v>
      </c>
      <c r="J1447" t="s">
        <v>11</v>
      </c>
      <c r="K1447">
        <v>1</v>
      </c>
    </row>
    <row r="1448" spans="1:11" x14ac:dyDescent="0.25">
      <c r="A1448">
        <v>2485</v>
      </c>
      <c r="B1448" s="1">
        <v>45142</v>
      </c>
      <c r="C1448" t="s">
        <v>10</v>
      </c>
      <c r="D1448">
        <v>699</v>
      </c>
      <c r="E1448">
        <v>13.2</v>
      </c>
      <c r="F1448">
        <v>8</v>
      </c>
      <c r="G1448">
        <v>4</v>
      </c>
      <c r="H1448">
        <v>30</v>
      </c>
      <c r="I1448">
        <v>28</v>
      </c>
      <c r="J1448" t="s">
        <v>11</v>
      </c>
      <c r="K1448">
        <v>1</v>
      </c>
    </row>
    <row r="1449" spans="1:11" x14ac:dyDescent="0.25">
      <c r="A1449">
        <v>2489</v>
      </c>
      <c r="B1449" s="1">
        <v>45527</v>
      </c>
      <c r="C1449" t="s">
        <v>10</v>
      </c>
      <c r="D1449">
        <v>699</v>
      </c>
      <c r="E1449">
        <v>1.1000000000000001</v>
      </c>
      <c r="F1449">
        <v>2</v>
      </c>
      <c r="G1449">
        <v>5</v>
      </c>
      <c r="H1449">
        <v>6</v>
      </c>
      <c r="I1449">
        <v>36</v>
      </c>
      <c r="J1449" t="s">
        <v>11</v>
      </c>
      <c r="K1449">
        <v>1</v>
      </c>
    </row>
    <row r="1450" spans="1:11" x14ac:dyDescent="0.25">
      <c r="A1450">
        <v>2499</v>
      </c>
      <c r="B1450" s="1">
        <v>44950</v>
      </c>
      <c r="C1450" t="s">
        <v>14</v>
      </c>
      <c r="D1450">
        <v>399</v>
      </c>
      <c r="E1450">
        <v>3</v>
      </c>
      <c r="F1450">
        <v>4</v>
      </c>
      <c r="G1450">
        <v>1</v>
      </c>
      <c r="H1450">
        <v>34</v>
      </c>
      <c r="I1450">
        <v>6</v>
      </c>
      <c r="J1450" t="s">
        <v>11</v>
      </c>
      <c r="K1450">
        <v>1</v>
      </c>
    </row>
    <row r="1451" spans="1:11" x14ac:dyDescent="0.25">
      <c r="A1451">
        <v>2500</v>
      </c>
      <c r="B1451" s="1">
        <v>45607</v>
      </c>
      <c r="C1451" t="s">
        <v>10</v>
      </c>
      <c r="D1451">
        <v>699</v>
      </c>
      <c r="E1451">
        <v>15.8</v>
      </c>
      <c r="F1451">
        <v>2</v>
      </c>
      <c r="G1451">
        <v>2</v>
      </c>
      <c r="H1451">
        <v>26</v>
      </c>
      <c r="I1451">
        <v>55</v>
      </c>
      <c r="J1451" t="s">
        <v>11</v>
      </c>
      <c r="K1451">
        <v>1</v>
      </c>
    </row>
    <row r="1452" spans="1:11" x14ac:dyDescent="0.25">
      <c r="A1452">
        <v>2501</v>
      </c>
      <c r="B1452" s="1">
        <v>45532</v>
      </c>
      <c r="C1452" t="s">
        <v>14</v>
      </c>
      <c r="D1452">
        <v>399</v>
      </c>
      <c r="E1452">
        <v>4.2</v>
      </c>
      <c r="F1452">
        <v>4</v>
      </c>
      <c r="G1452">
        <v>3</v>
      </c>
      <c r="H1452">
        <v>9</v>
      </c>
      <c r="I1452">
        <v>8</v>
      </c>
      <c r="J1452" t="s">
        <v>11</v>
      </c>
      <c r="K1452">
        <v>1</v>
      </c>
    </row>
    <row r="1453" spans="1:11" x14ac:dyDescent="0.25">
      <c r="A1453">
        <v>2503</v>
      </c>
      <c r="B1453" s="1">
        <v>45280</v>
      </c>
      <c r="C1453" t="s">
        <v>10</v>
      </c>
      <c r="D1453">
        <v>699</v>
      </c>
      <c r="E1453">
        <v>20.2</v>
      </c>
      <c r="F1453">
        <v>3</v>
      </c>
      <c r="G1453">
        <v>5</v>
      </c>
      <c r="H1453">
        <v>1</v>
      </c>
      <c r="I1453">
        <v>42</v>
      </c>
      <c r="J1453" t="s">
        <v>11</v>
      </c>
      <c r="K1453">
        <v>1</v>
      </c>
    </row>
    <row r="1454" spans="1:11" x14ac:dyDescent="0.25">
      <c r="A1454">
        <v>2504</v>
      </c>
      <c r="B1454" s="1">
        <v>45209</v>
      </c>
      <c r="C1454" t="s">
        <v>12</v>
      </c>
      <c r="D1454">
        <v>199</v>
      </c>
      <c r="E1454">
        <v>20.7</v>
      </c>
      <c r="F1454">
        <v>1</v>
      </c>
      <c r="G1454">
        <v>1</v>
      </c>
      <c r="H1454">
        <v>32</v>
      </c>
      <c r="I1454">
        <v>29</v>
      </c>
      <c r="J1454" t="s">
        <v>11</v>
      </c>
      <c r="K1454">
        <v>1</v>
      </c>
    </row>
    <row r="1455" spans="1:11" x14ac:dyDescent="0.25">
      <c r="A1455">
        <v>2505</v>
      </c>
      <c r="B1455" s="1">
        <v>45241</v>
      </c>
      <c r="C1455" t="s">
        <v>12</v>
      </c>
      <c r="D1455">
        <v>199</v>
      </c>
      <c r="E1455">
        <v>23.4</v>
      </c>
      <c r="F1455">
        <v>8</v>
      </c>
      <c r="G1455">
        <v>2</v>
      </c>
      <c r="H1455">
        <v>28</v>
      </c>
      <c r="I1455">
        <v>34</v>
      </c>
      <c r="J1455" t="s">
        <v>11</v>
      </c>
      <c r="K1455">
        <v>1</v>
      </c>
    </row>
    <row r="1456" spans="1:11" x14ac:dyDescent="0.25">
      <c r="A1456">
        <v>2509</v>
      </c>
      <c r="B1456" s="1">
        <v>45215</v>
      </c>
      <c r="C1456" t="s">
        <v>14</v>
      </c>
      <c r="D1456">
        <v>399</v>
      </c>
      <c r="E1456">
        <v>11.1</v>
      </c>
      <c r="F1456">
        <v>0</v>
      </c>
      <c r="G1456">
        <v>3</v>
      </c>
      <c r="H1456">
        <v>6</v>
      </c>
      <c r="I1456">
        <v>14</v>
      </c>
      <c r="J1456" t="s">
        <v>11</v>
      </c>
      <c r="K1456">
        <v>1</v>
      </c>
    </row>
    <row r="1457" spans="1:11" x14ac:dyDescent="0.25">
      <c r="A1457">
        <v>2511</v>
      </c>
      <c r="B1457" s="1">
        <v>44944</v>
      </c>
      <c r="C1457" t="s">
        <v>10</v>
      </c>
      <c r="D1457">
        <v>699</v>
      </c>
      <c r="E1457">
        <v>5.9</v>
      </c>
      <c r="F1457">
        <v>4</v>
      </c>
      <c r="G1457">
        <v>0</v>
      </c>
      <c r="H1457">
        <v>1</v>
      </c>
      <c r="I1457">
        <v>15</v>
      </c>
      <c r="J1457" t="s">
        <v>11</v>
      </c>
      <c r="K1457">
        <v>1</v>
      </c>
    </row>
    <row r="1458" spans="1:11" x14ac:dyDescent="0.25">
      <c r="A1458">
        <v>2513</v>
      </c>
      <c r="B1458" s="1">
        <v>45531</v>
      </c>
      <c r="C1458" t="s">
        <v>14</v>
      </c>
      <c r="D1458">
        <v>399</v>
      </c>
      <c r="E1458">
        <v>10.9</v>
      </c>
      <c r="F1458">
        <v>4</v>
      </c>
      <c r="G1458">
        <v>4</v>
      </c>
      <c r="H1458">
        <v>24</v>
      </c>
      <c r="I1458">
        <v>4</v>
      </c>
      <c r="J1458" t="s">
        <v>11</v>
      </c>
      <c r="K1458">
        <v>1</v>
      </c>
    </row>
    <row r="1459" spans="1:11" x14ac:dyDescent="0.25">
      <c r="A1459">
        <v>2514</v>
      </c>
      <c r="B1459" s="1">
        <v>45418</v>
      </c>
      <c r="C1459" t="s">
        <v>10</v>
      </c>
      <c r="D1459">
        <v>699</v>
      </c>
      <c r="E1459">
        <v>9.6</v>
      </c>
      <c r="F1459">
        <v>6</v>
      </c>
      <c r="G1459">
        <v>1</v>
      </c>
      <c r="H1459">
        <v>23</v>
      </c>
      <c r="I1459">
        <v>60</v>
      </c>
      <c r="J1459" t="s">
        <v>11</v>
      </c>
      <c r="K1459">
        <v>1</v>
      </c>
    </row>
    <row r="1460" spans="1:11" x14ac:dyDescent="0.25">
      <c r="A1460">
        <v>2515</v>
      </c>
      <c r="B1460" s="1">
        <v>44972</v>
      </c>
      <c r="C1460" t="s">
        <v>12</v>
      </c>
      <c r="D1460">
        <v>199</v>
      </c>
      <c r="E1460">
        <v>21</v>
      </c>
      <c r="F1460">
        <v>4</v>
      </c>
      <c r="G1460">
        <v>3</v>
      </c>
      <c r="H1460">
        <v>9</v>
      </c>
      <c r="I1460">
        <v>27</v>
      </c>
      <c r="J1460" t="s">
        <v>11</v>
      </c>
      <c r="K1460">
        <v>1</v>
      </c>
    </row>
    <row r="1461" spans="1:11" x14ac:dyDescent="0.25">
      <c r="A1461">
        <v>2516</v>
      </c>
      <c r="B1461" s="1">
        <v>45349</v>
      </c>
      <c r="C1461" t="s">
        <v>10</v>
      </c>
      <c r="D1461">
        <v>699</v>
      </c>
      <c r="E1461">
        <v>19.3</v>
      </c>
      <c r="F1461">
        <v>8</v>
      </c>
      <c r="G1461">
        <v>0</v>
      </c>
      <c r="H1461">
        <v>4</v>
      </c>
      <c r="I1461">
        <v>2</v>
      </c>
      <c r="J1461" t="s">
        <v>11</v>
      </c>
      <c r="K1461">
        <v>1</v>
      </c>
    </row>
    <row r="1462" spans="1:11" x14ac:dyDescent="0.25">
      <c r="A1462">
        <v>2517</v>
      </c>
      <c r="B1462" s="1">
        <v>45427</v>
      </c>
      <c r="C1462" t="s">
        <v>10</v>
      </c>
      <c r="D1462">
        <v>699</v>
      </c>
      <c r="E1462">
        <v>3</v>
      </c>
      <c r="F1462">
        <v>6</v>
      </c>
      <c r="G1462">
        <v>2</v>
      </c>
      <c r="H1462">
        <v>15</v>
      </c>
      <c r="I1462">
        <v>48</v>
      </c>
      <c r="J1462" t="s">
        <v>11</v>
      </c>
      <c r="K1462">
        <v>1</v>
      </c>
    </row>
    <row r="1463" spans="1:11" x14ac:dyDescent="0.25">
      <c r="A1463">
        <v>2518</v>
      </c>
      <c r="B1463" s="1">
        <v>45613</v>
      </c>
      <c r="C1463" t="s">
        <v>12</v>
      </c>
      <c r="D1463">
        <v>199</v>
      </c>
      <c r="E1463">
        <v>13.1</v>
      </c>
      <c r="F1463">
        <v>8</v>
      </c>
      <c r="G1463">
        <v>0</v>
      </c>
      <c r="H1463">
        <v>28</v>
      </c>
      <c r="I1463">
        <v>33</v>
      </c>
      <c r="J1463" t="s">
        <v>11</v>
      </c>
      <c r="K1463">
        <v>1</v>
      </c>
    </row>
    <row r="1464" spans="1:11" x14ac:dyDescent="0.25">
      <c r="A1464">
        <v>2520</v>
      </c>
      <c r="B1464" s="1">
        <v>45179</v>
      </c>
      <c r="C1464" t="s">
        <v>12</v>
      </c>
      <c r="D1464">
        <v>199</v>
      </c>
      <c r="E1464">
        <v>2.6</v>
      </c>
      <c r="F1464">
        <v>8</v>
      </c>
      <c r="G1464">
        <v>0</v>
      </c>
      <c r="H1464">
        <v>30</v>
      </c>
      <c r="I1464">
        <v>26</v>
      </c>
      <c r="J1464" t="s">
        <v>11</v>
      </c>
      <c r="K1464">
        <v>1</v>
      </c>
    </row>
    <row r="1465" spans="1:11" x14ac:dyDescent="0.25">
      <c r="A1465">
        <v>2523</v>
      </c>
      <c r="B1465" s="1">
        <v>45467</v>
      </c>
      <c r="C1465" t="s">
        <v>12</v>
      </c>
      <c r="D1465">
        <v>199</v>
      </c>
      <c r="E1465">
        <v>1.1000000000000001</v>
      </c>
      <c r="F1465">
        <v>6</v>
      </c>
      <c r="G1465">
        <v>1</v>
      </c>
      <c r="H1465">
        <v>13</v>
      </c>
      <c r="I1465">
        <v>22</v>
      </c>
      <c r="J1465" t="s">
        <v>11</v>
      </c>
      <c r="K1465">
        <v>1</v>
      </c>
    </row>
    <row r="1466" spans="1:11" x14ac:dyDescent="0.25">
      <c r="A1466">
        <v>2524</v>
      </c>
      <c r="B1466" s="1">
        <v>45136</v>
      </c>
      <c r="C1466" t="s">
        <v>10</v>
      </c>
      <c r="D1466">
        <v>699</v>
      </c>
      <c r="E1466">
        <v>11.4</v>
      </c>
      <c r="F1466">
        <v>6</v>
      </c>
      <c r="G1466">
        <v>4</v>
      </c>
      <c r="H1466">
        <v>23</v>
      </c>
      <c r="I1466">
        <v>16</v>
      </c>
      <c r="J1466" t="s">
        <v>11</v>
      </c>
      <c r="K1466">
        <v>1</v>
      </c>
    </row>
    <row r="1467" spans="1:11" x14ac:dyDescent="0.25">
      <c r="A1467">
        <v>2526</v>
      </c>
      <c r="B1467" s="1">
        <v>45330</v>
      </c>
      <c r="C1467" t="s">
        <v>10</v>
      </c>
      <c r="D1467">
        <v>699</v>
      </c>
      <c r="E1467">
        <v>4.3</v>
      </c>
      <c r="F1467">
        <v>7</v>
      </c>
      <c r="G1467">
        <v>2</v>
      </c>
      <c r="H1467">
        <v>26</v>
      </c>
      <c r="I1467">
        <v>53</v>
      </c>
      <c r="J1467" t="s">
        <v>11</v>
      </c>
      <c r="K1467">
        <v>1</v>
      </c>
    </row>
    <row r="1468" spans="1:11" x14ac:dyDescent="0.25">
      <c r="A1468">
        <v>2528</v>
      </c>
      <c r="B1468" s="1">
        <v>45245</v>
      </c>
      <c r="C1468" t="s">
        <v>14</v>
      </c>
      <c r="D1468">
        <v>399</v>
      </c>
      <c r="E1468">
        <v>1.3</v>
      </c>
      <c r="F1468">
        <v>4</v>
      </c>
      <c r="G1468">
        <v>3</v>
      </c>
      <c r="H1468">
        <v>2</v>
      </c>
      <c r="I1468">
        <v>26</v>
      </c>
      <c r="J1468" t="s">
        <v>11</v>
      </c>
      <c r="K1468">
        <v>1</v>
      </c>
    </row>
    <row r="1469" spans="1:11" x14ac:dyDescent="0.25">
      <c r="A1469">
        <v>2533</v>
      </c>
      <c r="B1469" s="1">
        <v>45589</v>
      </c>
      <c r="C1469" t="s">
        <v>14</v>
      </c>
      <c r="D1469">
        <v>399</v>
      </c>
      <c r="E1469">
        <v>1.5</v>
      </c>
      <c r="F1469">
        <v>8</v>
      </c>
      <c r="G1469">
        <v>0</v>
      </c>
      <c r="H1469">
        <v>12</v>
      </c>
      <c r="I1469">
        <v>51</v>
      </c>
      <c r="J1469" t="s">
        <v>11</v>
      </c>
      <c r="K1469">
        <v>1</v>
      </c>
    </row>
    <row r="1470" spans="1:11" x14ac:dyDescent="0.25">
      <c r="A1470">
        <v>2536</v>
      </c>
      <c r="B1470" s="1">
        <v>45028</v>
      </c>
      <c r="C1470" t="s">
        <v>10</v>
      </c>
      <c r="D1470">
        <v>699</v>
      </c>
      <c r="E1470">
        <v>18.899999999999999</v>
      </c>
      <c r="F1470">
        <v>1</v>
      </c>
      <c r="G1470">
        <v>3</v>
      </c>
      <c r="H1470">
        <v>36</v>
      </c>
      <c r="I1470">
        <v>58</v>
      </c>
      <c r="J1470" t="s">
        <v>11</v>
      </c>
      <c r="K1470">
        <v>1</v>
      </c>
    </row>
    <row r="1471" spans="1:11" x14ac:dyDescent="0.25">
      <c r="A1471">
        <v>2537</v>
      </c>
      <c r="B1471" s="1">
        <v>45181</v>
      </c>
      <c r="C1471" t="s">
        <v>12</v>
      </c>
      <c r="D1471">
        <v>199</v>
      </c>
      <c r="E1471">
        <v>12.4</v>
      </c>
      <c r="F1471">
        <v>0</v>
      </c>
      <c r="G1471">
        <v>3</v>
      </c>
      <c r="H1471">
        <v>14</v>
      </c>
      <c r="I1471">
        <v>30</v>
      </c>
      <c r="J1471" t="s">
        <v>11</v>
      </c>
      <c r="K1471">
        <v>1</v>
      </c>
    </row>
    <row r="1472" spans="1:11" x14ac:dyDescent="0.25">
      <c r="A1472">
        <v>2540</v>
      </c>
      <c r="B1472" s="1">
        <v>45405</v>
      </c>
      <c r="C1472" t="s">
        <v>10</v>
      </c>
      <c r="D1472">
        <v>699</v>
      </c>
      <c r="E1472">
        <v>4.5</v>
      </c>
      <c r="F1472">
        <v>6</v>
      </c>
      <c r="G1472">
        <v>5</v>
      </c>
      <c r="H1472">
        <v>17</v>
      </c>
      <c r="I1472">
        <v>8</v>
      </c>
      <c r="J1472" t="s">
        <v>11</v>
      </c>
      <c r="K1472">
        <v>1</v>
      </c>
    </row>
    <row r="1473" spans="1:11" x14ac:dyDescent="0.25">
      <c r="A1473">
        <v>2541</v>
      </c>
      <c r="B1473" s="1">
        <v>44983</v>
      </c>
      <c r="C1473" t="s">
        <v>12</v>
      </c>
      <c r="D1473">
        <v>199</v>
      </c>
      <c r="E1473">
        <v>11.8</v>
      </c>
      <c r="F1473">
        <v>8</v>
      </c>
      <c r="G1473">
        <v>1</v>
      </c>
      <c r="H1473">
        <v>33</v>
      </c>
      <c r="I1473">
        <v>6</v>
      </c>
      <c r="J1473" t="s">
        <v>11</v>
      </c>
      <c r="K1473">
        <v>1</v>
      </c>
    </row>
    <row r="1474" spans="1:11" x14ac:dyDescent="0.25">
      <c r="A1474">
        <v>2546</v>
      </c>
      <c r="B1474" s="1">
        <v>45050</v>
      </c>
      <c r="C1474" t="s">
        <v>10</v>
      </c>
      <c r="D1474">
        <v>699</v>
      </c>
      <c r="E1474">
        <v>22.4</v>
      </c>
      <c r="F1474">
        <v>4</v>
      </c>
      <c r="G1474">
        <v>4</v>
      </c>
      <c r="H1474">
        <v>26</v>
      </c>
      <c r="I1474">
        <v>8</v>
      </c>
      <c r="J1474" t="s">
        <v>11</v>
      </c>
      <c r="K1474">
        <v>1</v>
      </c>
    </row>
    <row r="1475" spans="1:11" x14ac:dyDescent="0.25">
      <c r="A1475">
        <v>2549</v>
      </c>
      <c r="B1475" s="1">
        <v>45503</v>
      </c>
      <c r="C1475" t="s">
        <v>14</v>
      </c>
      <c r="D1475">
        <v>399</v>
      </c>
      <c r="E1475">
        <v>12.1</v>
      </c>
      <c r="F1475">
        <v>1</v>
      </c>
      <c r="G1475">
        <v>1</v>
      </c>
      <c r="H1475">
        <v>21</v>
      </c>
      <c r="I1475">
        <v>53</v>
      </c>
      <c r="J1475" t="s">
        <v>11</v>
      </c>
      <c r="K1475">
        <v>1</v>
      </c>
    </row>
    <row r="1476" spans="1:11" x14ac:dyDescent="0.25">
      <c r="A1476">
        <v>2550</v>
      </c>
      <c r="B1476" s="1">
        <v>45088</v>
      </c>
      <c r="C1476" t="s">
        <v>12</v>
      </c>
      <c r="D1476">
        <v>199</v>
      </c>
      <c r="E1476">
        <v>15.1</v>
      </c>
      <c r="F1476">
        <v>1</v>
      </c>
      <c r="G1476">
        <v>5</v>
      </c>
      <c r="H1476">
        <v>20</v>
      </c>
      <c r="I1476">
        <v>42</v>
      </c>
      <c r="J1476" t="s">
        <v>11</v>
      </c>
      <c r="K1476">
        <v>1</v>
      </c>
    </row>
    <row r="1477" spans="1:11" x14ac:dyDescent="0.25">
      <c r="A1477">
        <v>2553</v>
      </c>
      <c r="B1477" s="1">
        <v>45017</v>
      </c>
      <c r="C1477" t="s">
        <v>10</v>
      </c>
      <c r="D1477">
        <v>699</v>
      </c>
      <c r="E1477">
        <v>7</v>
      </c>
      <c r="F1477">
        <v>5</v>
      </c>
      <c r="G1477">
        <v>1</v>
      </c>
      <c r="H1477">
        <v>4</v>
      </c>
      <c r="I1477">
        <v>45</v>
      </c>
      <c r="J1477" t="s">
        <v>11</v>
      </c>
      <c r="K1477">
        <v>1</v>
      </c>
    </row>
    <row r="1478" spans="1:11" x14ac:dyDescent="0.25">
      <c r="A1478">
        <v>2555</v>
      </c>
      <c r="B1478" s="1">
        <v>45313</v>
      </c>
      <c r="C1478" t="s">
        <v>12</v>
      </c>
      <c r="D1478">
        <v>199</v>
      </c>
      <c r="E1478">
        <v>12.4</v>
      </c>
      <c r="F1478">
        <v>8</v>
      </c>
      <c r="G1478">
        <v>4</v>
      </c>
      <c r="H1478">
        <v>12</v>
      </c>
      <c r="I1478">
        <v>14</v>
      </c>
      <c r="J1478" t="s">
        <v>11</v>
      </c>
      <c r="K1478">
        <v>1</v>
      </c>
    </row>
    <row r="1479" spans="1:11" x14ac:dyDescent="0.25">
      <c r="A1479">
        <v>2557</v>
      </c>
      <c r="B1479" s="1">
        <v>45582</v>
      </c>
      <c r="C1479" t="s">
        <v>10</v>
      </c>
      <c r="D1479">
        <v>699</v>
      </c>
      <c r="E1479">
        <v>5</v>
      </c>
      <c r="F1479">
        <v>0</v>
      </c>
      <c r="G1479">
        <v>4</v>
      </c>
      <c r="H1479">
        <v>26</v>
      </c>
      <c r="I1479">
        <v>59</v>
      </c>
      <c r="J1479" t="s">
        <v>11</v>
      </c>
      <c r="K1479">
        <v>1</v>
      </c>
    </row>
    <row r="1480" spans="1:11" x14ac:dyDescent="0.25">
      <c r="A1480">
        <v>2560</v>
      </c>
      <c r="B1480" s="1">
        <v>45175</v>
      </c>
      <c r="C1480" t="s">
        <v>10</v>
      </c>
      <c r="D1480">
        <v>699</v>
      </c>
      <c r="E1480">
        <v>3</v>
      </c>
      <c r="F1480">
        <v>2</v>
      </c>
      <c r="G1480">
        <v>1</v>
      </c>
      <c r="H1480">
        <v>22</v>
      </c>
      <c r="I1480">
        <v>59</v>
      </c>
      <c r="J1480" t="s">
        <v>11</v>
      </c>
      <c r="K1480">
        <v>1</v>
      </c>
    </row>
    <row r="1481" spans="1:11" x14ac:dyDescent="0.25">
      <c r="A1481">
        <v>2562</v>
      </c>
      <c r="B1481" s="1">
        <v>44969</v>
      </c>
      <c r="C1481" t="s">
        <v>12</v>
      </c>
      <c r="D1481">
        <v>199</v>
      </c>
      <c r="E1481">
        <v>13.6</v>
      </c>
      <c r="F1481">
        <v>8</v>
      </c>
      <c r="G1481">
        <v>5</v>
      </c>
      <c r="H1481">
        <v>18</v>
      </c>
      <c r="I1481">
        <v>32</v>
      </c>
      <c r="J1481" t="s">
        <v>11</v>
      </c>
      <c r="K1481">
        <v>1</v>
      </c>
    </row>
    <row r="1482" spans="1:11" x14ac:dyDescent="0.25">
      <c r="A1482">
        <v>2564</v>
      </c>
      <c r="B1482" s="1">
        <v>45042</v>
      </c>
      <c r="C1482" t="s">
        <v>14</v>
      </c>
      <c r="D1482">
        <v>399</v>
      </c>
      <c r="E1482">
        <v>10.9</v>
      </c>
      <c r="F1482">
        <v>1</v>
      </c>
      <c r="G1482">
        <v>0</v>
      </c>
      <c r="H1482">
        <v>5</v>
      </c>
      <c r="I1482">
        <v>19</v>
      </c>
      <c r="J1482" t="s">
        <v>11</v>
      </c>
      <c r="K1482">
        <v>1</v>
      </c>
    </row>
    <row r="1483" spans="1:11" x14ac:dyDescent="0.25">
      <c r="A1483">
        <v>2568</v>
      </c>
      <c r="B1483" s="1">
        <v>45054</v>
      </c>
      <c r="C1483" t="s">
        <v>12</v>
      </c>
      <c r="D1483">
        <v>199</v>
      </c>
      <c r="E1483">
        <v>9.3000000000000007</v>
      </c>
      <c r="F1483">
        <v>4</v>
      </c>
      <c r="G1483">
        <v>2</v>
      </c>
      <c r="H1483">
        <v>11</v>
      </c>
      <c r="I1483">
        <v>31</v>
      </c>
      <c r="J1483" t="s">
        <v>11</v>
      </c>
      <c r="K1483">
        <v>1</v>
      </c>
    </row>
    <row r="1484" spans="1:11" x14ac:dyDescent="0.25">
      <c r="A1484">
        <v>2569</v>
      </c>
      <c r="B1484" s="1">
        <v>44955</v>
      </c>
      <c r="C1484" t="s">
        <v>10</v>
      </c>
      <c r="D1484">
        <v>699</v>
      </c>
      <c r="E1484">
        <v>11</v>
      </c>
      <c r="F1484">
        <v>0</v>
      </c>
      <c r="G1484">
        <v>1</v>
      </c>
      <c r="H1484">
        <v>7</v>
      </c>
      <c r="I1484">
        <v>44</v>
      </c>
      <c r="J1484" t="s">
        <v>11</v>
      </c>
      <c r="K1484">
        <v>1</v>
      </c>
    </row>
    <row r="1485" spans="1:11" x14ac:dyDescent="0.25">
      <c r="A1485">
        <v>2571</v>
      </c>
      <c r="B1485" s="1">
        <v>44969</v>
      </c>
      <c r="C1485" t="s">
        <v>10</v>
      </c>
      <c r="D1485">
        <v>699</v>
      </c>
      <c r="E1485">
        <v>17.7</v>
      </c>
      <c r="F1485">
        <v>8</v>
      </c>
      <c r="G1485">
        <v>4</v>
      </c>
      <c r="H1485">
        <v>9</v>
      </c>
      <c r="I1485">
        <v>48</v>
      </c>
      <c r="J1485" t="s">
        <v>11</v>
      </c>
      <c r="K1485">
        <v>1</v>
      </c>
    </row>
    <row r="1486" spans="1:11" x14ac:dyDescent="0.25">
      <c r="A1486">
        <v>2573</v>
      </c>
      <c r="B1486" s="1">
        <v>45034</v>
      </c>
      <c r="C1486" t="s">
        <v>12</v>
      </c>
      <c r="D1486">
        <v>199</v>
      </c>
      <c r="E1486">
        <v>2.5</v>
      </c>
      <c r="F1486">
        <v>4</v>
      </c>
      <c r="G1486">
        <v>3</v>
      </c>
      <c r="H1486">
        <v>18</v>
      </c>
      <c r="I1486">
        <v>33</v>
      </c>
      <c r="J1486" t="s">
        <v>11</v>
      </c>
      <c r="K1486">
        <v>1</v>
      </c>
    </row>
    <row r="1487" spans="1:11" x14ac:dyDescent="0.25">
      <c r="A1487">
        <v>2575</v>
      </c>
      <c r="B1487" s="1">
        <v>45560</v>
      </c>
      <c r="C1487" t="s">
        <v>14</v>
      </c>
      <c r="D1487">
        <v>399</v>
      </c>
      <c r="E1487">
        <v>15.6</v>
      </c>
      <c r="F1487">
        <v>3</v>
      </c>
      <c r="G1487">
        <v>5</v>
      </c>
      <c r="H1487">
        <v>35</v>
      </c>
      <c r="I1487">
        <v>37</v>
      </c>
      <c r="J1487" t="s">
        <v>11</v>
      </c>
      <c r="K1487">
        <v>1</v>
      </c>
    </row>
    <row r="1488" spans="1:11" x14ac:dyDescent="0.25">
      <c r="A1488">
        <v>2576</v>
      </c>
      <c r="B1488" s="1">
        <v>45019</v>
      </c>
      <c r="C1488" t="s">
        <v>10</v>
      </c>
      <c r="D1488">
        <v>699</v>
      </c>
      <c r="E1488">
        <v>8.1</v>
      </c>
      <c r="F1488">
        <v>8</v>
      </c>
      <c r="G1488">
        <v>3</v>
      </c>
      <c r="H1488">
        <v>29</v>
      </c>
      <c r="I1488">
        <v>36</v>
      </c>
      <c r="J1488" t="s">
        <v>11</v>
      </c>
      <c r="K1488">
        <v>1</v>
      </c>
    </row>
    <row r="1489" spans="1:11" x14ac:dyDescent="0.25">
      <c r="A1489">
        <v>2577</v>
      </c>
      <c r="B1489" s="1">
        <v>45555</v>
      </c>
      <c r="C1489" t="s">
        <v>14</v>
      </c>
      <c r="D1489">
        <v>399</v>
      </c>
      <c r="E1489">
        <v>14.9</v>
      </c>
      <c r="F1489">
        <v>5</v>
      </c>
      <c r="G1489">
        <v>5</v>
      </c>
      <c r="H1489">
        <v>22</v>
      </c>
      <c r="I1489">
        <v>3</v>
      </c>
      <c r="J1489" t="s">
        <v>11</v>
      </c>
      <c r="K1489">
        <v>1</v>
      </c>
    </row>
    <row r="1490" spans="1:11" x14ac:dyDescent="0.25">
      <c r="A1490">
        <v>2578</v>
      </c>
      <c r="B1490" s="1">
        <v>45317</v>
      </c>
      <c r="C1490" t="s">
        <v>12</v>
      </c>
      <c r="D1490">
        <v>199</v>
      </c>
      <c r="E1490">
        <v>1.9</v>
      </c>
      <c r="F1490">
        <v>7</v>
      </c>
      <c r="G1490">
        <v>2</v>
      </c>
      <c r="H1490">
        <v>12</v>
      </c>
      <c r="I1490">
        <v>15</v>
      </c>
      <c r="J1490" t="s">
        <v>11</v>
      </c>
      <c r="K1490">
        <v>1</v>
      </c>
    </row>
    <row r="1491" spans="1:11" x14ac:dyDescent="0.25">
      <c r="A1491">
        <v>2580</v>
      </c>
      <c r="B1491" s="1">
        <v>45181</v>
      </c>
      <c r="C1491" t="s">
        <v>12</v>
      </c>
      <c r="D1491">
        <v>199</v>
      </c>
      <c r="E1491">
        <v>18.899999999999999</v>
      </c>
      <c r="F1491">
        <v>8</v>
      </c>
      <c r="G1491">
        <v>3</v>
      </c>
      <c r="H1491">
        <v>35</v>
      </c>
      <c r="I1491">
        <v>13</v>
      </c>
      <c r="J1491" t="s">
        <v>11</v>
      </c>
      <c r="K1491">
        <v>1</v>
      </c>
    </row>
    <row r="1492" spans="1:11" x14ac:dyDescent="0.25">
      <c r="A1492">
        <v>2581</v>
      </c>
      <c r="B1492" s="1">
        <v>45315</v>
      </c>
      <c r="C1492" t="s">
        <v>14</v>
      </c>
      <c r="D1492">
        <v>399</v>
      </c>
      <c r="E1492">
        <v>3</v>
      </c>
      <c r="F1492">
        <v>4</v>
      </c>
      <c r="G1492">
        <v>2</v>
      </c>
      <c r="H1492">
        <v>9</v>
      </c>
      <c r="I1492">
        <v>23</v>
      </c>
      <c r="J1492" t="s">
        <v>11</v>
      </c>
      <c r="K1492">
        <v>1</v>
      </c>
    </row>
    <row r="1493" spans="1:11" x14ac:dyDescent="0.25">
      <c r="A1493">
        <v>2583</v>
      </c>
      <c r="B1493" s="1">
        <v>45497</v>
      </c>
      <c r="C1493" t="s">
        <v>14</v>
      </c>
      <c r="D1493">
        <v>399</v>
      </c>
      <c r="E1493">
        <v>1.7</v>
      </c>
      <c r="F1493">
        <v>6</v>
      </c>
      <c r="G1493">
        <v>3</v>
      </c>
      <c r="H1493">
        <v>12</v>
      </c>
      <c r="I1493">
        <v>43</v>
      </c>
      <c r="J1493" t="s">
        <v>11</v>
      </c>
      <c r="K1493">
        <v>1</v>
      </c>
    </row>
    <row r="1494" spans="1:11" x14ac:dyDescent="0.25">
      <c r="A1494">
        <v>2587</v>
      </c>
      <c r="B1494" s="1">
        <v>45175</v>
      </c>
      <c r="C1494" t="s">
        <v>14</v>
      </c>
      <c r="D1494">
        <v>399</v>
      </c>
      <c r="E1494">
        <v>5.2</v>
      </c>
      <c r="F1494">
        <v>8</v>
      </c>
      <c r="G1494">
        <v>4</v>
      </c>
      <c r="H1494">
        <v>15</v>
      </c>
      <c r="I1494">
        <v>1</v>
      </c>
      <c r="J1494" t="s">
        <v>11</v>
      </c>
      <c r="K1494">
        <v>1</v>
      </c>
    </row>
    <row r="1495" spans="1:11" x14ac:dyDescent="0.25">
      <c r="A1495">
        <v>2589</v>
      </c>
      <c r="B1495" s="1">
        <v>45282</v>
      </c>
      <c r="C1495" t="s">
        <v>14</v>
      </c>
      <c r="D1495">
        <v>399</v>
      </c>
      <c r="E1495">
        <v>1.8</v>
      </c>
      <c r="F1495">
        <v>6</v>
      </c>
      <c r="G1495">
        <v>5</v>
      </c>
      <c r="H1495">
        <v>19</v>
      </c>
      <c r="I1495">
        <v>21</v>
      </c>
      <c r="J1495" t="s">
        <v>11</v>
      </c>
      <c r="K1495">
        <v>1</v>
      </c>
    </row>
    <row r="1496" spans="1:11" x14ac:dyDescent="0.25">
      <c r="A1496">
        <v>2590</v>
      </c>
      <c r="B1496" s="1">
        <v>45106</v>
      </c>
      <c r="C1496" t="s">
        <v>12</v>
      </c>
      <c r="D1496">
        <v>199</v>
      </c>
      <c r="E1496">
        <v>0.7</v>
      </c>
      <c r="F1496">
        <v>6</v>
      </c>
      <c r="G1496">
        <v>1</v>
      </c>
      <c r="H1496">
        <v>4</v>
      </c>
      <c r="I1496">
        <v>54</v>
      </c>
      <c r="J1496" t="s">
        <v>11</v>
      </c>
      <c r="K1496">
        <v>1</v>
      </c>
    </row>
    <row r="1497" spans="1:11" x14ac:dyDescent="0.25">
      <c r="A1497">
        <v>2591</v>
      </c>
      <c r="B1497" s="1">
        <v>45599</v>
      </c>
      <c r="C1497" t="s">
        <v>12</v>
      </c>
      <c r="D1497">
        <v>199</v>
      </c>
      <c r="E1497">
        <v>4.9000000000000004</v>
      </c>
      <c r="F1497">
        <v>7</v>
      </c>
      <c r="G1497">
        <v>3</v>
      </c>
      <c r="H1497">
        <v>19</v>
      </c>
      <c r="I1497">
        <v>56</v>
      </c>
      <c r="J1497" t="s">
        <v>11</v>
      </c>
      <c r="K1497">
        <v>1</v>
      </c>
    </row>
    <row r="1498" spans="1:11" x14ac:dyDescent="0.25">
      <c r="A1498">
        <v>2592</v>
      </c>
      <c r="B1498" s="1">
        <v>45033</v>
      </c>
      <c r="C1498" t="s">
        <v>14</v>
      </c>
      <c r="D1498">
        <v>399</v>
      </c>
      <c r="E1498">
        <v>10.3</v>
      </c>
      <c r="F1498">
        <v>5</v>
      </c>
      <c r="G1498">
        <v>4</v>
      </c>
      <c r="H1498">
        <v>20</v>
      </c>
      <c r="I1498">
        <v>4</v>
      </c>
      <c r="J1498" t="s">
        <v>11</v>
      </c>
      <c r="K1498">
        <v>1</v>
      </c>
    </row>
    <row r="1499" spans="1:11" x14ac:dyDescent="0.25">
      <c r="A1499">
        <v>2595</v>
      </c>
      <c r="B1499" s="1">
        <v>45499</v>
      </c>
      <c r="C1499" t="s">
        <v>12</v>
      </c>
      <c r="D1499">
        <v>199</v>
      </c>
      <c r="E1499">
        <v>12.1</v>
      </c>
      <c r="F1499">
        <v>8</v>
      </c>
      <c r="G1499">
        <v>3</v>
      </c>
      <c r="H1499">
        <v>7</v>
      </c>
      <c r="I1499">
        <v>30</v>
      </c>
      <c r="J1499" t="s">
        <v>11</v>
      </c>
      <c r="K1499">
        <v>1</v>
      </c>
    </row>
    <row r="1500" spans="1:11" x14ac:dyDescent="0.25">
      <c r="A1500">
        <v>2600</v>
      </c>
      <c r="B1500" s="1">
        <v>45285</v>
      </c>
      <c r="C1500" t="s">
        <v>12</v>
      </c>
      <c r="D1500">
        <v>199</v>
      </c>
      <c r="E1500">
        <v>9</v>
      </c>
      <c r="F1500">
        <v>6</v>
      </c>
      <c r="G1500">
        <v>4</v>
      </c>
      <c r="H1500">
        <v>28</v>
      </c>
      <c r="I1500">
        <v>3</v>
      </c>
      <c r="J1500" t="s">
        <v>11</v>
      </c>
      <c r="K1500">
        <v>1</v>
      </c>
    </row>
    <row r="1501" spans="1:11" x14ac:dyDescent="0.25">
      <c r="A1501">
        <v>2601</v>
      </c>
      <c r="B1501" s="1">
        <v>45053</v>
      </c>
      <c r="C1501" t="s">
        <v>10</v>
      </c>
      <c r="D1501">
        <v>699</v>
      </c>
      <c r="E1501">
        <v>9.5</v>
      </c>
      <c r="F1501">
        <v>4</v>
      </c>
      <c r="G1501">
        <v>4</v>
      </c>
      <c r="H1501">
        <v>11</v>
      </c>
      <c r="I1501">
        <v>11</v>
      </c>
      <c r="J1501" t="s">
        <v>11</v>
      </c>
      <c r="K1501">
        <v>1</v>
      </c>
    </row>
    <row r="1502" spans="1:11" x14ac:dyDescent="0.25">
      <c r="A1502">
        <v>2603</v>
      </c>
      <c r="B1502" s="1">
        <v>45219</v>
      </c>
      <c r="C1502" t="s">
        <v>14</v>
      </c>
      <c r="D1502">
        <v>399</v>
      </c>
      <c r="E1502">
        <v>1.3</v>
      </c>
      <c r="F1502">
        <v>6</v>
      </c>
      <c r="G1502">
        <v>2</v>
      </c>
      <c r="H1502">
        <v>4</v>
      </c>
      <c r="I1502">
        <v>19</v>
      </c>
      <c r="J1502" t="s">
        <v>11</v>
      </c>
      <c r="K1502">
        <v>1</v>
      </c>
    </row>
    <row r="1503" spans="1:11" x14ac:dyDescent="0.25">
      <c r="A1503">
        <v>2605</v>
      </c>
      <c r="B1503" s="1">
        <v>45430</v>
      </c>
      <c r="C1503" t="s">
        <v>12</v>
      </c>
      <c r="D1503">
        <v>199</v>
      </c>
      <c r="E1503">
        <v>4.3</v>
      </c>
      <c r="F1503">
        <v>7</v>
      </c>
      <c r="G1503">
        <v>2</v>
      </c>
      <c r="H1503">
        <v>13</v>
      </c>
      <c r="I1503">
        <v>49</v>
      </c>
      <c r="J1503" t="s">
        <v>11</v>
      </c>
      <c r="K1503">
        <v>1</v>
      </c>
    </row>
    <row r="1504" spans="1:11" x14ac:dyDescent="0.25">
      <c r="A1504">
        <v>2608</v>
      </c>
      <c r="B1504" s="1">
        <v>45482</v>
      </c>
      <c r="C1504" t="s">
        <v>14</v>
      </c>
      <c r="D1504">
        <v>399</v>
      </c>
      <c r="E1504">
        <v>20.6</v>
      </c>
      <c r="F1504">
        <v>7</v>
      </c>
      <c r="G1504">
        <v>2</v>
      </c>
      <c r="H1504">
        <v>11</v>
      </c>
      <c r="I1504">
        <v>45</v>
      </c>
      <c r="J1504" t="s">
        <v>11</v>
      </c>
      <c r="K1504">
        <v>1</v>
      </c>
    </row>
    <row r="1505" spans="1:11" x14ac:dyDescent="0.25">
      <c r="A1505">
        <v>2609</v>
      </c>
      <c r="B1505" s="1">
        <v>45263</v>
      </c>
      <c r="C1505" t="s">
        <v>12</v>
      </c>
      <c r="D1505">
        <v>199</v>
      </c>
      <c r="E1505">
        <v>15.4</v>
      </c>
      <c r="F1505">
        <v>6</v>
      </c>
      <c r="G1505">
        <v>1</v>
      </c>
      <c r="H1505">
        <v>5</v>
      </c>
      <c r="I1505">
        <v>52</v>
      </c>
      <c r="J1505" t="s">
        <v>11</v>
      </c>
      <c r="K1505">
        <v>1</v>
      </c>
    </row>
    <row r="1506" spans="1:11" x14ac:dyDescent="0.25">
      <c r="A1506">
        <v>2610</v>
      </c>
      <c r="B1506" s="1">
        <v>45075</v>
      </c>
      <c r="C1506" t="s">
        <v>10</v>
      </c>
      <c r="D1506">
        <v>699</v>
      </c>
      <c r="E1506">
        <v>1.3</v>
      </c>
      <c r="F1506">
        <v>3</v>
      </c>
      <c r="G1506">
        <v>2</v>
      </c>
      <c r="H1506">
        <v>13</v>
      </c>
      <c r="I1506">
        <v>46</v>
      </c>
      <c r="J1506" t="s">
        <v>11</v>
      </c>
      <c r="K1506">
        <v>1</v>
      </c>
    </row>
    <row r="1507" spans="1:11" x14ac:dyDescent="0.25">
      <c r="A1507">
        <v>2611</v>
      </c>
      <c r="B1507" s="1">
        <v>45643</v>
      </c>
      <c r="C1507" t="s">
        <v>14</v>
      </c>
      <c r="D1507">
        <v>399</v>
      </c>
      <c r="E1507">
        <v>8.6</v>
      </c>
      <c r="F1507">
        <v>3</v>
      </c>
      <c r="G1507">
        <v>2</v>
      </c>
      <c r="H1507">
        <v>15</v>
      </c>
      <c r="I1507">
        <v>0</v>
      </c>
      <c r="J1507" t="s">
        <v>11</v>
      </c>
      <c r="K1507">
        <v>1</v>
      </c>
    </row>
    <row r="1508" spans="1:11" x14ac:dyDescent="0.25">
      <c r="A1508">
        <v>2612</v>
      </c>
      <c r="B1508" s="1">
        <v>45453</v>
      </c>
      <c r="C1508" t="s">
        <v>10</v>
      </c>
      <c r="D1508">
        <v>699</v>
      </c>
      <c r="E1508">
        <v>13.1</v>
      </c>
      <c r="F1508">
        <v>6</v>
      </c>
      <c r="G1508">
        <v>3</v>
      </c>
      <c r="H1508">
        <v>7</v>
      </c>
      <c r="I1508">
        <v>30</v>
      </c>
      <c r="J1508" t="s">
        <v>11</v>
      </c>
      <c r="K1508">
        <v>1</v>
      </c>
    </row>
    <row r="1509" spans="1:11" x14ac:dyDescent="0.25">
      <c r="A1509">
        <v>2613</v>
      </c>
      <c r="B1509" s="1">
        <v>45613</v>
      </c>
      <c r="C1509" t="s">
        <v>12</v>
      </c>
      <c r="D1509">
        <v>199</v>
      </c>
      <c r="E1509">
        <v>9</v>
      </c>
      <c r="F1509">
        <v>2</v>
      </c>
      <c r="G1509">
        <v>2</v>
      </c>
      <c r="H1509">
        <v>28</v>
      </c>
      <c r="I1509">
        <v>16</v>
      </c>
      <c r="J1509" t="s">
        <v>11</v>
      </c>
      <c r="K1509">
        <v>1</v>
      </c>
    </row>
    <row r="1510" spans="1:11" x14ac:dyDescent="0.25">
      <c r="A1510">
        <v>2617</v>
      </c>
      <c r="B1510" s="1">
        <v>45527</v>
      </c>
      <c r="C1510" t="s">
        <v>10</v>
      </c>
      <c r="D1510">
        <v>699</v>
      </c>
      <c r="E1510">
        <v>21.9</v>
      </c>
      <c r="F1510">
        <v>6</v>
      </c>
      <c r="G1510">
        <v>4</v>
      </c>
      <c r="H1510">
        <v>17</v>
      </c>
      <c r="I1510">
        <v>36</v>
      </c>
      <c r="J1510" t="s">
        <v>11</v>
      </c>
      <c r="K1510">
        <v>1</v>
      </c>
    </row>
    <row r="1511" spans="1:11" x14ac:dyDescent="0.25">
      <c r="A1511">
        <v>2619</v>
      </c>
      <c r="B1511" s="1">
        <v>45165</v>
      </c>
      <c r="C1511" t="s">
        <v>12</v>
      </c>
      <c r="D1511">
        <v>199</v>
      </c>
      <c r="E1511">
        <v>3.1</v>
      </c>
      <c r="F1511">
        <v>7</v>
      </c>
      <c r="G1511">
        <v>5</v>
      </c>
      <c r="H1511">
        <v>31</v>
      </c>
      <c r="I1511">
        <v>8</v>
      </c>
      <c r="J1511" t="s">
        <v>11</v>
      </c>
      <c r="K1511">
        <v>1</v>
      </c>
    </row>
    <row r="1512" spans="1:11" x14ac:dyDescent="0.25">
      <c r="A1512">
        <v>2620</v>
      </c>
      <c r="B1512" s="1">
        <v>45106</v>
      </c>
      <c r="C1512" t="s">
        <v>12</v>
      </c>
      <c r="D1512">
        <v>199</v>
      </c>
      <c r="E1512">
        <v>21.6</v>
      </c>
      <c r="F1512">
        <v>8</v>
      </c>
      <c r="G1512">
        <v>5</v>
      </c>
      <c r="H1512">
        <v>6</v>
      </c>
      <c r="I1512">
        <v>24</v>
      </c>
      <c r="J1512" t="s">
        <v>11</v>
      </c>
      <c r="K1512">
        <v>1</v>
      </c>
    </row>
    <row r="1513" spans="1:11" x14ac:dyDescent="0.25">
      <c r="A1513">
        <v>2624</v>
      </c>
      <c r="B1513" s="1">
        <v>44972</v>
      </c>
      <c r="C1513" t="s">
        <v>10</v>
      </c>
      <c r="D1513">
        <v>699</v>
      </c>
      <c r="E1513">
        <v>17.899999999999999</v>
      </c>
      <c r="F1513">
        <v>8</v>
      </c>
      <c r="G1513">
        <v>1</v>
      </c>
      <c r="H1513">
        <v>4</v>
      </c>
      <c r="I1513">
        <v>10</v>
      </c>
      <c r="J1513" t="s">
        <v>11</v>
      </c>
      <c r="K1513">
        <v>1</v>
      </c>
    </row>
    <row r="1514" spans="1:11" x14ac:dyDescent="0.25">
      <c r="A1514">
        <v>2625</v>
      </c>
      <c r="B1514" s="1">
        <v>45461</v>
      </c>
      <c r="C1514" t="s">
        <v>12</v>
      </c>
      <c r="D1514">
        <v>199</v>
      </c>
      <c r="E1514">
        <v>5</v>
      </c>
      <c r="F1514">
        <v>2</v>
      </c>
      <c r="G1514">
        <v>0</v>
      </c>
      <c r="H1514">
        <v>1</v>
      </c>
      <c r="I1514">
        <v>1</v>
      </c>
      <c r="J1514" t="s">
        <v>11</v>
      </c>
      <c r="K1514">
        <v>1</v>
      </c>
    </row>
    <row r="1515" spans="1:11" x14ac:dyDescent="0.25">
      <c r="A1515">
        <v>2626</v>
      </c>
      <c r="B1515" s="1">
        <v>45573</v>
      </c>
      <c r="C1515" t="s">
        <v>14</v>
      </c>
      <c r="D1515">
        <v>399</v>
      </c>
      <c r="E1515">
        <v>11.1</v>
      </c>
      <c r="F1515">
        <v>1</v>
      </c>
      <c r="G1515">
        <v>0</v>
      </c>
      <c r="H1515">
        <v>30</v>
      </c>
      <c r="I1515">
        <v>58</v>
      </c>
      <c r="J1515" t="s">
        <v>11</v>
      </c>
      <c r="K1515">
        <v>1</v>
      </c>
    </row>
    <row r="1516" spans="1:11" x14ac:dyDescent="0.25">
      <c r="A1516">
        <v>2627</v>
      </c>
      <c r="B1516" s="1">
        <v>45487</v>
      </c>
      <c r="C1516" t="s">
        <v>10</v>
      </c>
      <c r="D1516">
        <v>699</v>
      </c>
      <c r="E1516">
        <v>23</v>
      </c>
      <c r="F1516">
        <v>7</v>
      </c>
      <c r="G1516">
        <v>5</v>
      </c>
      <c r="H1516">
        <v>36</v>
      </c>
      <c r="I1516">
        <v>24</v>
      </c>
      <c r="J1516" t="s">
        <v>11</v>
      </c>
      <c r="K1516">
        <v>1</v>
      </c>
    </row>
    <row r="1517" spans="1:11" x14ac:dyDescent="0.25">
      <c r="A1517">
        <v>2628</v>
      </c>
      <c r="B1517" s="1">
        <v>45167</v>
      </c>
      <c r="C1517" t="s">
        <v>12</v>
      </c>
      <c r="D1517">
        <v>199</v>
      </c>
      <c r="E1517">
        <v>5.0999999999999996</v>
      </c>
      <c r="F1517">
        <v>6</v>
      </c>
      <c r="G1517">
        <v>0</v>
      </c>
      <c r="H1517">
        <v>19</v>
      </c>
      <c r="I1517">
        <v>18</v>
      </c>
      <c r="J1517" t="s">
        <v>11</v>
      </c>
      <c r="K1517">
        <v>1</v>
      </c>
    </row>
    <row r="1518" spans="1:11" x14ac:dyDescent="0.25">
      <c r="A1518">
        <v>2629</v>
      </c>
      <c r="B1518" s="1">
        <v>45449</v>
      </c>
      <c r="C1518" t="s">
        <v>10</v>
      </c>
      <c r="D1518">
        <v>699</v>
      </c>
      <c r="E1518">
        <v>23.2</v>
      </c>
      <c r="F1518">
        <v>3</v>
      </c>
      <c r="G1518">
        <v>5</v>
      </c>
      <c r="H1518">
        <v>19</v>
      </c>
      <c r="I1518">
        <v>60</v>
      </c>
      <c r="J1518" t="s">
        <v>11</v>
      </c>
      <c r="K1518">
        <v>1</v>
      </c>
    </row>
    <row r="1519" spans="1:11" x14ac:dyDescent="0.25">
      <c r="A1519">
        <v>2630</v>
      </c>
      <c r="B1519" s="1">
        <v>45243</v>
      </c>
      <c r="C1519" t="s">
        <v>12</v>
      </c>
      <c r="D1519">
        <v>199</v>
      </c>
      <c r="E1519">
        <v>7.3</v>
      </c>
      <c r="F1519">
        <v>8</v>
      </c>
      <c r="G1519">
        <v>5</v>
      </c>
      <c r="H1519">
        <v>31</v>
      </c>
      <c r="I1519">
        <v>8</v>
      </c>
      <c r="J1519" t="s">
        <v>11</v>
      </c>
      <c r="K1519">
        <v>1</v>
      </c>
    </row>
    <row r="1520" spans="1:11" x14ac:dyDescent="0.25">
      <c r="A1520">
        <v>2634</v>
      </c>
      <c r="B1520" s="1">
        <v>44940</v>
      </c>
      <c r="C1520" t="s">
        <v>14</v>
      </c>
      <c r="D1520">
        <v>399</v>
      </c>
      <c r="E1520">
        <v>24.3</v>
      </c>
      <c r="F1520">
        <v>6</v>
      </c>
      <c r="G1520">
        <v>3</v>
      </c>
      <c r="H1520">
        <v>28</v>
      </c>
      <c r="I1520">
        <v>17</v>
      </c>
      <c r="J1520" t="s">
        <v>11</v>
      </c>
      <c r="K1520">
        <v>1</v>
      </c>
    </row>
    <row r="1521" spans="1:11" x14ac:dyDescent="0.25">
      <c r="A1521">
        <v>2635</v>
      </c>
      <c r="B1521" s="1">
        <v>45157</v>
      </c>
      <c r="C1521" t="s">
        <v>10</v>
      </c>
      <c r="D1521">
        <v>699</v>
      </c>
      <c r="E1521">
        <v>22.9</v>
      </c>
      <c r="F1521">
        <v>4</v>
      </c>
      <c r="G1521">
        <v>0</v>
      </c>
      <c r="H1521">
        <v>26</v>
      </c>
      <c r="I1521">
        <v>45</v>
      </c>
      <c r="J1521" t="s">
        <v>11</v>
      </c>
      <c r="K1521">
        <v>1</v>
      </c>
    </row>
    <row r="1522" spans="1:11" x14ac:dyDescent="0.25">
      <c r="A1522">
        <v>2636</v>
      </c>
      <c r="B1522" s="1">
        <v>45532</v>
      </c>
      <c r="C1522" t="s">
        <v>14</v>
      </c>
      <c r="D1522">
        <v>399</v>
      </c>
      <c r="E1522">
        <v>20.3</v>
      </c>
      <c r="F1522">
        <v>8</v>
      </c>
      <c r="G1522">
        <v>2</v>
      </c>
      <c r="H1522">
        <v>1</v>
      </c>
      <c r="I1522">
        <v>6</v>
      </c>
      <c r="J1522" t="s">
        <v>11</v>
      </c>
      <c r="K1522">
        <v>1</v>
      </c>
    </row>
    <row r="1523" spans="1:11" x14ac:dyDescent="0.25">
      <c r="A1523">
        <v>2637</v>
      </c>
      <c r="B1523" s="1">
        <v>45126</v>
      </c>
      <c r="C1523" t="s">
        <v>14</v>
      </c>
      <c r="D1523">
        <v>399</v>
      </c>
      <c r="E1523">
        <v>1.5</v>
      </c>
      <c r="F1523">
        <v>0</v>
      </c>
      <c r="G1523">
        <v>2</v>
      </c>
      <c r="H1523">
        <v>31</v>
      </c>
      <c r="I1523">
        <v>49</v>
      </c>
      <c r="J1523" t="s">
        <v>11</v>
      </c>
      <c r="K1523">
        <v>1</v>
      </c>
    </row>
    <row r="1524" spans="1:11" x14ac:dyDescent="0.25">
      <c r="A1524">
        <v>2638</v>
      </c>
      <c r="B1524" s="1">
        <v>45508</v>
      </c>
      <c r="C1524" t="s">
        <v>14</v>
      </c>
      <c r="D1524">
        <v>399</v>
      </c>
      <c r="E1524">
        <v>13.9</v>
      </c>
      <c r="F1524">
        <v>4</v>
      </c>
      <c r="G1524">
        <v>4</v>
      </c>
      <c r="H1524">
        <v>27</v>
      </c>
      <c r="I1524">
        <v>9</v>
      </c>
      <c r="J1524" t="s">
        <v>11</v>
      </c>
      <c r="K1524">
        <v>1</v>
      </c>
    </row>
    <row r="1525" spans="1:11" x14ac:dyDescent="0.25">
      <c r="A1525">
        <v>2639</v>
      </c>
      <c r="B1525" s="1">
        <v>45370</v>
      </c>
      <c r="C1525" t="s">
        <v>10</v>
      </c>
      <c r="D1525">
        <v>699</v>
      </c>
      <c r="E1525">
        <v>4.4000000000000004</v>
      </c>
      <c r="F1525">
        <v>7</v>
      </c>
      <c r="G1525">
        <v>0</v>
      </c>
      <c r="H1525">
        <v>26</v>
      </c>
      <c r="I1525">
        <v>33</v>
      </c>
      <c r="J1525" t="s">
        <v>11</v>
      </c>
      <c r="K1525">
        <v>1</v>
      </c>
    </row>
    <row r="1526" spans="1:11" x14ac:dyDescent="0.25">
      <c r="A1526">
        <v>2644</v>
      </c>
      <c r="B1526" s="1">
        <v>45007</v>
      </c>
      <c r="C1526" t="s">
        <v>14</v>
      </c>
      <c r="D1526">
        <v>399</v>
      </c>
      <c r="E1526">
        <v>14.6</v>
      </c>
      <c r="F1526">
        <v>2</v>
      </c>
      <c r="G1526">
        <v>3</v>
      </c>
      <c r="H1526">
        <v>34</v>
      </c>
      <c r="I1526">
        <v>0</v>
      </c>
      <c r="J1526" t="s">
        <v>11</v>
      </c>
      <c r="K1526">
        <v>1</v>
      </c>
    </row>
    <row r="1527" spans="1:11" x14ac:dyDescent="0.25">
      <c r="A1527">
        <v>2645</v>
      </c>
      <c r="B1527" s="1">
        <v>45399</v>
      </c>
      <c r="C1527" t="s">
        <v>10</v>
      </c>
      <c r="D1527">
        <v>699</v>
      </c>
      <c r="E1527">
        <v>19.100000000000001</v>
      </c>
      <c r="F1527">
        <v>5</v>
      </c>
      <c r="G1527">
        <v>1</v>
      </c>
      <c r="H1527">
        <v>1</v>
      </c>
      <c r="I1527">
        <v>60</v>
      </c>
      <c r="J1527" t="s">
        <v>11</v>
      </c>
      <c r="K1527">
        <v>1</v>
      </c>
    </row>
    <row r="1528" spans="1:11" x14ac:dyDescent="0.25">
      <c r="A1528">
        <v>2646</v>
      </c>
      <c r="B1528" s="1">
        <v>45650</v>
      </c>
      <c r="C1528" t="s">
        <v>14</v>
      </c>
      <c r="D1528">
        <v>399</v>
      </c>
      <c r="E1528">
        <v>13</v>
      </c>
      <c r="F1528">
        <v>1</v>
      </c>
      <c r="G1528">
        <v>3</v>
      </c>
      <c r="H1528">
        <v>22</v>
      </c>
      <c r="I1528">
        <v>31</v>
      </c>
      <c r="J1528" t="s">
        <v>11</v>
      </c>
      <c r="K1528">
        <v>1</v>
      </c>
    </row>
    <row r="1529" spans="1:11" x14ac:dyDescent="0.25">
      <c r="A1529">
        <v>2648</v>
      </c>
      <c r="B1529" s="1">
        <v>45068</v>
      </c>
      <c r="C1529" t="s">
        <v>10</v>
      </c>
      <c r="D1529">
        <v>699</v>
      </c>
      <c r="E1529">
        <v>4</v>
      </c>
      <c r="F1529">
        <v>1</v>
      </c>
      <c r="G1529">
        <v>4</v>
      </c>
      <c r="H1529">
        <v>36</v>
      </c>
      <c r="I1529">
        <v>45</v>
      </c>
      <c r="J1529" t="s">
        <v>11</v>
      </c>
      <c r="K1529">
        <v>1</v>
      </c>
    </row>
    <row r="1530" spans="1:11" x14ac:dyDescent="0.25">
      <c r="A1530">
        <v>2649</v>
      </c>
      <c r="B1530" s="1">
        <v>45451</v>
      </c>
      <c r="C1530" t="s">
        <v>14</v>
      </c>
      <c r="D1530">
        <v>399</v>
      </c>
      <c r="E1530">
        <v>4.8</v>
      </c>
      <c r="F1530">
        <v>2</v>
      </c>
      <c r="G1530">
        <v>4</v>
      </c>
      <c r="H1530">
        <v>18</v>
      </c>
      <c r="I1530">
        <v>60</v>
      </c>
      <c r="J1530" t="s">
        <v>11</v>
      </c>
      <c r="K1530">
        <v>1</v>
      </c>
    </row>
    <row r="1531" spans="1:11" x14ac:dyDescent="0.25">
      <c r="A1531">
        <v>2650</v>
      </c>
      <c r="B1531" s="1">
        <v>45062</v>
      </c>
      <c r="C1531" t="s">
        <v>10</v>
      </c>
      <c r="D1531">
        <v>699</v>
      </c>
      <c r="E1531">
        <v>11.5</v>
      </c>
      <c r="F1531">
        <v>4</v>
      </c>
      <c r="G1531">
        <v>5</v>
      </c>
      <c r="H1531">
        <v>5</v>
      </c>
      <c r="I1531">
        <v>46</v>
      </c>
      <c r="J1531" t="s">
        <v>11</v>
      </c>
      <c r="K1531">
        <v>1</v>
      </c>
    </row>
    <row r="1532" spans="1:11" x14ac:dyDescent="0.25">
      <c r="A1532">
        <v>2653</v>
      </c>
      <c r="B1532" s="1">
        <v>45335</v>
      </c>
      <c r="C1532" t="s">
        <v>14</v>
      </c>
      <c r="D1532">
        <v>399</v>
      </c>
      <c r="E1532">
        <v>20.8</v>
      </c>
      <c r="F1532">
        <v>0</v>
      </c>
      <c r="G1532">
        <v>5</v>
      </c>
      <c r="H1532">
        <v>32</v>
      </c>
      <c r="I1532">
        <v>3</v>
      </c>
      <c r="J1532" t="s">
        <v>11</v>
      </c>
      <c r="K1532">
        <v>1</v>
      </c>
    </row>
    <row r="1533" spans="1:11" x14ac:dyDescent="0.25">
      <c r="A1533">
        <v>2654</v>
      </c>
      <c r="B1533" s="1">
        <v>45066</v>
      </c>
      <c r="C1533" t="s">
        <v>12</v>
      </c>
      <c r="D1533">
        <v>199</v>
      </c>
      <c r="E1533">
        <v>10.5</v>
      </c>
      <c r="F1533">
        <v>0</v>
      </c>
      <c r="G1533">
        <v>3</v>
      </c>
      <c r="H1533">
        <v>22</v>
      </c>
      <c r="I1533">
        <v>10</v>
      </c>
      <c r="J1533" t="s">
        <v>11</v>
      </c>
      <c r="K1533">
        <v>1</v>
      </c>
    </row>
    <row r="1534" spans="1:11" x14ac:dyDescent="0.25">
      <c r="A1534">
        <v>2656</v>
      </c>
      <c r="B1534" s="1">
        <v>45456</v>
      </c>
      <c r="C1534" t="s">
        <v>10</v>
      </c>
      <c r="D1534">
        <v>699</v>
      </c>
      <c r="E1534">
        <v>0.6</v>
      </c>
      <c r="F1534">
        <v>1</v>
      </c>
      <c r="G1534">
        <v>3</v>
      </c>
      <c r="H1534">
        <v>18</v>
      </c>
      <c r="I1534">
        <v>33</v>
      </c>
      <c r="J1534" t="s">
        <v>11</v>
      </c>
      <c r="K1534">
        <v>1</v>
      </c>
    </row>
    <row r="1535" spans="1:11" x14ac:dyDescent="0.25">
      <c r="A1535">
        <v>2657</v>
      </c>
      <c r="B1535" s="1">
        <v>45356</v>
      </c>
      <c r="C1535" t="s">
        <v>12</v>
      </c>
      <c r="D1535">
        <v>199</v>
      </c>
      <c r="E1535">
        <v>17.399999999999999</v>
      </c>
      <c r="F1535">
        <v>7</v>
      </c>
      <c r="G1535">
        <v>1</v>
      </c>
      <c r="H1535">
        <v>11</v>
      </c>
      <c r="I1535">
        <v>5</v>
      </c>
      <c r="J1535" t="s">
        <v>11</v>
      </c>
      <c r="K1535">
        <v>1</v>
      </c>
    </row>
    <row r="1536" spans="1:11" x14ac:dyDescent="0.25">
      <c r="A1536">
        <v>2658</v>
      </c>
      <c r="B1536" s="1">
        <v>44987</v>
      </c>
      <c r="C1536" t="s">
        <v>12</v>
      </c>
      <c r="D1536">
        <v>199</v>
      </c>
      <c r="E1536">
        <v>23.6</v>
      </c>
      <c r="F1536">
        <v>8</v>
      </c>
      <c r="G1536">
        <v>2</v>
      </c>
      <c r="H1536">
        <v>25</v>
      </c>
      <c r="I1536">
        <v>0</v>
      </c>
      <c r="J1536" t="s">
        <v>11</v>
      </c>
      <c r="K1536">
        <v>1</v>
      </c>
    </row>
    <row r="1537" spans="1:11" x14ac:dyDescent="0.25">
      <c r="A1537">
        <v>2660</v>
      </c>
      <c r="B1537" s="1">
        <v>45364</v>
      </c>
      <c r="C1537" t="s">
        <v>10</v>
      </c>
      <c r="D1537">
        <v>699</v>
      </c>
      <c r="E1537">
        <v>21.2</v>
      </c>
      <c r="F1537">
        <v>1</v>
      </c>
      <c r="G1537">
        <v>5</v>
      </c>
      <c r="H1537">
        <v>12</v>
      </c>
      <c r="I1537">
        <v>5</v>
      </c>
      <c r="J1537" t="s">
        <v>11</v>
      </c>
      <c r="K1537">
        <v>1</v>
      </c>
    </row>
    <row r="1538" spans="1:11" x14ac:dyDescent="0.25">
      <c r="A1538">
        <v>2662</v>
      </c>
      <c r="B1538" s="1">
        <v>44942</v>
      </c>
      <c r="C1538" t="s">
        <v>12</v>
      </c>
      <c r="D1538">
        <v>199</v>
      </c>
      <c r="E1538">
        <v>1.3</v>
      </c>
      <c r="F1538">
        <v>1</v>
      </c>
      <c r="G1538">
        <v>3</v>
      </c>
      <c r="H1538">
        <v>3</v>
      </c>
      <c r="I1538">
        <v>37</v>
      </c>
      <c r="J1538" t="s">
        <v>11</v>
      </c>
      <c r="K1538">
        <v>1</v>
      </c>
    </row>
    <row r="1539" spans="1:11" x14ac:dyDescent="0.25">
      <c r="A1539">
        <v>2665</v>
      </c>
      <c r="B1539" s="1">
        <v>45190</v>
      </c>
      <c r="C1539" t="s">
        <v>14</v>
      </c>
      <c r="D1539">
        <v>399</v>
      </c>
      <c r="E1539">
        <v>15</v>
      </c>
      <c r="F1539">
        <v>3</v>
      </c>
      <c r="G1539">
        <v>3</v>
      </c>
      <c r="H1539">
        <v>27</v>
      </c>
      <c r="I1539">
        <v>22</v>
      </c>
      <c r="J1539" t="s">
        <v>11</v>
      </c>
      <c r="K1539">
        <v>1</v>
      </c>
    </row>
    <row r="1540" spans="1:11" x14ac:dyDescent="0.25">
      <c r="A1540">
        <v>2667</v>
      </c>
      <c r="B1540" s="1">
        <v>44999</v>
      </c>
      <c r="C1540" t="s">
        <v>12</v>
      </c>
      <c r="D1540">
        <v>199</v>
      </c>
      <c r="E1540">
        <v>5.5</v>
      </c>
      <c r="F1540">
        <v>4</v>
      </c>
      <c r="G1540">
        <v>4</v>
      </c>
      <c r="H1540">
        <v>31</v>
      </c>
      <c r="I1540">
        <v>5</v>
      </c>
      <c r="J1540" t="s">
        <v>11</v>
      </c>
      <c r="K1540">
        <v>1</v>
      </c>
    </row>
    <row r="1541" spans="1:11" x14ac:dyDescent="0.25">
      <c r="A1541">
        <v>2668</v>
      </c>
      <c r="B1541" s="1">
        <v>45552</v>
      </c>
      <c r="C1541" t="s">
        <v>12</v>
      </c>
      <c r="D1541">
        <v>199</v>
      </c>
      <c r="E1541">
        <v>8.6</v>
      </c>
      <c r="F1541">
        <v>2</v>
      </c>
      <c r="G1541">
        <v>2</v>
      </c>
      <c r="H1541">
        <v>17</v>
      </c>
      <c r="I1541">
        <v>49</v>
      </c>
      <c r="J1541" t="s">
        <v>11</v>
      </c>
      <c r="K1541">
        <v>1</v>
      </c>
    </row>
    <row r="1542" spans="1:11" x14ac:dyDescent="0.25">
      <c r="A1542">
        <v>2669</v>
      </c>
      <c r="B1542" s="1">
        <v>45295</v>
      </c>
      <c r="C1542" t="s">
        <v>14</v>
      </c>
      <c r="D1542">
        <v>399</v>
      </c>
      <c r="E1542">
        <v>17.3</v>
      </c>
      <c r="F1542">
        <v>1</v>
      </c>
      <c r="G1542">
        <v>3</v>
      </c>
      <c r="H1542">
        <v>15</v>
      </c>
      <c r="I1542">
        <v>57</v>
      </c>
      <c r="J1542" t="s">
        <v>11</v>
      </c>
      <c r="K1542">
        <v>1</v>
      </c>
    </row>
    <row r="1543" spans="1:11" x14ac:dyDescent="0.25">
      <c r="A1543">
        <v>2671</v>
      </c>
      <c r="B1543" s="1">
        <v>45366</v>
      </c>
      <c r="C1543" t="s">
        <v>10</v>
      </c>
      <c r="D1543">
        <v>699</v>
      </c>
      <c r="E1543">
        <v>10.4</v>
      </c>
      <c r="F1543">
        <v>4</v>
      </c>
      <c r="G1543">
        <v>4</v>
      </c>
      <c r="H1543">
        <v>4</v>
      </c>
      <c r="I1543">
        <v>27</v>
      </c>
      <c r="J1543" t="s">
        <v>11</v>
      </c>
      <c r="K1543">
        <v>1</v>
      </c>
    </row>
    <row r="1544" spans="1:11" x14ac:dyDescent="0.25">
      <c r="A1544">
        <v>2673</v>
      </c>
      <c r="B1544" s="1">
        <v>45572</v>
      </c>
      <c r="C1544" t="s">
        <v>10</v>
      </c>
      <c r="D1544">
        <v>699</v>
      </c>
      <c r="E1544">
        <v>13.9</v>
      </c>
      <c r="F1544">
        <v>2</v>
      </c>
      <c r="G1544">
        <v>2</v>
      </c>
      <c r="H1544">
        <v>13</v>
      </c>
      <c r="I1544">
        <v>51</v>
      </c>
      <c r="J1544" t="s">
        <v>11</v>
      </c>
      <c r="K1544">
        <v>1</v>
      </c>
    </row>
    <row r="1545" spans="1:11" x14ac:dyDescent="0.25">
      <c r="A1545">
        <v>2674</v>
      </c>
      <c r="B1545" s="1">
        <v>45383</v>
      </c>
      <c r="C1545" t="s">
        <v>14</v>
      </c>
      <c r="D1545">
        <v>399</v>
      </c>
      <c r="E1545">
        <v>22.9</v>
      </c>
      <c r="F1545">
        <v>8</v>
      </c>
      <c r="G1545">
        <v>0</v>
      </c>
      <c r="H1545">
        <v>26</v>
      </c>
      <c r="I1545">
        <v>21</v>
      </c>
      <c r="J1545" t="s">
        <v>11</v>
      </c>
      <c r="K1545">
        <v>1</v>
      </c>
    </row>
    <row r="1546" spans="1:11" x14ac:dyDescent="0.25">
      <c r="A1546">
        <v>2675</v>
      </c>
      <c r="B1546" s="1">
        <v>45287</v>
      </c>
      <c r="C1546" t="s">
        <v>14</v>
      </c>
      <c r="D1546">
        <v>399</v>
      </c>
      <c r="E1546">
        <v>17.8</v>
      </c>
      <c r="F1546">
        <v>6</v>
      </c>
      <c r="G1546">
        <v>2</v>
      </c>
      <c r="H1546">
        <v>18</v>
      </c>
      <c r="I1546">
        <v>28</v>
      </c>
      <c r="J1546" t="s">
        <v>11</v>
      </c>
      <c r="K1546">
        <v>1</v>
      </c>
    </row>
    <row r="1547" spans="1:11" x14ac:dyDescent="0.25">
      <c r="A1547">
        <v>2676</v>
      </c>
      <c r="B1547" s="1">
        <v>44936</v>
      </c>
      <c r="C1547" t="s">
        <v>12</v>
      </c>
      <c r="D1547">
        <v>199</v>
      </c>
      <c r="E1547">
        <v>24</v>
      </c>
      <c r="F1547">
        <v>2</v>
      </c>
      <c r="G1547">
        <v>1</v>
      </c>
      <c r="H1547">
        <v>24</v>
      </c>
      <c r="I1547">
        <v>36</v>
      </c>
      <c r="J1547" t="s">
        <v>11</v>
      </c>
      <c r="K1547">
        <v>1</v>
      </c>
    </row>
    <row r="1548" spans="1:11" x14ac:dyDescent="0.25">
      <c r="A1548">
        <v>2677</v>
      </c>
      <c r="B1548" s="1">
        <v>45571</v>
      </c>
      <c r="C1548" t="s">
        <v>10</v>
      </c>
      <c r="D1548">
        <v>699</v>
      </c>
      <c r="E1548">
        <v>13.8</v>
      </c>
      <c r="F1548">
        <v>5</v>
      </c>
      <c r="G1548">
        <v>2</v>
      </c>
      <c r="H1548">
        <v>3</v>
      </c>
      <c r="I1548">
        <v>6</v>
      </c>
      <c r="J1548" t="s">
        <v>11</v>
      </c>
      <c r="K1548">
        <v>1</v>
      </c>
    </row>
    <row r="1549" spans="1:11" x14ac:dyDescent="0.25">
      <c r="A1549">
        <v>2679</v>
      </c>
      <c r="B1549" s="1">
        <v>45263</v>
      </c>
      <c r="C1549" t="s">
        <v>14</v>
      </c>
      <c r="D1549">
        <v>399</v>
      </c>
      <c r="E1549">
        <v>23.6</v>
      </c>
      <c r="F1549">
        <v>1</v>
      </c>
      <c r="G1549">
        <v>4</v>
      </c>
      <c r="H1549">
        <v>33</v>
      </c>
      <c r="I1549">
        <v>43</v>
      </c>
      <c r="J1549" t="s">
        <v>11</v>
      </c>
      <c r="K1549">
        <v>1</v>
      </c>
    </row>
    <row r="1550" spans="1:11" x14ac:dyDescent="0.25">
      <c r="A1550">
        <v>2680</v>
      </c>
      <c r="B1550" s="1">
        <v>45576</v>
      </c>
      <c r="C1550" t="s">
        <v>14</v>
      </c>
      <c r="D1550">
        <v>399</v>
      </c>
      <c r="E1550">
        <v>17.2</v>
      </c>
      <c r="F1550">
        <v>0</v>
      </c>
      <c r="G1550">
        <v>5</v>
      </c>
      <c r="H1550">
        <v>29</v>
      </c>
      <c r="I1550">
        <v>44</v>
      </c>
      <c r="J1550" t="s">
        <v>11</v>
      </c>
      <c r="K1550">
        <v>1</v>
      </c>
    </row>
    <row r="1551" spans="1:11" x14ac:dyDescent="0.25">
      <c r="A1551">
        <v>2682</v>
      </c>
      <c r="B1551" s="1">
        <v>45375</v>
      </c>
      <c r="C1551" t="s">
        <v>10</v>
      </c>
      <c r="D1551">
        <v>699</v>
      </c>
      <c r="E1551">
        <v>17.2</v>
      </c>
      <c r="F1551">
        <v>0</v>
      </c>
      <c r="G1551">
        <v>0</v>
      </c>
      <c r="H1551">
        <v>6</v>
      </c>
      <c r="I1551">
        <v>42</v>
      </c>
      <c r="J1551" t="s">
        <v>11</v>
      </c>
      <c r="K1551">
        <v>1</v>
      </c>
    </row>
    <row r="1552" spans="1:11" x14ac:dyDescent="0.25">
      <c r="A1552">
        <v>2685</v>
      </c>
      <c r="B1552" s="1">
        <v>45431</v>
      </c>
      <c r="C1552" t="s">
        <v>14</v>
      </c>
      <c r="D1552">
        <v>399</v>
      </c>
      <c r="E1552">
        <v>11.3</v>
      </c>
      <c r="F1552">
        <v>5</v>
      </c>
      <c r="G1552">
        <v>0</v>
      </c>
      <c r="H1552">
        <v>17</v>
      </c>
      <c r="I1552">
        <v>28</v>
      </c>
      <c r="J1552" t="s">
        <v>11</v>
      </c>
      <c r="K1552">
        <v>1</v>
      </c>
    </row>
    <row r="1553" spans="1:11" x14ac:dyDescent="0.25">
      <c r="A1553">
        <v>2686</v>
      </c>
      <c r="B1553" s="1">
        <v>45289</v>
      </c>
      <c r="C1553" t="s">
        <v>12</v>
      </c>
      <c r="D1553">
        <v>199</v>
      </c>
      <c r="E1553">
        <v>17.8</v>
      </c>
      <c r="F1553">
        <v>2</v>
      </c>
      <c r="G1553">
        <v>3</v>
      </c>
      <c r="H1553">
        <v>29</v>
      </c>
      <c r="I1553">
        <v>38</v>
      </c>
      <c r="J1553" t="s">
        <v>11</v>
      </c>
      <c r="K1553">
        <v>1</v>
      </c>
    </row>
    <row r="1554" spans="1:11" x14ac:dyDescent="0.25">
      <c r="A1554">
        <v>2689</v>
      </c>
      <c r="B1554" s="1">
        <v>45146</v>
      </c>
      <c r="C1554" t="s">
        <v>10</v>
      </c>
      <c r="D1554">
        <v>699</v>
      </c>
      <c r="E1554">
        <v>0.6</v>
      </c>
      <c r="F1554">
        <v>5</v>
      </c>
      <c r="G1554">
        <v>1</v>
      </c>
      <c r="H1554">
        <v>8</v>
      </c>
      <c r="I1554">
        <v>60</v>
      </c>
      <c r="J1554" t="s">
        <v>11</v>
      </c>
      <c r="K1554">
        <v>1</v>
      </c>
    </row>
    <row r="1555" spans="1:11" x14ac:dyDescent="0.25">
      <c r="A1555">
        <v>2692</v>
      </c>
      <c r="B1555" s="1">
        <v>45077</v>
      </c>
      <c r="C1555" t="s">
        <v>14</v>
      </c>
      <c r="D1555">
        <v>399</v>
      </c>
      <c r="E1555">
        <v>19.100000000000001</v>
      </c>
      <c r="F1555">
        <v>3</v>
      </c>
      <c r="G1555">
        <v>2</v>
      </c>
      <c r="H1555">
        <v>23</v>
      </c>
      <c r="I1555">
        <v>43</v>
      </c>
      <c r="J1555" t="s">
        <v>11</v>
      </c>
      <c r="K1555">
        <v>1</v>
      </c>
    </row>
    <row r="1556" spans="1:11" x14ac:dyDescent="0.25">
      <c r="A1556">
        <v>2695</v>
      </c>
      <c r="B1556" s="1">
        <v>45639</v>
      </c>
      <c r="C1556" t="s">
        <v>12</v>
      </c>
      <c r="D1556">
        <v>199</v>
      </c>
      <c r="E1556">
        <v>13.9</v>
      </c>
      <c r="F1556">
        <v>7</v>
      </c>
      <c r="G1556">
        <v>3</v>
      </c>
      <c r="H1556">
        <v>5</v>
      </c>
      <c r="I1556">
        <v>16</v>
      </c>
      <c r="J1556" t="s">
        <v>11</v>
      </c>
      <c r="K1556">
        <v>1</v>
      </c>
    </row>
    <row r="1557" spans="1:11" x14ac:dyDescent="0.25">
      <c r="A1557">
        <v>2697</v>
      </c>
      <c r="B1557" s="1">
        <v>45429</v>
      </c>
      <c r="C1557" t="s">
        <v>12</v>
      </c>
      <c r="D1557">
        <v>199</v>
      </c>
      <c r="E1557">
        <v>8</v>
      </c>
      <c r="F1557">
        <v>5</v>
      </c>
      <c r="G1557">
        <v>1</v>
      </c>
      <c r="H1557">
        <v>19</v>
      </c>
      <c r="I1557">
        <v>1</v>
      </c>
      <c r="J1557" t="s">
        <v>11</v>
      </c>
      <c r="K1557">
        <v>1</v>
      </c>
    </row>
    <row r="1558" spans="1:11" x14ac:dyDescent="0.25">
      <c r="A1558">
        <v>2698</v>
      </c>
      <c r="B1558" s="1">
        <v>45091</v>
      </c>
      <c r="C1558" t="s">
        <v>14</v>
      </c>
      <c r="D1558">
        <v>399</v>
      </c>
      <c r="E1558">
        <v>19.100000000000001</v>
      </c>
      <c r="F1558">
        <v>2</v>
      </c>
      <c r="G1558">
        <v>2</v>
      </c>
      <c r="H1558">
        <v>25</v>
      </c>
      <c r="I1558">
        <v>20</v>
      </c>
      <c r="J1558" t="s">
        <v>11</v>
      </c>
      <c r="K1558">
        <v>1</v>
      </c>
    </row>
    <row r="1559" spans="1:11" x14ac:dyDescent="0.25">
      <c r="A1559">
        <v>2701</v>
      </c>
      <c r="B1559" s="1">
        <v>45265</v>
      </c>
      <c r="C1559" t="s">
        <v>12</v>
      </c>
      <c r="D1559">
        <v>199</v>
      </c>
      <c r="E1559">
        <v>15.9</v>
      </c>
      <c r="F1559">
        <v>2</v>
      </c>
      <c r="G1559">
        <v>1</v>
      </c>
      <c r="H1559">
        <v>4</v>
      </c>
      <c r="I1559">
        <v>50</v>
      </c>
      <c r="J1559" t="s">
        <v>11</v>
      </c>
      <c r="K1559">
        <v>1</v>
      </c>
    </row>
    <row r="1560" spans="1:11" x14ac:dyDescent="0.25">
      <c r="A1560">
        <v>2705</v>
      </c>
      <c r="B1560" s="1">
        <v>45621</v>
      </c>
      <c r="C1560" t="s">
        <v>14</v>
      </c>
      <c r="D1560">
        <v>399</v>
      </c>
      <c r="E1560">
        <v>11.4</v>
      </c>
      <c r="F1560">
        <v>2</v>
      </c>
      <c r="G1560">
        <v>4</v>
      </c>
      <c r="H1560">
        <v>26</v>
      </c>
      <c r="I1560">
        <v>59</v>
      </c>
      <c r="J1560" t="s">
        <v>11</v>
      </c>
      <c r="K1560">
        <v>1</v>
      </c>
    </row>
    <row r="1561" spans="1:11" x14ac:dyDescent="0.25">
      <c r="A1561">
        <v>2706</v>
      </c>
      <c r="B1561" s="1">
        <v>45506</v>
      </c>
      <c r="C1561" t="s">
        <v>14</v>
      </c>
      <c r="D1561">
        <v>399</v>
      </c>
      <c r="E1561">
        <v>8.6999999999999993</v>
      </c>
      <c r="F1561">
        <v>8</v>
      </c>
      <c r="G1561">
        <v>4</v>
      </c>
      <c r="H1561">
        <v>30</v>
      </c>
      <c r="I1561">
        <v>28</v>
      </c>
      <c r="J1561" t="s">
        <v>11</v>
      </c>
      <c r="K1561">
        <v>1</v>
      </c>
    </row>
    <row r="1562" spans="1:11" x14ac:dyDescent="0.25">
      <c r="A1562">
        <v>2707</v>
      </c>
      <c r="B1562" s="1">
        <v>45163</v>
      </c>
      <c r="C1562" t="s">
        <v>12</v>
      </c>
      <c r="D1562">
        <v>199</v>
      </c>
      <c r="E1562">
        <v>4.7</v>
      </c>
      <c r="F1562">
        <v>6</v>
      </c>
      <c r="G1562">
        <v>2</v>
      </c>
      <c r="H1562">
        <v>6</v>
      </c>
      <c r="I1562">
        <v>10</v>
      </c>
      <c r="J1562" t="s">
        <v>11</v>
      </c>
      <c r="K1562">
        <v>1</v>
      </c>
    </row>
    <row r="1563" spans="1:11" x14ac:dyDescent="0.25">
      <c r="A1563">
        <v>2712</v>
      </c>
      <c r="B1563" s="1">
        <v>45427</v>
      </c>
      <c r="C1563" t="s">
        <v>10</v>
      </c>
      <c r="D1563">
        <v>699</v>
      </c>
      <c r="E1563">
        <v>2.2000000000000002</v>
      </c>
      <c r="F1563">
        <v>8</v>
      </c>
      <c r="G1563">
        <v>0</v>
      </c>
      <c r="H1563">
        <v>11</v>
      </c>
      <c r="I1563">
        <v>33</v>
      </c>
      <c r="J1563" t="s">
        <v>11</v>
      </c>
      <c r="K1563">
        <v>1</v>
      </c>
    </row>
    <row r="1564" spans="1:11" x14ac:dyDescent="0.25">
      <c r="A1564">
        <v>2714</v>
      </c>
      <c r="B1564" s="1">
        <v>45529</v>
      </c>
      <c r="C1564" t="s">
        <v>14</v>
      </c>
      <c r="D1564">
        <v>399</v>
      </c>
      <c r="E1564">
        <v>13.6</v>
      </c>
      <c r="F1564">
        <v>5</v>
      </c>
      <c r="G1564">
        <v>4</v>
      </c>
      <c r="H1564">
        <v>14</v>
      </c>
      <c r="I1564">
        <v>35</v>
      </c>
      <c r="J1564" t="s">
        <v>11</v>
      </c>
      <c r="K1564">
        <v>1</v>
      </c>
    </row>
    <row r="1565" spans="1:11" x14ac:dyDescent="0.25">
      <c r="A1565">
        <v>2716</v>
      </c>
      <c r="B1565" s="1">
        <v>45474</v>
      </c>
      <c r="C1565" t="s">
        <v>10</v>
      </c>
      <c r="D1565">
        <v>699</v>
      </c>
      <c r="E1565">
        <v>1.6</v>
      </c>
      <c r="F1565">
        <v>0</v>
      </c>
      <c r="G1565">
        <v>2</v>
      </c>
      <c r="H1565">
        <v>34</v>
      </c>
      <c r="I1565">
        <v>58</v>
      </c>
      <c r="J1565" t="s">
        <v>11</v>
      </c>
      <c r="K1565">
        <v>1</v>
      </c>
    </row>
    <row r="1566" spans="1:11" x14ac:dyDescent="0.25">
      <c r="A1566">
        <v>2717</v>
      </c>
      <c r="B1566" s="1">
        <v>45522</v>
      </c>
      <c r="C1566" t="s">
        <v>10</v>
      </c>
      <c r="D1566">
        <v>699</v>
      </c>
      <c r="E1566">
        <v>2.1</v>
      </c>
      <c r="F1566">
        <v>6</v>
      </c>
      <c r="G1566">
        <v>4</v>
      </c>
      <c r="H1566">
        <v>14</v>
      </c>
      <c r="I1566">
        <v>60</v>
      </c>
      <c r="J1566" t="s">
        <v>11</v>
      </c>
      <c r="K1566">
        <v>1</v>
      </c>
    </row>
    <row r="1567" spans="1:11" x14ac:dyDescent="0.25">
      <c r="A1567">
        <v>2718</v>
      </c>
      <c r="B1567" s="1">
        <v>44981</v>
      </c>
      <c r="C1567" t="s">
        <v>14</v>
      </c>
      <c r="D1567">
        <v>399</v>
      </c>
      <c r="E1567">
        <v>20.2</v>
      </c>
      <c r="F1567">
        <v>4</v>
      </c>
      <c r="G1567">
        <v>2</v>
      </c>
      <c r="H1567">
        <v>12</v>
      </c>
      <c r="I1567">
        <v>56</v>
      </c>
      <c r="J1567" t="s">
        <v>11</v>
      </c>
      <c r="K1567">
        <v>1</v>
      </c>
    </row>
    <row r="1568" spans="1:11" x14ac:dyDescent="0.25">
      <c r="A1568">
        <v>2720</v>
      </c>
      <c r="B1568" s="1">
        <v>45567</v>
      </c>
      <c r="C1568" t="s">
        <v>12</v>
      </c>
      <c r="D1568">
        <v>199</v>
      </c>
      <c r="E1568">
        <v>4.9000000000000004</v>
      </c>
      <c r="F1568">
        <v>3</v>
      </c>
      <c r="G1568">
        <v>4</v>
      </c>
      <c r="H1568">
        <v>4</v>
      </c>
      <c r="I1568">
        <v>18</v>
      </c>
      <c r="J1568" t="s">
        <v>11</v>
      </c>
      <c r="K1568">
        <v>1</v>
      </c>
    </row>
    <row r="1569" spans="1:11" x14ac:dyDescent="0.25">
      <c r="A1569">
        <v>2721</v>
      </c>
      <c r="B1569" s="1">
        <v>45212</v>
      </c>
      <c r="C1569" t="s">
        <v>12</v>
      </c>
      <c r="D1569">
        <v>199</v>
      </c>
      <c r="E1569">
        <v>16.7</v>
      </c>
      <c r="F1569">
        <v>2</v>
      </c>
      <c r="G1569">
        <v>0</v>
      </c>
      <c r="H1569">
        <v>9</v>
      </c>
      <c r="I1569">
        <v>16</v>
      </c>
      <c r="J1569" t="s">
        <v>11</v>
      </c>
      <c r="K1569">
        <v>1</v>
      </c>
    </row>
    <row r="1570" spans="1:11" x14ac:dyDescent="0.25">
      <c r="A1570">
        <v>2722</v>
      </c>
      <c r="B1570" s="1">
        <v>45039</v>
      </c>
      <c r="C1570" t="s">
        <v>14</v>
      </c>
      <c r="D1570">
        <v>399</v>
      </c>
      <c r="E1570">
        <v>16.5</v>
      </c>
      <c r="F1570">
        <v>2</v>
      </c>
      <c r="G1570">
        <v>5</v>
      </c>
      <c r="H1570">
        <v>18</v>
      </c>
      <c r="I1570">
        <v>55</v>
      </c>
      <c r="J1570" t="s">
        <v>11</v>
      </c>
      <c r="K1570">
        <v>1</v>
      </c>
    </row>
    <row r="1571" spans="1:11" x14ac:dyDescent="0.25">
      <c r="A1571">
        <v>2723</v>
      </c>
      <c r="B1571" s="1">
        <v>45644</v>
      </c>
      <c r="C1571" t="s">
        <v>12</v>
      </c>
      <c r="D1571">
        <v>199</v>
      </c>
      <c r="E1571">
        <v>24.4</v>
      </c>
      <c r="F1571">
        <v>5</v>
      </c>
      <c r="G1571">
        <v>4</v>
      </c>
      <c r="H1571">
        <v>27</v>
      </c>
      <c r="I1571">
        <v>38</v>
      </c>
      <c r="J1571" t="s">
        <v>11</v>
      </c>
      <c r="K1571">
        <v>1</v>
      </c>
    </row>
    <row r="1572" spans="1:11" x14ac:dyDescent="0.25">
      <c r="A1572">
        <v>2728</v>
      </c>
      <c r="B1572" s="1">
        <v>45334</v>
      </c>
      <c r="C1572" t="s">
        <v>10</v>
      </c>
      <c r="D1572">
        <v>699</v>
      </c>
      <c r="E1572">
        <v>8.9</v>
      </c>
      <c r="F1572">
        <v>3</v>
      </c>
      <c r="G1572">
        <v>3</v>
      </c>
      <c r="H1572">
        <v>4</v>
      </c>
      <c r="I1572">
        <v>29</v>
      </c>
      <c r="J1572" t="s">
        <v>11</v>
      </c>
      <c r="K1572">
        <v>1</v>
      </c>
    </row>
    <row r="1573" spans="1:11" x14ac:dyDescent="0.25">
      <c r="A1573">
        <v>2729</v>
      </c>
      <c r="B1573" s="1">
        <v>44950</v>
      </c>
      <c r="C1573" t="s">
        <v>10</v>
      </c>
      <c r="D1573">
        <v>699</v>
      </c>
      <c r="E1573">
        <v>15.5</v>
      </c>
      <c r="F1573">
        <v>3</v>
      </c>
      <c r="G1573">
        <v>1</v>
      </c>
      <c r="H1573">
        <v>7</v>
      </c>
      <c r="I1573">
        <v>49</v>
      </c>
      <c r="J1573" t="s">
        <v>11</v>
      </c>
      <c r="K1573">
        <v>1</v>
      </c>
    </row>
    <row r="1574" spans="1:11" x14ac:dyDescent="0.25">
      <c r="A1574">
        <v>2734</v>
      </c>
      <c r="B1574" s="1">
        <v>45304</v>
      </c>
      <c r="C1574" t="s">
        <v>12</v>
      </c>
      <c r="D1574">
        <v>199</v>
      </c>
      <c r="E1574">
        <v>12.4</v>
      </c>
      <c r="F1574">
        <v>8</v>
      </c>
      <c r="G1574">
        <v>0</v>
      </c>
      <c r="H1574">
        <v>27</v>
      </c>
      <c r="I1574">
        <v>23</v>
      </c>
      <c r="J1574" t="s">
        <v>11</v>
      </c>
      <c r="K1574">
        <v>1</v>
      </c>
    </row>
    <row r="1575" spans="1:11" x14ac:dyDescent="0.25">
      <c r="A1575">
        <v>2736</v>
      </c>
      <c r="B1575" s="1">
        <v>45220</v>
      </c>
      <c r="C1575" t="s">
        <v>12</v>
      </c>
      <c r="D1575">
        <v>199</v>
      </c>
      <c r="E1575">
        <v>20.2</v>
      </c>
      <c r="F1575">
        <v>5</v>
      </c>
      <c r="G1575">
        <v>2</v>
      </c>
      <c r="H1575">
        <v>33</v>
      </c>
      <c r="I1575">
        <v>3</v>
      </c>
      <c r="J1575" t="s">
        <v>11</v>
      </c>
      <c r="K1575">
        <v>1</v>
      </c>
    </row>
    <row r="1576" spans="1:11" x14ac:dyDescent="0.25">
      <c r="A1576">
        <v>2738</v>
      </c>
      <c r="B1576" s="1">
        <v>45546</v>
      </c>
      <c r="C1576" t="s">
        <v>14</v>
      </c>
      <c r="D1576">
        <v>399</v>
      </c>
      <c r="E1576">
        <v>18.100000000000001</v>
      </c>
      <c r="F1576">
        <v>6</v>
      </c>
      <c r="G1576">
        <v>2</v>
      </c>
      <c r="H1576">
        <v>13</v>
      </c>
      <c r="I1576">
        <v>0</v>
      </c>
      <c r="J1576" t="s">
        <v>11</v>
      </c>
      <c r="K1576">
        <v>1</v>
      </c>
    </row>
    <row r="1577" spans="1:11" x14ac:dyDescent="0.25">
      <c r="A1577">
        <v>2739</v>
      </c>
      <c r="B1577" s="1">
        <v>45047</v>
      </c>
      <c r="C1577" t="s">
        <v>14</v>
      </c>
      <c r="D1577">
        <v>399</v>
      </c>
      <c r="E1577">
        <v>11.6</v>
      </c>
      <c r="F1577">
        <v>2</v>
      </c>
      <c r="G1577">
        <v>1</v>
      </c>
      <c r="H1577">
        <v>11</v>
      </c>
      <c r="I1577">
        <v>24</v>
      </c>
      <c r="J1577" t="s">
        <v>11</v>
      </c>
      <c r="K1577">
        <v>1</v>
      </c>
    </row>
    <row r="1578" spans="1:11" x14ac:dyDescent="0.25">
      <c r="A1578">
        <v>2740</v>
      </c>
      <c r="B1578" s="1">
        <v>45067</v>
      </c>
      <c r="C1578" t="s">
        <v>12</v>
      </c>
      <c r="D1578">
        <v>199</v>
      </c>
      <c r="E1578">
        <v>24.2</v>
      </c>
      <c r="F1578">
        <v>4</v>
      </c>
      <c r="G1578">
        <v>1</v>
      </c>
      <c r="H1578">
        <v>19</v>
      </c>
      <c r="I1578">
        <v>50</v>
      </c>
      <c r="J1578" t="s">
        <v>11</v>
      </c>
      <c r="K1578">
        <v>1</v>
      </c>
    </row>
    <row r="1579" spans="1:11" x14ac:dyDescent="0.25">
      <c r="A1579">
        <v>2741</v>
      </c>
      <c r="B1579" s="1">
        <v>45081</v>
      </c>
      <c r="C1579" t="s">
        <v>10</v>
      </c>
      <c r="D1579">
        <v>699</v>
      </c>
      <c r="E1579">
        <v>23.6</v>
      </c>
      <c r="F1579">
        <v>8</v>
      </c>
      <c r="G1579">
        <v>5</v>
      </c>
      <c r="H1579">
        <v>22</v>
      </c>
      <c r="I1579">
        <v>20</v>
      </c>
      <c r="J1579" t="s">
        <v>11</v>
      </c>
      <c r="K1579">
        <v>1</v>
      </c>
    </row>
    <row r="1580" spans="1:11" x14ac:dyDescent="0.25">
      <c r="A1580">
        <v>2742</v>
      </c>
      <c r="B1580" s="1">
        <v>45535</v>
      </c>
      <c r="C1580" t="s">
        <v>12</v>
      </c>
      <c r="D1580">
        <v>199</v>
      </c>
      <c r="E1580">
        <v>21.3</v>
      </c>
      <c r="F1580">
        <v>0</v>
      </c>
      <c r="G1580">
        <v>4</v>
      </c>
      <c r="H1580">
        <v>33</v>
      </c>
      <c r="I1580">
        <v>47</v>
      </c>
      <c r="J1580" t="s">
        <v>11</v>
      </c>
      <c r="K1580">
        <v>1</v>
      </c>
    </row>
    <row r="1581" spans="1:11" x14ac:dyDescent="0.25">
      <c r="A1581">
        <v>2743</v>
      </c>
      <c r="B1581" s="1">
        <v>45245</v>
      </c>
      <c r="C1581" t="s">
        <v>10</v>
      </c>
      <c r="D1581">
        <v>699</v>
      </c>
      <c r="E1581">
        <v>18.600000000000001</v>
      </c>
      <c r="F1581">
        <v>6</v>
      </c>
      <c r="G1581">
        <v>1</v>
      </c>
      <c r="H1581">
        <v>7</v>
      </c>
      <c r="I1581">
        <v>40</v>
      </c>
      <c r="J1581" t="s">
        <v>11</v>
      </c>
      <c r="K1581">
        <v>1</v>
      </c>
    </row>
    <row r="1582" spans="1:11" x14ac:dyDescent="0.25">
      <c r="A1582">
        <v>2744</v>
      </c>
      <c r="B1582" s="1">
        <v>45273</v>
      </c>
      <c r="C1582" t="s">
        <v>10</v>
      </c>
      <c r="D1582">
        <v>699</v>
      </c>
      <c r="E1582">
        <v>16.600000000000001</v>
      </c>
      <c r="F1582">
        <v>6</v>
      </c>
      <c r="G1582">
        <v>2</v>
      </c>
      <c r="H1582">
        <v>6</v>
      </c>
      <c r="I1582">
        <v>14</v>
      </c>
      <c r="J1582" t="s">
        <v>11</v>
      </c>
      <c r="K1582">
        <v>1</v>
      </c>
    </row>
    <row r="1583" spans="1:11" x14ac:dyDescent="0.25">
      <c r="A1583">
        <v>2747</v>
      </c>
      <c r="B1583" s="1">
        <v>44955</v>
      </c>
      <c r="C1583" t="s">
        <v>10</v>
      </c>
      <c r="D1583">
        <v>699</v>
      </c>
      <c r="E1583">
        <v>2.4</v>
      </c>
      <c r="F1583">
        <v>5</v>
      </c>
      <c r="G1583">
        <v>5</v>
      </c>
      <c r="H1583">
        <v>16</v>
      </c>
      <c r="I1583">
        <v>33</v>
      </c>
      <c r="J1583" t="s">
        <v>11</v>
      </c>
      <c r="K1583">
        <v>1</v>
      </c>
    </row>
    <row r="1584" spans="1:11" x14ac:dyDescent="0.25">
      <c r="A1584">
        <v>2749</v>
      </c>
      <c r="B1584" s="1">
        <v>45201</v>
      </c>
      <c r="C1584" t="s">
        <v>10</v>
      </c>
      <c r="D1584">
        <v>699</v>
      </c>
      <c r="E1584">
        <v>12.7</v>
      </c>
      <c r="F1584">
        <v>7</v>
      </c>
      <c r="G1584">
        <v>3</v>
      </c>
      <c r="H1584">
        <v>18</v>
      </c>
      <c r="I1584">
        <v>37</v>
      </c>
      <c r="J1584" t="s">
        <v>11</v>
      </c>
      <c r="K1584">
        <v>1</v>
      </c>
    </row>
    <row r="1585" spans="1:11" x14ac:dyDescent="0.25">
      <c r="A1585">
        <v>2750</v>
      </c>
      <c r="B1585" s="1">
        <v>45410</v>
      </c>
      <c r="C1585" t="s">
        <v>10</v>
      </c>
      <c r="D1585">
        <v>699</v>
      </c>
      <c r="E1585">
        <v>23.7</v>
      </c>
      <c r="F1585">
        <v>5</v>
      </c>
      <c r="G1585">
        <v>1</v>
      </c>
      <c r="H1585">
        <v>22</v>
      </c>
      <c r="I1585">
        <v>27</v>
      </c>
      <c r="J1585" t="s">
        <v>11</v>
      </c>
      <c r="K1585">
        <v>1</v>
      </c>
    </row>
    <row r="1586" spans="1:11" x14ac:dyDescent="0.25">
      <c r="A1586">
        <v>2751</v>
      </c>
      <c r="B1586" s="1">
        <v>45140</v>
      </c>
      <c r="C1586" t="s">
        <v>14</v>
      </c>
      <c r="D1586">
        <v>399</v>
      </c>
      <c r="E1586">
        <v>10</v>
      </c>
      <c r="F1586">
        <v>8</v>
      </c>
      <c r="G1586">
        <v>3</v>
      </c>
      <c r="H1586">
        <v>26</v>
      </c>
      <c r="I1586">
        <v>51</v>
      </c>
      <c r="J1586" t="s">
        <v>11</v>
      </c>
      <c r="K1586">
        <v>1</v>
      </c>
    </row>
    <row r="1587" spans="1:11" x14ac:dyDescent="0.25">
      <c r="A1587">
        <v>2752</v>
      </c>
      <c r="B1587" s="1">
        <v>45641</v>
      </c>
      <c r="C1587" t="s">
        <v>14</v>
      </c>
      <c r="D1587">
        <v>399</v>
      </c>
      <c r="E1587">
        <v>2.4</v>
      </c>
      <c r="F1587">
        <v>5</v>
      </c>
      <c r="G1587">
        <v>2</v>
      </c>
      <c r="H1587">
        <v>9</v>
      </c>
      <c r="I1587">
        <v>23</v>
      </c>
      <c r="J1587" t="s">
        <v>11</v>
      </c>
      <c r="K1587">
        <v>1</v>
      </c>
    </row>
    <row r="1588" spans="1:11" x14ac:dyDescent="0.25">
      <c r="A1588">
        <v>2754</v>
      </c>
      <c r="B1588" s="1">
        <v>45384</v>
      </c>
      <c r="C1588" t="s">
        <v>14</v>
      </c>
      <c r="D1588">
        <v>399</v>
      </c>
      <c r="E1588">
        <v>8.4</v>
      </c>
      <c r="F1588">
        <v>5</v>
      </c>
      <c r="G1588">
        <v>4</v>
      </c>
      <c r="H1588">
        <v>10</v>
      </c>
      <c r="I1588">
        <v>24</v>
      </c>
      <c r="J1588" t="s">
        <v>11</v>
      </c>
      <c r="K1588">
        <v>1</v>
      </c>
    </row>
    <row r="1589" spans="1:11" x14ac:dyDescent="0.25">
      <c r="A1589">
        <v>2760</v>
      </c>
      <c r="B1589" s="1">
        <v>45291</v>
      </c>
      <c r="C1589" t="s">
        <v>12</v>
      </c>
      <c r="D1589">
        <v>199</v>
      </c>
      <c r="E1589">
        <v>13.6</v>
      </c>
      <c r="F1589">
        <v>1</v>
      </c>
      <c r="G1589">
        <v>3</v>
      </c>
      <c r="H1589">
        <v>2</v>
      </c>
      <c r="I1589">
        <v>60</v>
      </c>
      <c r="J1589" t="s">
        <v>11</v>
      </c>
      <c r="K1589">
        <v>1</v>
      </c>
    </row>
    <row r="1590" spans="1:11" x14ac:dyDescent="0.25">
      <c r="A1590">
        <v>2761</v>
      </c>
      <c r="B1590" s="1">
        <v>45021</v>
      </c>
      <c r="C1590" t="s">
        <v>12</v>
      </c>
      <c r="D1590">
        <v>199</v>
      </c>
      <c r="E1590">
        <v>23.3</v>
      </c>
      <c r="F1590">
        <v>1</v>
      </c>
      <c r="G1590">
        <v>2</v>
      </c>
      <c r="H1590">
        <v>10</v>
      </c>
      <c r="I1590">
        <v>46</v>
      </c>
      <c r="J1590" t="s">
        <v>11</v>
      </c>
      <c r="K1590">
        <v>1</v>
      </c>
    </row>
    <row r="1591" spans="1:11" x14ac:dyDescent="0.25">
      <c r="A1591">
        <v>2763</v>
      </c>
      <c r="B1591" s="1">
        <v>45623</v>
      </c>
      <c r="C1591" t="s">
        <v>10</v>
      </c>
      <c r="D1591">
        <v>699</v>
      </c>
      <c r="E1591">
        <v>11.1</v>
      </c>
      <c r="F1591">
        <v>8</v>
      </c>
      <c r="G1591">
        <v>3</v>
      </c>
      <c r="H1591">
        <v>12</v>
      </c>
      <c r="I1591">
        <v>16</v>
      </c>
      <c r="J1591" t="s">
        <v>11</v>
      </c>
      <c r="K1591">
        <v>1</v>
      </c>
    </row>
    <row r="1592" spans="1:11" x14ac:dyDescent="0.25">
      <c r="A1592">
        <v>2765</v>
      </c>
      <c r="B1592" s="1">
        <v>45078</v>
      </c>
      <c r="C1592" t="s">
        <v>10</v>
      </c>
      <c r="D1592">
        <v>699</v>
      </c>
      <c r="E1592">
        <v>17.399999999999999</v>
      </c>
      <c r="F1592">
        <v>6</v>
      </c>
      <c r="G1592">
        <v>2</v>
      </c>
      <c r="H1592">
        <v>2</v>
      </c>
      <c r="I1592">
        <v>56</v>
      </c>
      <c r="J1592" t="s">
        <v>11</v>
      </c>
      <c r="K1592">
        <v>1</v>
      </c>
    </row>
    <row r="1593" spans="1:11" x14ac:dyDescent="0.25">
      <c r="A1593">
        <v>2766</v>
      </c>
      <c r="B1593" s="1">
        <v>45258</v>
      </c>
      <c r="C1593" t="s">
        <v>12</v>
      </c>
      <c r="D1593">
        <v>199</v>
      </c>
      <c r="E1593">
        <v>11.8</v>
      </c>
      <c r="F1593">
        <v>2</v>
      </c>
      <c r="G1593">
        <v>4</v>
      </c>
      <c r="H1593">
        <v>29</v>
      </c>
      <c r="I1593">
        <v>27</v>
      </c>
      <c r="J1593" t="s">
        <v>11</v>
      </c>
      <c r="K1593">
        <v>1</v>
      </c>
    </row>
    <row r="1594" spans="1:11" x14ac:dyDescent="0.25">
      <c r="A1594">
        <v>2768</v>
      </c>
      <c r="B1594" s="1">
        <v>45303</v>
      </c>
      <c r="C1594" t="s">
        <v>12</v>
      </c>
      <c r="D1594">
        <v>199</v>
      </c>
      <c r="E1594">
        <v>20.5</v>
      </c>
      <c r="F1594">
        <v>7</v>
      </c>
      <c r="G1594">
        <v>4</v>
      </c>
      <c r="H1594">
        <v>23</v>
      </c>
      <c r="I1594">
        <v>4</v>
      </c>
      <c r="J1594" t="s">
        <v>11</v>
      </c>
      <c r="K1594">
        <v>1</v>
      </c>
    </row>
    <row r="1595" spans="1:11" x14ac:dyDescent="0.25">
      <c r="A1595">
        <v>2770</v>
      </c>
      <c r="B1595" s="1">
        <v>45605</v>
      </c>
      <c r="C1595" t="s">
        <v>10</v>
      </c>
      <c r="D1595">
        <v>699</v>
      </c>
      <c r="E1595">
        <v>18.399999999999999</v>
      </c>
      <c r="F1595">
        <v>1</v>
      </c>
      <c r="G1595">
        <v>2</v>
      </c>
      <c r="H1595">
        <v>12</v>
      </c>
      <c r="I1595">
        <v>11</v>
      </c>
      <c r="J1595" t="s">
        <v>11</v>
      </c>
      <c r="K1595">
        <v>1</v>
      </c>
    </row>
    <row r="1596" spans="1:11" x14ac:dyDescent="0.25">
      <c r="A1596">
        <v>2773</v>
      </c>
      <c r="B1596" s="1">
        <v>45327</v>
      </c>
      <c r="C1596" t="s">
        <v>12</v>
      </c>
      <c r="D1596">
        <v>199</v>
      </c>
      <c r="E1596">
        <v>9.8000000000000007</v>
      </c>
      <c r="F1596">
        <v>5</v>
      </c>
      <c r="G1596">
        <v>2</v>
      </c>
      <c r="H1596">
        <v>13</v>
      </c>
      <c r="I1596">
        <v>45</v>
      </c>
      <c r="J1596" t="s">
        <v>11</v>
      </c>
      <c r="K1596">
        <v>1</v>
      </c>
    </row>
    <row r="1597" spans="1:11" x14ac:dyDescent="0.25">
      <c r="A1597">
        <v>2775</v>
      </c>
      <c r="B1597" s="1">
        <v>45602</v>
      </c>
      <c r="C1597" t="s">
        <v>12</v>
      </c>
      <c r="D1597">
        <v>199</v>
      </c>
      <c r="E1597">
        <v>3.6</v>
      </c>
      <c r="F1597">
        <v>5</v>
      </c>
      <c r="G1597">
        <v>4</v>
      </c>
      <c r="H1597">
        <v>23</v>
      </c>
      <c r="I1597">
        <v>22</v>
      </c>
      <c r="J1597" t="s">
        <v>11</v>
      </c>
      <c r="K1597">
        <v>1</v>
      </c>
    </row>
    <row r="1598" spans="1:11" x14ac:dyDescent="0.25">
      <c r="A1598">
        <v>2781</v>
      </c>
      <c r="B1598" s="1">
        <v>45430</v>
      </c>
      <c r="C1598" t="s">
        <v>10</v>
      </c>
      <c r="D1598">
        <v>699</v>
      </c>
      <c r="E1598">
        <v>20.8</v>
      </c>
      <c r="F1598">
        <v>3</v>
      </c>
      <c r="G1598">
        <v>3</v>
      </c>
      <c r="H1598">
        <v>11</v>
      </c>
      <c r="I1598">
        <v>2</v>
      </c>
      <c r="J1598" t="s">
        <v>11</v>
      </c>
      <c r="K1598">
        <v>1</v>
      </c>
    </row>
    <row r="1599" spans="1:11" x14ac:dyDescent="0.25">
      <c r="A1599">
        <v>2784</v>
      </c>
      <c r="B1599" s="1">
        <v>45339</v>
      </c>
      <c r="C1599" t="s">
        <v>10</v>
      </c>
      <c r="D1599">
        <v>699</v>
      </c>
      <c r="E1599">
        <v>23.1</v>
      </c>
      <c r="F1599">
        <v>4</v>
      </c>
      <c r="G1599">
        <v>4</v>
      </c>
      <c r="H1599">
        <v>28</v>
      </c>
      <c r="I1599">
        <v>55</v>
      </c>
      <c r="J1599" t="s">
        <v>11</v>
      </c>
      <c r="K1599">
        <v>1</v>
      </c>
    </row>
    <row r="1600" spans="1:11" x14ac:dyDescent="0.25">
      <c r="A1600">
        <v>2785</v>
      </c>
      <c r="B1600" s="1">
        <v>45148</v>
      </c>
      <c r="C1600" t="s">
        <v>14</v>
      </c>
      <c r="D1600">
        <v>399</v>
      </c>
      <c r="E1600">
        <v>8.4</v>
      </c>
      <c r="F1600">
        <v>4</v>
      </c>
      <c r="G1600">
        <v>1</v>
      </c>
      <c r="H1600">
        <v>13</v>
      </c>
      <c r="I1600">
        <v>9</v>
      </c>
      <c r="J1600" t="s">
        <v>11</v>
      </c>
      <c r="K1600">
        <v>1</v>
      </c>
    </row>
    <row r="1601" spans="1:11" x14ac:dyDescent="0.25">
      <c r="A1601">
        <v>2786</v>
      </c>
      <c r="B1601" s="1">
        <v>45035</v>
      </c>
      <c r="C1601" t="s">
        <v>10</v>
      </c>
      <c r="D1601">
        <v>699</v>
      </c>
      <c r="E1601">
        <v>4</v>
      </c>
      <c r="F1601">
        <v>2</v>
      </c>
      <c r="G1601">
        <v>5</v>
      </c>
      <c r="H1601">
        <v>10</v>
      </c>
      <c r="I1601">
        <v>32</v>
      </c>
      <c r="J1601" t="s">
        <v>11</v>
      </c>
      <c r="K1601">
        <v>1</v>
      </c>
    </row>
    <row r="1602" spans="1:11" x14ac:dyDescent="0.25">
      <c r="A1602">
        <v>2788</v>
      </c>
      <c r="B1602" s="1">
        <v>45559</v>
      </c>
      <c r="C1602" t="s">
        <v>12</v>
      </c>
      <c r="D1602">
        <v>199</v>
      </c>
      <c r="E1602">
        <v>4.9000000000000004</v>
      </c>
      <c r="F1602">
        <v>5</v>
      </c>
      <c r="G1602">
        <v>3</v>
      </c>
      <c r="H1602">
        <v>12</v>
      </c>
      <c r="I1602">
        <v>3</v>
      </c>
      <c r="J1602" t="s">
        <v>11</v>
      </c>
      <c r="K1602">
        <v>1</v>
      </c>
    </row>
    <row r="1603" spans="1:11" x14ac:dyDescent="0.25">
      <c r="A1603">
        <v>2792</v>
      </c>
      <c r="B1603" s="1">
        <v>45502</v>
      </c>
      <c r="C1603" t="s">
        <v>14</v>
      </c>
      <c r="D1603">
        <v>399</v>
      </c>
      <c r="E1603">
        <v>6.1</v>
      </c>
      <c r="F1603">
        <v>8</v>
      </c>
      <c r="G1603">
        <v>2</v>
      </c>
      <c r="H1603">
        <v>21</v>
      </c>
      <c r="I1603">
        <v>49</v>
      </c>
      <c r="J1603" t="s">
        <v>11</v>
      </c>
      <c r="K1603">
        <v>1</v>
      </c>
    </row>
    <row r="1604" spans="1:11" x14ac:dyDescent="0.25">
      <c r="A1604">
        <v>2793</v>
      </c>
      <c r="B1604" s="1">
        <v>45337</v>
      </c>
      <c r="C1604" t="s">
        <v>14</v>
      </c>
      <c r="D1604">
        <v>399</v>
      </c>
      <c r="E1604">
        <v>0.8</v>
      </c>
      <c r="F1604">
        <v>1</v>
      </c>
      <c r="G1604">
        <v>1</v>
      </c>
      <c r="H1604">
        <v>10</v>
      </c>
      <c r="I1604">
        <v>49</v>
      </c>
      <c r="J1604" t="s">
        <v>11</v>
      </c>
      <c r="K1604">
        <v>1</v>
      </c>
    </row>
    <row r="1605" spans="1:11" x14ac:dyDescent="0.25">
      <c r="A1605">
        <v>2794</v>
      </c>
      <c r="B1605" s="1">
        <v>45411</v>
      </c>
      <c r="C1605" t="s">
        <v>10</v>
      </c>
      <c r="D1605">
        <v>699</v>
      </c>
      <c r="E1605">
        <v>13</v>
      </c>
      <c r="F1605">
        <v>4</v>
      </c>
      <c r="G1605">
        <v>5</v>
      </c>
      <c r="H1605">
        <v>4</v>
      </c>
      <c r="I1605">
        <v>25</v>
      </c>
      <c r="J1605" t="s">
        <v>11</v>
      </c>
      <c r="K1605">
        <v>1</v>
      </c>
    </row>
    <row r="1606" spans="1:11" x14ac:dyDescent="0.25">
      <c r="A1606">
        <v>2800</v>
      </c>
      <c r="B1606" s="1">
        <v>45372</v>
      </c>
      <c r="C1606" t="s">
        <v>14</v>
      </c>
      <c r="D1606">
        <v>399</v>
      </c>
      <c r="E1606">
        <v>2</v>
      </c>
      <c r="F1606">
        <v>0</v>
      </c>
      <c r="G1606">
        <v>1</v>
      </c>
      <c r="H1606">
        <v>12</v>
      </c>
      <c r="I1606">
        <v>1</v>
      </c>
      <c r="J1606" t="s">
        <v>11</v>
      </c>
      <c r="K16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B599-748E-466E-B55E-6D85EEDAE6EC}">
  <dimension ref="A3:M19"/>
  <sheetViews>
    <sheetView workbookViewId="0">
      <selection activeCell="B15" sqref="B15:B17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8.42578125" bestFit="1" customWidth="1"/>
    <col min="4" max="4" width="14" bestFit="1" customWidth="1"/>
  </cols>
  <sheetData>
    <row r="3" spans="1:4" x14ac:dyDescent="0.25">
      <c r="A3" s="4" t="s">
        <v>27</v>
      </c>
      <c r="B3" t="s">
        <v>31</v>
      </c>
      <c r="C3" t="s">
        <v>33</v>
      </c>
    </row>
    <row r="4" spans="1:4" x14ac:dyDescent="0.25">
      <c r="A4" s="5" t="s">
        <v>12</v>
      </c>
      <c r="B4">
        <v>923</v>
      </c>
      <c r="C4">
        <v>534</v>
      </c>
    </row>
    <row r="5" spans="1:4" x14ac:dyDescent="0.25">
      <c r="A5" s="5" t="s">
        <v>10</v>
      </c>
      <c r="B5">
        <v>944</v>
      </c>
      <c r="C5">
        <v>548</v>
      </c>
    </row>
    <row r="6" spans="1:4" x14ac:dyDescent="0.25">
      <c r="A6" s="5" t="s">
        <v>14</v>
      </c>
      <c r="B6">
        <v>933</v>
      </c>
      <c r="C6">
        <v>523</v>
      </c>
    </row>
    <row r="7" spans="1:4" x14ac:dyDescent="0.25">
      <c r="A7" s="5" t="s">
        <v>28</v>
      </c>
      <c r="B7">
        <v>2800</v>
      </c>
      <c r="C7">
        <v>1605</v>
      </c>
    </row>
    <row r="9" spans="1:4" x14ac:dyDescent="0.25">
      <c r="A9" s="6" t="s">
        <v>27</v>
      </c>
      <c r="B9" s="6" t="s">
        <v>31</v>
      </c>
      <c r="C9" s="6" t="s">
        <v>33</v>
      </c>
      <c r="D9" s="8" t="s">
        <v>30</v>
      </c>
    </row>
    <row r="10" spans="1:4" x14ac:dyDescent="0.25">
      <c r="A10" s="5" t="s">
        <v>12</v>
      </c>
      <c r="B10">
        <v>923</v>
      </c>
      <c r="C10">
        <v>534</v>
      </c>
      <c r="D10" s="7">
        <f>C10/B10</f>
        <v>0.57854821235102927</v>
      </c>
    </row>
    <row r="11" spans="1:4" x14ac:dyDescent="0.25">
      <c r="A11" s="5" t="s">
        <v>10</v>
      </c>
      <c r="B11">
        <v>944</v>
      </c>
      <c r="C11">
        <v>548</v>
      </c>
      <c r="D11" s="7">
        <f t="shared" ref="D11:D12" si="0">C11/B11</f>
        <v>0.58050847457627119</v>
      </c>
    </row>
    <row r="12" spans="1:4" x14ac:dyDescent="0.25">
      <c r="A12" s="5" t="s">
        <v>14</v>
      </c>
      <c r="B12">
        <v>933</v>
      </c>
      <c r="C12">
        <v>523</v>
      </c>
      <c r="D12" s="7">
        <f t="shared" si="0"/>
        <v>0.56055734190782425</v>
      </c>
    </row>
    <row r="14" spans="1:4" x14ac:dyDescent="0.25">
      <c r="A14" s="6" t="s">
        <v>27</v>
      </c>
      <c r="B14" s="7" t="s">
        <v>30</v>
      </c>
    </row>
    <row r="15" spans="1:4" x14ac:dyDescent="0.25">
      <c r="A15" s="5" t="s">
        <v>12</v>
      </c>
      <c r="B15" s="16">
        <v>0.57854821235102927</v>
      </c>
    </row>
    <row r="16" spans="1:4" x14ac:dyDescent="0.25">
      <c r="A16" s="5" t="s">
        <v>10</v>
      </c>
      <c r="B16" s="16">
        <v>0.58050847457627119</v>
      </c>
    </row>
    <row r="17" spans="1:13" x14ac:dyDescent="0.25">
      <c r="A17" s="5" t="s">
        <v>14</v>
      </c>
      <c r="B17" s="16">
        <v>0.56055734190782425</v>
      </c>
    </row>
    <row r="18" spans="1:13" x14ac:dyDescent="0.25">
      <c r="F18" s="14" t="s">
        <v>80</v>
      </c>
      <c r="G18" s="14"/>
      <c r="H18" s="14"/>
      <c r="I18" s="14"/>
      <c r="J18" s="14"/>
      <c r="K18" s="14"/>
      <c r="L18" s="14"/>
      <c r="M18" s="14"/>
    </row>
    <row r="19" spans="1:13" x14ac:dyDescent="0.25">
      <c r="F19" s="14"/>
      <c r="G19" s="14"/>
      <c r="H19" s="14"/>
      <c r="I19" s="14"/>
      <c r="J19" s="14"/>
      <c r="K19" s="14"/>
      <c r="L19" s="14"/>
      <c r="M19" s="14"/>
    </row>
  </sheetData>
  <mergeCells count="1">
    <mergeCell ref="F18:M19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A9A9-6778-4DF1-802F-50673E79DA65}">
  <dimension ref="A3:E14"/>
  <sheetViews>
    <sheetView workbookViewId="0">
      <selection activeCell="E18" sqref="E18"/>
    </sheetView>
  </sheetViews>
  <sheetFormatPr defaultRowHeight="15" x14ac:dyDescent="0.25"/>
  <cols>
    <col min="1" max="1" width="33" bestFit="1" customWidth="1"/>
    <col min="2" max="2" width="12.140625" bestFit="1" customWidth="1"/>
    <col min="3" max="3" width="10.5703125" bestFit="1" customWidth="1"/>
    <col min="4" max="4" width="33" bestFit="1" customWidth="1"/>
    <col min="5" max="5" width="12" bestFit="1" customWidth="1"/>
  </cols>
  <sheetData>
    <row r="3" spans="1:5" x14ac:dyDescent="0.25">
      <c r="A3" s="4" t="s">
        <v>36</v>
      </c>
      <c r="D3" s="4" t="s">
        <v>36</v>
      </c>
    </row>
    <row r="4" spans="1:5" x14ac:dyDescent="0.25">
      <c r="A4" s="5" t="s">
        <v>34</v>
      </c>
      <c r="B4">
        <v>12.254828660436138</v>
      </c>
      <c r="D4" s="5" t="s">
        <v>34</v>
      </c>
      <c r="E4">
        <v>13.746443514644351</v>
      </c>
    </row>
    <row r="5" spans="1:5" x14ac:dyDescent="0.25">
      <c r="A5" s="5" t="s">
        <v>35</v>
      </c>
      <c r="B5">
        <v>4.2242990654205608</v>
      </c>
      <c r="D5" s="5" t="s">
        <v>35</v>
      </c>
      <c r="E5">
        <v>3.4359832635983265</v>
      </c>
    </row>
    <row r="6" spans="1:5" x14ac:dyDescent="0.25">
      <c r="A6" s="5" t="s">
        <v>37</v>
      </c>
      <c r="B6">
        <v>2.8037383177570092</v>
      </c>
      <c r="D6" s="5" t="s">
        <v>37</v>
      </c>
      <c r="E6">
        <v>2.0728033472803347</v>
      </c>
    </row>
    <row r="7" spans="1:5" x14ac:dyDescent="0.25">
      <c r="A7" s="5" t="s">
        <v>38</v>
      </c>
      <c r="B7">
        <v>18.631152647975078</v>
      </c>
      <c r="D7" s="5" t="s">
        <v>38</v>
      </c>
      <c r="E7">
        <v>18.588284518828452</v>
      </c>
    </row>
    <row r="8" spans="1:5" x14ac:dyDescent="0.25">
      <c r="A8" s="5" t="s">
        <v>39</v>
      </c>
      <c r="B8">
        <v>32.875389408099686</v>
      </c>
      <c r="D8" s="5" t="s">
        <v>39</v>
      </c>
      <c r="E8">
        <v>26.149790794979079</v>
      </c>
    </row>
    <row r="9" spans="1:5" x14ac:dyDescent="0.25">
      <c r="A9" s="9"/>
      <c r="B9" s="9" t="s">
        <v>11</v>
      </c>
      <c r="C9" s="9" t="s">
        <v>13</v>
      </c>
    </row>
    <row r="10" spans="1:5" x14ac:dyDescent="0.25">
      <c r="A10" s="10" t="s">
        <v>34</v>
      </c>
      <c r="B10" s="11">
        <v>12.254828660436138</v>
      </c>
      <c r="C10" s="11">
        <v>13.746443514644351</v>
      </c>
    </row>
    <row r="11" spans="1:5" x14ac:dyDescent="0.25">
      <c r="A11" s="10" t="s">
        <v>35</v>
      </c>
      <c r="B11" s="11">
        <v>4.2242990654205608</v>
      </c>
      <c r="C11" s="11">
        <v>3.4359832635983265</v>
      </c>
    </row>
    <row r="12" spans="1:5" x14ac:dyDescent="0.25">
      <c r="A12" s="10" t="s">
        <v>37</v>
      </c>
      <c r="B12" s="11">
        <v>2.8037383177570092</v>
      </c>
      <c r="C12" s="11">
        <v>2.0728033472803347</v>
      </c>
    </row>
    <row r="13" spans="1:5" x14ac:dyDescent="0.25">
      <c r="A13" s="10" t="s">
        <v>38</v>
      </c>
      <c r="B13" s="11">
        <v>18.631152647975078</v>
      </c>
      <c r="C13" s="11">
        <v>18.588284518828452</v>
      </c>
    </row>
    <row r="14" spans="1:5" x14ac:dyDescent="0.25">
      <c r="A14" s="10" t="s">
        <v>39</v>
      </c>
      <c r="B14" s="11">
        <v>32.875389408099686</v>
      </c>
      <c r="C14" s="11">
        <v>26.15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668-EF32-49C8-A58F-48D794D063AB}">
  <dimension ref="A1:R2801"/>
  <sheetViews>
    <sheetView workbookViewId="0">
      <selection activeCell="Q42" sqref="Q42"/>
    </sheetView>
  </sheetViews>
  <sheetFormatPr defaultRowHeight="15" x14ac:dyDescent="0.25"/>
  <cols>
    <col min="13" max="13" width="14.28515625" bestFit="1" customWidth="1"/>
    <col min="14" max="14" width="14" bestFit="1" customWidth="1"/>
    <col min="15" max="15" width="16" bestFit="1" customWidth="1"/>
    <col min="16" max="16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M1" s="4" t="s">
        <v>71</v>
      </c>
      <c r="N1" t="s">
        <v>32</v>
      </c>
      <c r="O1" t="s">
        <v>31</v>
      </c>
      <c r="P1" t="s">
        <v>62</v>
      </c>
    </row>
    <row r="2" spans="1:16" x14ac:dyDescent="0.25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  <c r="K2">
        <f>IF(J2="Yes", 1, 0)</f>
        <v>1</v>
      </c>
      <c r="M2" s="5" t="s">
        <v>66</v>
      </c>
      <c r="N2">
        <v>425</v>
      </c>
      <c r="O2">
        <v>578</v>
      </c>
      <c r="P2" s="7">
        <f>GETPIVOTDATA("Sum of churn2",$M$1,"avg_weekly_usage_hours",0.5)/GETPIVOTDATA("Count of user_id",$M$1,"avg_weekly_usage_hours",0.5)</f>
        <v>0.73529411764705888</v>
      </c>
    </row>
    <row r="3" spans="1:16" x14ac:dyDescent="0.25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  <c r="K3">
        <f t="shared" ref="K3:K66" si="0">IF(J3="Yes", 1, 0)</f>
        <v>1</v>
      </c>
      <c r="M3" s="5" t="s">
        <v>67</v>
      </c>
      <c r="N3">
        <v>276</v>
      </c>
      <c r="O3">
        <v>540</v>
      </c>
      <c r="P3" s="7">
        <f>GETPIVOTDATA("Sum of churn2",$M$1,"avg_weekly_usage_hours",5.5)/GETPIVOTDATA("Count of user_id",$M$1,"avg_weekly_usage_hours",5.5)</f>
        <v>0.51111111111111107</v>
      </c>
    </row>
    <row r="4" spans="1:16" x14ac:dyDescent="0.25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  <c r="K4">
        <f t="shared" si="0"/>
        <v>1</v>
      </c>
      <c r="M4" s="5" t="s">
        <v>68</v>
      </c>
      <c r="N4">
        <v>293</v>
      </c>
      <c r="O4">
        <v>540</v>
      </c>
      <c r="P4" s="7">
        <f>GETPIVOTDATA("Sum of churn2",$M$1,"avg_weekly_usage_hours",10.5)/GETPIVOTDATA("Count of user_id",$M$1,"avg_weekly_usage_hours",10.5)</f>
        <v>0.54259259259259263</v>
      </c>
    </row>
    <row r="5" spans="1:16" x14ac:dyDescent="0.25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  <c r="K5">
        <f t="shared" si="0"/>
        <v>1</v>
      </c>
      <c r="M5" s="5" t="s">
        <v>69</v>
      </c>
      <c r="N5">
        <v>332</v>
      </c>
      <c r="O5">
        <v>626</v>
      </c>
      <c r="P5" s="7">
        <f>GETPIVOTDATA("Sum of churn2",$M$1,"avg_weekly_usage_hours",15.5)/GETPIVOTDATA("Count of user_id",$M$1,"avg_weekly_usage_hours",15.5)</f>
        <v>0.53035143769968052</v>
      </c>
    </row>
    <row r="6" spans="1:16" x14ac:dyDescent="0.25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  <c r="K6">
        <f t="shared" si="0"/>
        <v>1</v>
      </c>
      <c r="M6" s="5" t="s">
        <v>70</v>
      </c>
      <c r="N6">
        <v>279</v>
      </c>
      <c r="O6">
        <v>516</v>
      </c>
      <c r="P6" s="7">
        <f>GETPIVOTDATA("Sum of churn2",$M$1,"avg_weekly_usage_hours",20.5)/GETPIVOTDATA("Count of user_id",$M$1,"avg_weekly_usage_hours",20.5)</f>
        <v>0.54069767441860461</v>
      </c>
    </row>
    <row r="7" spans="1:16" x14ac:dyDescent="0.25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  <c r="K7">
        <f t="shared" si="0"/>
        <v>1</v>
      </c>
      <c r="M7" s="5" t="s">
        <v>28</v>
      </c>
      <c r="N7">
        <v>1605</v>
      </c>
      <c r="O7">
        <v>2800</v>
      </c>
      <c r="P7" s="7">
        <f>GETPIVOTDATA("Sum of churn2",$M$1)/GETPIVOTDATA("Count of user_id",$M$1)</f>
        <v>0.57321428571428568</v>
      </c>
    </row>
    <row r="8" spans="1:16" x14ac:dyDescent="0.25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  <c r="K8">
        <f t="shared" si="0"/>
        <v>1</v>
      </c>
    </row>
    <row r="9" spans="1:16" x14ac:dyDescent="0.25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  <c r="K9">
        <f t="shared" si="0"/>
        <v>1</v>
      </c>
      <c r="M9" s="6" t="s">
        <v>71</v>
      </c>
      <c r="N9" t="s">
        <v>62</v>
      </c>
    </row>
    <row r="10" spans="1:16" x14ac:dyDescent="0.25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  <c r="K10">
        <f t="shared" si="0"/>
        <v>1</v>
      </c>
      <c r="M10" s="5" t="s">
        <v>66</v>
      </c>
      <c r="N10" s="7">
        <f>GETPIVOTDATA("Sum of churn2",$M$1,"avg_weekly_usage_hours",0.5)/GETPIVOTDATA("Count of user_id",$M$1,"avg_weekly_usage_hours",0.5)</f>
        <v>0.73529411764705888</v>
      </c>
    </row>
    <row r="11" spans="1:16" x14ac:dyDescent="0.25">
      <c r="A11">
        <v>10</v>
      </c>
      <c r="B11" s="1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t="s">
        <v>13</v>
      </c>
      <c r="K11">
        <f t="shared" si="0"/>
        <v>0</v>
      </c>
      <c r="M11" s="5" t="s">
        <v>67</v>
      </c>
      <c r="N11" s="7">
        <f>GETPIVOTDATA("Sum of churn2",$M$1,"avg_weekly_usage_hours",5.5)/GETPIVOTDATA("Count of user_id",$M$1,"avg_weekly_usage_hours",5.5)</f>
        <v>0.51111111111111107</v>
      </c>
    </row>
    <row r="12" spans="1:16" x14ac:dyDescent="0.25">
      <c r="A12">
        <v>11</v>
      </c>
      <c r="B12" s="1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t="s">
        <v>13</v>
      </c>
      <c r="K12">
        <f t="shared" si="0"/>
        <v>0</v>
      </c>
      <c r="M12" s="5" t="s">
        <v>68</v>
      </c>
      <c r="N12" s="7">
        <f>GETPIVOTDATA("Sum of churn2",$M$1,"avg_weekly_usage_hours",10.5)/GETPIVOTDATA("Count of user_id",$M$1,"avg_weekly_usage_hours",10.5)</f>
        <v>0.54259259259259263</v>
      </c>
    </row>
    <row r="13" spans="1:16" x14ac:dyDescent="0.25">
      <c r="A13">
        <v>12</v>
      </c>
      <c r="B13" s="1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t="s">
        <v>11</v>
      </c>
      <c r="K13">
        <f t="shared" si="0"/>
        <v>1</v>
      </c>
      <c r="M13" s="5" t="s">
        <v>69</v>
      </c>
      <c r="N13" s="7">
        <f>GETPIVOTDATA("Sum of churn2",$M$1,"avg_weekly_usage_hours",15.5)/GETPIVOTDATA("Count of user_id",$M$1,"avg_weekly_usage_hours",15.5)</f>
        <v>0.53035143769968052</v>
      </c>
    </row>
    <row r="14" spans="1:16" x14ac:dyDescent="0.25">
      <c r="A14">
        <v>13</v>
      </c>
      <c r="B14" s="1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t="s">
        <v>11</v>
      </c>
      <c r="K14">
        <f t="shared" si="0"/>
        <v>1</v>
      </c>
      <c r="M14" s="5" t="s">
        <v>70</v>
      </c>
      <c r="N14" s="7">
        <f>GETPIVOTDATA("Sum of churn2",$M$1,"avg_weekly_usage_hours",20.5)/GETPIVOTDATA("Count of user_id",$M$1,"avg_weekly_usage_hours",20.5)</f>
        <v>0.54069767441860461</v>
      </c>
    </row>
    <row r="15" spans="1:16" x14ac:dyDescent="0.25">
      <c r="A15">
        <v>14</v>
      </c>
      <c r="B15" s="1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t="s">
        <v>11</v>
      </c>
      <c r="K15">
        <f t="shared" si="0"/>
        <v>1</v>
      </c>
    </row>
    <row r="16" spans="1:16" x14ac:dyDescent="0.25">
      <c r="A16">
        <v>15</v>
      </c>
      <c r="B16" s="1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t="s">
        <v>11</v>
      </c>
      <c r="K16">
        <f t="shared" si="0"/>
        <v>1</v>
      </c>
    </row>
    <row r="17" spans="1:18" x14ac:dyDescent="0.25">
      <c r="A17">
        <v>16</v>
      </c>
      <c r="B17" s="1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t="s">
        <v>13</v>
      </c>
      <c r="K17">
        <f t="shared" si="0"/>
        <v>0</v>
      </c>
    </row>
    <row r="18" spans="1:18" x14ac:dyDescent="0.25">
      <c r="A18">
        <v>17</v>
      </c>
      <c r="B18" s="1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t="s">
        <v>13</v>
      </c>
      <c r="K18">
        <f t="shared" si="0"/>
        <v>0</v>
      </c>
    </row>
    <row r="19" spans="1:18" x14ac:dyDescent="0.25">
      <c r="A19">
        <v>18</v>
      </c>
      <c r="B19" s="1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t="s">
        <v>11</v>
      </c>
      <c r="K19">
        <f t="shared" si="0"/>
        <v>1</v>
      </c>
    </row>
    <row r="20" spans="1:18" x14ac:dyDescent="0.25">
      <c r="A20">
        <v>19</v>
      </c>
      <c r="B20" s="1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t="s">
        <v>11</v>
      </c>
      <c r="K20">
        <f t="shared" si="0"/>
        <v>1</v>
      </c>
    </row>
    <row r="21" spans="1:18" x14ac:dyDescent="0.25">
      <c r="A21">
        <v>20</v>
      </c>
      <c r="B21" s="1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t="s">
        <v>13</v>
      </c>
      <c r="K21">
        <f t="shared" si="0"/>
        <v>0</v>
      </c>
    </row>
    <row r="22" spans="1:18" x14ac:dyDescent="0.25">
      <c r="A22">
        <v>21</v>
      </c>
      <c r="B22" s="1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t="s">
        <v>13</v>
      </c>
      <c r="K22">
        <f t="shared" si="0"/>
        <v>0</v>
      </c>
    </row>
    <row r="23" spans="1:18" x14ac:dyDescent="0.25">
      <c r="A23">
        <v>22</v>
      </c>
      <c r="B23" s="1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t="s">
        <v>11</v>
      </c>
      <c r="K23">
        <f t="shared" si="0"/>
        <v>1</v>
      </c>
    </row>
    <row r="24" spans="1:18" x14ac:dyDescent="0.25">
      <c r="A24">
        <v>23</v>
      </c>
      <c r="B24" s="1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t="s">
        <v>13</v>
      </c>
      <c r="K24">
        <f t="shared" si="0"/>
        <v>0</v>
      </c>
    </row>
    <row r="25" spans="1:18" x14ac:dyDescent="0.25">
      <c r="A25">
        <v>24</v>
      </c>
      <c r="B25" s="1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t="s">
        <v>11</v>
      </c>
      <c r="K25">
        <f t="shared" si="0"/>
        <v>1</v>
      </c>
    </row>
    <row r="26" spans="1:18" x14ac:dyDescent="0.25">
      <c r="A26">
        <v>25</v>
      </c>
      <c r="B26" s="1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t="s">
        <v>11</v>
      </c>
      <c r="K26">
        <f t="shared" si="0"/>
        <v>1</v>
      </c>
    </row>
    <row r="27" spans="1:18" x14ac:dyDescent="0.25">
      <c r="A27">
        <v>26</v>
      </c>
      <c r="B27" s="1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t="s">
        <v>13</v>
      </c>
      <c r="K27">
        <f t="shared" si="0"/>
        <v>0</v>
      </c>
    </row>
    <row r="28" spans="1:18" x14ac:dyDescent="0.25">
      <c r="A28">
        <v>27</v>
      </c>
      <c r="B28" s="1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t="s">
        <v>13</v>
      </c>
      <c r="K28">
        <f t="shared" si="0"/>
        <v>0</v>
      </c>
    </row>
    <row r="29" spans="1:18" x14ac:dyDescent="0.25">
      <c r="A29">
        <v>28</v>
      </c>
      <c r="B29" s="1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t="s">
        <v>11</v>
      </c>
      <c r="K29">
        <f t="shared" si="0"/>
        <v>1</v>
      </c>
    </row>
    <row r="30" spans="1:18" x14ac:dyDescent="0.25">
      <c r="A30">
        <v>29</v>
      </c>
      <c r="B30" s="1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t="s">
        <v>13</v>
      </c>
      <c r="K30">
        <f t="shared" si="0"/>
        <v>0</v>
      </c>
    </row>
    <row r="31" spans="1:18" x14ac:dyDescent="0.25">
      <c r="A31">
        <v>30</v>
      </c>
      <c r="B31" s="1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t="s">
        <v>13</v>
      </c>
      <c r="K31">
        <f t="shared" si="0"/>
        <v>0</v>
      </c>
    </row>
    <row r="32" spans="1:18" ht="15" customHeight="1" x14ac:dyDescent="0.25">
      <c r="A32">
        <v>31</v>
      </c>
      <c r="B32" s="1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t="s">
        <v>13</v>
      </c>
      <c r="K32">
        <f t="shared" si="0"/>
        <v>0</v>
      </c>
      <c r="M32" s="14" t="s">
        <v>75</v>
      </c>
      <c r="N32" s="14"/>
      <c r="O32" s="14"/>
      <c r="P32" s="14"/>
      <c r="Q32" s="14"/>
      <c r="R32" s="14"/>
    </row>
    <row r="33" spans="1:18" x14ac:dyDescent="0.25">
      <c r="A33">
        <v>32</v>
      </c>
      <c r="B33" s="1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t="s">
        <v>13</v>
      </c>
      <c r="K33">
        <f t="shared" si="0"/>
        <v>0</v>
      </c>
      <c r="M33" s="14"/>
      <c r="N33" s="14"/>
      <c r="O33" s="14"/>
      <c r="P33" s="14"/>
      <c r="Q33" s="14"/>
      <c r="R33" s="14"/>
    </row>
    <row r="34" spans="1:18" x14ac:dyDescent="0.25">
      <c r="A34">
        <v>33</v>
      </c>
      <c r="B34" s="1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t="s">
        <v>11</v>
      </c>
      <c r="K34">
        <f t="shared" si="0"/>
        <v>1</v>
      </c>
      <c r="M34" s="14"/>
      <c r="N34" s="14"/>
      <c r="O34" s="14"/>
      <c r="P34" s="14"/>
      <c r="Q34" s="14"/>
      <c r="R34" s="14"/>
    </row>
    <row r="35" spans="1:18" x14ac:dyDescent="0.25">
      <c r="A35">
        <v>34</v>
      </c>
      <c r="B35" s="1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t="s">
        <v>11</v>
      </c>
      <c r="K35">
        <f t="shared" si="0"/>
        <v>1</v>
      </c>
      <c r="M35" s="13"/>
      <c r="N35" s="13"/>
      <c r="O35" s="13"/>
      <c r="P35" s="13"/>
      <c r="Q35" s="13"/>
      <c r="R35" s="13"/>
    </row>
    <row r="36" spans="1:18" x14ac:dyDescent="0.25">
      <c r="A36">
        <v>35</v>
      </c>
      <c r="B36" s="1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t="s">
        <v>13</v>
      </c>
      <c r="K36">
        <f t="shared" si="0"/>
        <v>0</v>
      </c>
      <c r="M36" s="13"/>
      <c r="N36" s="13"/>
      <c r="O36" s="13"/>
      <c r="P36" s="13"/>
      <c r="Q36" s="13"/>
      <c r="R36" s="13"/>
    </row>
    <row r="37" spans="1:18" x14ac:dyDescent="0.25">
      <c r="A37">
        <v>36</v>
      </c>
      <c r="B37" s="1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t="s">
        <v>11</v>
      </c>
      <c r="K37">
        <f t="shared" si="0"/>
        <v>1</v>
      </c>
      <c r="M37" s="13"/>
      <c r="N37" s="13"/>
      <c r="O37" s="13"/>
      <c r="P37" s="13"/>
      <c r="Q37" s="13"/>
      <c r="R37" s="13"/>
    </row>
    <row r="38" spans="1:18" x14ac:dyDescent="0.25">
      <c r="A38">
        <v>37</v>
      </c>
      <c r="B38" s="1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t="s">
        <v>11</v>
      </c>
      <c r="K38">
        <f t="shared" si="0"/>
        <v>1</v>
      </c>
      <c r="M38" s="13"/>
      <c r="N38" s="13"/>
      <c r="O38" s="13"/>
      <c r="P38" s="13"/>
      <c r="Q38" s="13"/>
      <c r="R38" s="13"/>
    </row>
    <row r="39" spans="1:18" x14ac:dyDescent="0.25">
      <c r="A39">
        <v>38</v>
      </c>
      <c r="B39" s="1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t="s">
        <v>11</v>
      </c>
      <c r="K39">
        <f t="shared" si="0"/>
        <v>1</v>
      </c>
      <c r="M39" s="13"/>
      <c r="N39" s="13"/>
      <c r="O39" s="13"/>
      <c r="P39" s="13"/>
      <c r="Q39" s="13"/>
      <c r="R39" s="13"/>
    </row>
    <row r="40" spans="1:18" x14ac:dyDescent="0.25">
      <c r="A40">
        <v>39</v>
      </c>
      <c r="B40" s="1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t="s">
        <v>13</v>
      </c>
      <c r="K40">
        <f t="shared" si="0"/>
        <v>0</v>
      </c>
    </row>
    <row r="41" spans="1:18" x14ac:dyDescent="0.25">
      <c r="A41">
        <v>40</v>
      </c>
      <c r="B41" s="1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t="s">
        <v>13</v>
      </c>
      <c r="K41">
        <f t="shared" si="0"/>
        <v>0</v>
      </c>
    </row>
    <row r="42" spans="1:18" x14ac:dyDescent="0.25">
      <c r="A42">
        <v>41</v>
      </c>
      <c r="B42" s="1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t="s">
        <v>11</v>
      </c>
      <c r="K42">
        <f t="shared" si="0"/>
        <v>1</v>
      </c>
    </row>
    <row r="43" spans="1:18" x14ac:dyDescent="0.25">
      <c r="A43">
        <v>42</v>
      </c>
      <c r="B43" s="1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t="s">
        <v>11</v>
      </c>
      <c r="K43">
        <f t="shared" si="0"/>
        <v>1</v>
      </c>
    </row>
    <row r="44" spans="1:18" x14ac:dyDescent="0.25">
      <c r="A44">
        <v>43</v>
      </c>
      <c r="B44" s="1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t="s">
        <v>13</v>
      </c>
      <c r="K44">
        <f t="shared" si="0"/>
        <v>0</v>
      </c>
    </row>
    <row r="45" spans="1:18" x14ac:dyDescent="0.25">
      <c r="A45">
        <v>44</v>
      </c>
      <c r="B45" s="1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t="s">
        <v>13</v>
      </c>
      <c r="K45">
        <f t="shared" si="0"/>
        <v>0</v>
      </c>
    </row>
    <row r="46" spans="1:18" x14ac:dyDescent="0.25">
      <c r="A46">
        <v>45</v>
      </c>
      <c r="B46" s="1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t="s">
        <v>11</v>
      </c>
      <c r="K46">
        <f t="shared" si="0"/>
        <v>1</v>
      </c>
    </row>
    <row r="47" spans="1:18" x14ac:dyDescent="0.25">
      <c r="A47">
        <v>46</v>
      </c>
      <c r="B47" s="1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t="s">
        <v>13</v>
      </c>
      <c r="K47">
        <f t="shared" si="0"/>
        <v>0</v>
      </c>
    </row>
    <row r="48" spans="1:18" x14ac:dyDescent="0.25">
      <c r="A48">
        <v>47</v>
      </c>
      <c r="B48" s="1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t="s">
        <v>11</v>
      </c>
      <c r="K48">
        <f t="shared" si="0"/>
        <v>1</v>
      </c>
    </row>
    <row r="49" spans="1:11" x14ac:dyDescent="0.25">
      <c r="A49">
        <v>48</v>
      </c>
      <c r="B49" s="1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t="s">
        <v>13</v>
      </c>
      <c r="K49">
        <f t="shared" si="0"/>
        <v>0</v>
      </c>
    </row>
    <row r="50" spans="1:11" x14ac:dyDescent="0.25">
      <c r="A50">
        <v>49</v>
      </c>
      <c r="B50" s="1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t="s">
        <v>11</v>
      </c>
      <c r="K50">
        <f t="shared" si="0"/>
        <v>1</v>
      </c>
    </row>
    <row r="51" spans="1:11" x14ac:dyDescent="0.25">
      <c r="A51">
        <v>50</v>
      </c>
      <c r="B51" s="1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t="s">
        <v>13</v>
      </c>
      <c r="K51">
        <f t="shared" si="0"/>
        <v>0</v>
      </c>
    </row>
    <row r="52" spans="1:11" x14ac:dyDescent="0.25">
      <c r="A52">
        <v>51</v>
      </c>
      <c r="B52" s="1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t="s">
        <v>11</v>
      </c>
      <c r="K52">
        <f t="shared" si="0"/>
        <v>1</v>
      </c>
    </row>
    <row r="53" spans="1:11" x14ac:dyDescent="0.25">
      <c r="A53">
        <v>52</v>
      </c>
      <c r="B53" s="1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t="s">
        <v>11</v>
      </c>
      <c r="K53">
        <f t="shared" si="0"/>
        <v>1</v>
      </c>
    </row>
    <row r="54" spans="1:11" x14ac:dyDescent="0.25">
      <c r="A54">
        <v>53</v>
      </c>
      <c r="B54" s="1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t="s">
        <v>11</v>
      </c>
      <c r="K54">
        <f t="shared" si="0"/>
        <v>1</v>
      </c>
    </row>
    <row r="55" spans="1:11" x14ac:dyDescent="0.25">
      <c r="A55">
        <v>54</v>
      </c>
      <c r="B55" s="1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t="s">
        <v>13</v>
      </c>
      <c r="K55">
        <f t="shared" si="0"/>
        <v>0</v>
      </c>
    </row>
    <row r="56" spans="1:11" x14ac:dyDescent="0.25">
      <c r="A56">
        <v>55</v>
      </c>
      <c r="B56" s="1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t="s">
        <v>13</v>
      </c>
      <c r="K56">
        <f t="shared" si="0"/>
        <v>0</v>
      </c>
    </row>
    <row r="57" spans="1:11" x14ac:dyDescent="0.25">
      <c r="A57">
        <v>56</v>
      </c>
      <c r="B57" s="1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t="s">
        <v>11</v>
      </c>
      <c r="K57">
        <f t="shared" si="0"/>
        <v>1</v>
      </c>
    </row>
    <row r="58" spans="1:11" x14ac:dyDescent="0.25">
      <c r="A58">
        <v>57</v>
      </c>
      <c r="B58" s="1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t="s">
        <v>11</v>
      </c>
      <c r="K58">
        <f t="shared" si="0"/>
        <v>1</v>
      </c>
    </row>
    <row r="59" spans="1:11" x14ac:dyDescent="0.25">
      <c r="A59">
        <v>58</v>
      </c>
      <c r="B59" s="1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t="s">
        <v>13</v>
      </c>
      <c r="K59">
        <f t="shared" si="0"/>
        <v>0</v>
      </c>
    </row>
    <row r="60" spans="1:11" x14ac:dyDescent="0.25">
      <c r="A60">
        <v>59</v>
      </c>
      <c r="B60" s="1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t="s">
        <v>11</v>
      </c>
      <c r="K60">
        <f t="shared" si="0"/>
        <v>1</v>
      </c>
    </row>
    <row r="61" spans="1:11" x14ac:dyDescent="0.25">
      <c r="A61">
        <v>60</v>
      </c>
      <c r="B61" s="1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t="s">
        <v>11</v>
      </c>
      <c r="K61">
        <f t="shared" si="0"/>
        <v>1</v>
      </c>
    </row>
    <row r="62" spans="1:11" x14ac:dyDescent="0.25">
      <c r="A62">
        <v>61</v>
      </c>
      <c r="B62" s="1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t="s">
        <v>11</v>
      </c>
      <c r="K62">
        <f t="shared" si="0"/>
        <v>1</v>
      </c>
    </row>
    <row r="63" spans="1:11" x14ac:dyDescent="0.25">
      <c r="A63">
        <v>62</v>
      </c>
      <c r="B63" s="1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t="s">
        <v>13</v>
      </c>
      <c r="K63">
        <f t="shared" si="0"/>
        <v>0</v>
      </c>
    </row>
    <row r="64" spans="1:11" x14ac:dyDescent="0.25">
      <c r="A64">
        <v>63</v>
      </c>
      <c r="B64" s="1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t="s">
        <v>11</v>
      </c>
      <c r="K64">
        <f t="shared" si="0"/>
        <v>1</v>
      </c>
    </row>
    <row r="65" spans="1:11" x14ac:dyDescent="0.25">
      <c r="A65">
        <v>64</v>
      </c>
      <c r="B65" s="1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t="s">
        <v>11</v>
      </c>
      <c r="K65">
        <f t="shared" si="0"/>
        <v>1</v>
      </c>
    </row>
    <row r="66" spans="1:11" x14ac:dyDescent="0.25">
      <c r="A66">
        <v>65</v>
      </c>
      <c r="B66" s="1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t="s">
        <v>11</v>
      </c>
      <c r="K66">
        <f t="shared" si="0"/>
        <v>1</v>
      </c>
    </row>
    <row r="67" spans="1:11" x14ac:dyDescent="0.25">
      <c r="A67">
        <v>66</v>
      </c>
      <c r="B67" s="1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t="s">
        <v>11</v>
      </c>
      <c r="K67">
        <f t="shared" ref="K67:K130" si="1">IF(J67="Yes", 1, 0)</f>
        <v>1</v>
      </c>
    </row>
    <row r="68" spans="1:11" x14ac:dyDescent="0.25">
      <c r="A68">
        <v>67</v>
      </c>
      <c r="B68" s="1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t="s">
        <v>11</v>
      </c>
      <c r="K68">
        <f t="shared" si="1"/>
        <v>1</v>
      </c>
    </row>
    <row r="69" spans="1:11" x14ac:dyDescent="0.25">
      <c r="A69">
        <v>68</v>
      </c>
      <c r="B69" s="1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t="s">
        <v>11</v>
      </c>
      <c r="K69">
        <f t="shared" si="1"/>
        <v>1</v>
      </c>
    </row>
    <row r="70" spans="1:11" x14ac:dyDescent="0.25">
      <c r="A70">
        <v>69</v>
      </c>
      <c r="B70" s="1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t="s">
        <v>11</v>
      </c>
      <c r="K70">
        <f t="shared" si="1"/>
        <v>1</v>
      </c>
    </row>
    <row r="71" spans="1:11" x14ac:dyDescent="0.25">
      <c r="A71">
        <v>70</v>
      </c>
      <c r="B71" s="1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t="s">
        <v>13</v>
      </c>
      <c r="K71">
        <f t="shared" si="1"/>
        <v>0</v>
      </c>
    </row>
    <row r="72" spans="1:11" x14ac:dyDescent="0.25">
      <c r="A72">
        <v>71</v>
      </c>
      <c r="B72" s="1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t="s">
        <v>11</v>
      </c>
      <c r="K72">
        <f t="shared" si="1"/>
        <v>1</v>
      </c>
    </row>
    <row r="73" spans="1:11" x14ac:dyDescent="0.25">
      <c r="A73">
        <v>72</v>
      </c>
      <c r="B73" s="1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t="s">
        <v>11</v>
      </c>
      <c r="K73">
        <f t="shared" si="1"/>
        <v>1</v>
      </c>
    </row>
    <row r="74" spans="1:11" x14ac:dyDescent="0.25">
      <c r="A74">
        <v>73</v>
      </c>
      <c r="B74" s="1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t="s">
        <v>11</v>
      </c>
      <c r="K74">
        <f t="shared" si="1"/>
        <v>1</v>
      </c>
    </row>
    <row r="75" spans="1:11" x14ac:dyDescent="0.25">
      <c r="A75">
        <v>74</v>
      </c>
      <c r="B75" s="1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t="s">
        <v>11</v>
      </c>
      <c r="K75">
        <f t="shared" si="1"/>
        <v>1</v>
      </c>
    </row>
    <row r="76" spans="1:11" x14ac:dyDescent="0.25">
      <c r="A76">
        <v>75</v>
      </c>
      <c r="B76" s="1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t="s">
        <v>13</v>
      </c>
      <c r="K76">
        <f t="shared" si="1"/>
        <v>0</v>
      </c>
    </row>
    <row r="77" spans="1:11" x14ac:dyDescent="0.25">
      <c r="A77">
        <v>76</v>
      </c>
      <c r="B77" s="1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t="s">
        <v>13</v>
      </c>
      <c r="K77">
        <f t="shared" si="1"/>
        <v>0</v>
      </c>
    </row>
    <row r="78" spans="1:11" x14ac:dyDescent="0.25">
      <c r="A78">
        <v>77</v>
      </c>
      <c r="B78" s="1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t="s">
        <v>11</v>
      </c>
      <c r="K78">
        <f t="shared" si="1"/>
        <v>1</v>
      </c>
    </row>
    <row r="79" spans="1:11" x14ac:dyDescent="0.25">
      <c r="A79">
        <v>78</v>
      </c>
      <c r="B79" s="1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t="s">
        <v>11</v>
      </c>
      <c r="K79">
        <f t="shared" si="1"/>
        <v>1</v>
      </c>
    </row>
    <row r="80" spans="1:11" x14ac:dyDescent="0.25">
      <c r="A80">
        <v>79</v>
      </c>
      <c r="B80" s="1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t="s">
        <v>11</v>
      </c>
      <c r="K80">
        <f t="shared" si="1"/>
        <v>1</v>
      </c>
    </row>
    <row r="81" spans="1:11" x14ac:dyDescent="0.25">
      <c r="A81">
        <v>80</v>
      </c>
      <c r="B81" s="1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t="s">
        <v>11</v>
      </c>
      <c r="K81">
        <f t="shared" si="1"/>
        <v>1</v>
      </c>
    </row>
    <row r="82" spans="1:11" x14ac:dyDescent="0.25">
      <c r="A82">
        <v>81</v>
      </c>
      <c r="B82" s="1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t="s">
        <v>13</v>
      </c>
      <c r="K82">
        <f t="shared" si="1"/>
        <v>0</v>
      </c>
    </row>
    <row r="83" spans="1:11" x14ac:dyDescent="0.25">
      <c r="A83">
        <v>82</v>
      </c>
      <c r="B83" s="1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t="s">
        <v>13</v>
      </c>
      <c r="K83">
        <f t="shared" si="1"/>
        <v>0</v>
      </c>
    </row>
    <row r="84" spans="1:11" x14ac:dyDescent="0.25">
      <c r="A84">
        <v>83</v>
      </c>
      <c r="B84" s="1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t="s">
        <v>11</v>
      </c>
      <c r="K84">
        <f t="shared" si="1"/>
        <v>1</v>
      </c>
    </row>
    <row r="85" spans="1:11" x14ac:dyDescent="0.25">
      <c r="A85">
        <v>84</v>
      </c>
      <c r="B85" s="1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t="s">
        <v>13</v>
      </c>
      <c r="K85">
        <f t="shared" si="1"/>
        <v>0</v>
      </c>
    </row>
    <row r="86" spans="1:11" x14ac:dyDescent="0.25">
      <c r="A86">
        <v>85</v>
      </c>
      <c r="B86" s="1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t="s">
        <v>13</v>
      </c>
      <c r="K86">
        <f t="shared" si="1"/>
        <v>0</v>
      </c>
    </row>
    <row r="87" spans="1:11" x14ac:dyDescent="0.25">
      <c r="A87">
        <v>86</v>
      </c>
      <c r="B87" s="1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t="s">
        <v>11</v>
      </c>
      <c r="K87">
        <f t="shared" si="1"/>
        <v>1</v>
      </c>
    </row>
    <row r="88" spans="1:11" x14ac:dyDescent="0.25">
      <c r="A88">
        <v>87</v>
      </c>
      <c r="B88" s="1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t="s">
        <v>13</v>
      </c>
      <c r="K88">
        <f t="shared" si="1"/>
        <v>0</v>
      </c>
    </row>
    <row r="89" spans="1:11" x14ac:dyDescent="0.25">
      <c r="A89">
        <v>88</v>
      </c>
      <c r="B89" s="1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t="s">
        <v>11</v>
      </c>
      <c r="K89">
        <f t="shared" si="1"/>
        <v>1</v>
      </c>
    </row>
    <row r="90" spans="1:11" x14ac:dyDescent="0.25">
      <c r="A90">
        <v>89</v>
      </c>
      <c r="B90" s="1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t="s">
        <v>11</v>
      </c>
      <c r="K90">
        <f t="shared" si="1"/>
        <v>1</v>
      </c>
    </row>
    <row r="91" spans="1:11" x14ac:dyDescent="0.25">
      <c r="A91">
        <v>90</v>
      </c>
      <c r="B91" s="1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t="s">
        <v>13</v>
      </c>
      <c r="K91">
        <f t="shared" si="1"/>
        <v>0</v>
      </c>
    </row>
    <row r="92" spans="1:11" x14ac:dyDescent="0.25">
      <c r="A92">
        <v>91</v>
      </c>
      <c r="B92" s="1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t="s">
        <v>11</v>
      </c>
      <c r="K92">
        <f t="shared" si="1"/>
        <v>1</v>
      </c>
    </row>
    <row r="93" spans="1:11" x14ac:dyDescent="0.25">
      <c r="A93">
        <v>92</v>
      </c>
      <c r="B93" s="1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t="s">
        <v>11</v>
      </c>
      <c r="K93">
        <f t="shared" si="1"/>
        <v>1</v>
      </c>
    </row>
    <row r="94" spans="1:11" x14ac:dyDescent="0.25">
      <c r="A94">
        <v>93</v>
      </c>
      <c r="B94" s="1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t="s">
        <v>11</v>
      </c>
      <c r="K94">
        <f t="shared" si="1"/>
        <v>1</v>
      </c>
    </row>
    <row r="95" spans="1:11" x14ac:dyDescent="0.25">
      <c r="A95">
        <v>94</v>
      </c>
      <c r="B95" s="1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t="s">
        <v>13</v>
      </c>
      <c r="K95">
        <f t="shared" si="1"/>
        <v>0</v>
      </c>
    </row>
    <row r="96" spans="1:11" x14ac:dyDescent="0.25">
      <c r="A96">
        <v>95</v>
      </c>
      <c r="B96" s="1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t="s">
        <v>11</v>
      </c>
      <c r="K96">
        <f t="shared" si="1"/>
        <v>1</v>
      </c>
    </row>
    <row r="97" spans="1:11" x14ac:dyDescent="0.25">
      <c r="A97">
        <v>96</v>
      </c>
      <c r="B97" s="1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t="s">
        <v>13</v>
      </c>
      <c r="K97">
        <f t="shared" si="1"/>
        <v>0</v>
      </c>
    </row>
    <row r="98" spans="1:11" x14ac:dyDescent="0.25">
      <c r="A98">
        <v>97</v>
      </c>
      <c r="B98" s="1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t="s">
        <v>11</v>
      </c>
      <c r="K98">
        <f t="shared" si="1"/>
        <v>1</v>
      </c>
    </row>
    <row r="99" spans="1:11" x14ac:dyDescent="0.25">
      <c r="A99">
        <v>98</v>
      </c>
      <c r="B99" s="1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t="s">
        <v>11</v>
      </c>
      <c r="K99">
        <f t="shared" si="1"/>
        <v>1</v>
      </c>
    </row>
    <row r="100" spans="1:11" x14ac:dyDescent="0.25">
      <c r="A100">
        <v>99</v>
      </c>
      <c r="B100" s="1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t="s">
        <v>11</v>
      </c>
      <c r="K100">
        <f t="shared" si="1"/>
        <v>1</v>
      </c>
    </row>
    <row r="101" spans="1:11" x14ac:dyDescent="0.25">
      <c r="A101">
        <v>100</v>
      </c>
      <c r="B101" s="1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t="s">
        <v>13</v>
      </c>
      <c r="K101">
        <f t="shared" si="1"/>
        <v>0</v>
      </c>
    </row>
    <row r="102" spans="1:11" x14ac:dyDescent="0.25">
      <c r="A102">
        <v>101</v>
      </c>
      <c r="B102" s="1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t="s">
        <v>13</v>
      </c>
      <c r="K102">
        <f t="shared" si="1"/>
        <v>0</v>
      </c>
    </row>
    <row r="103" spans="1:11" x14ac:dyDescent="0.25">
      <c r="A103">
        <v>102</v>
      </c>
      <c r="B103" s="1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t="s">
        <v>11</v>
      </c>
      <c r="K103">
        <f t="shared" si="1"/>
        <v>1</v>
      </c>
    </row>
    <row r="104" spans="1:11" x14ac:dyDescent="0.25">
      <c r="A104">
        <v>103</v>
      </c>
      <c r="B104" s="1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t="s">
        <v>13</v>
      </c>
      <c r="K104">
        <f t="shared" si="1"/>
        <v>0</v>
      </c>
    </row>
    <row r="105" spans="1:11" x14ac:dyDescent="0.25">
      <c r="A105">
        <v>104</v>
      </c>
      <c r="B105" s="1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t="s">
        <v>13</v>
      </c>
      <c r="K105">
        <f t="shared" si="1"/>
        <v>0</v>
      </c>
    </row>
    <row r="106" spans="1:11" x14ac:dyDescent="0.25">
      <c r="A106">
        <v>105</v>
      </c>
      <c r="B106" s="1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t="s">
        <v>13</v>
      </c>
      <c r="K106">
        <f t="shared" si="1"/>
        <v>0</v>
      </c>
    </row>
    <row r="107" spans="1:11" x14ac:dyDescent="0.25">
      <c r="A107">
        <v>106</v>
      </c>
      <c r="B107" s="1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t="s">
        <v>11</v>
      </c>
      <c r="K107">
        <f t="shared" si="1"/>
        <v>1</v>
      </c>
    </row>
    <row r="108" spans="1:11" x14ac:dyDescent="0.25">
      <c r="A108">
        <v>107</v>
      </c>
      <c r="B108" s="1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t="s">
        <v>11</v>
      </c>
      <c r="K108">
        <f t="shared" si="1"/>
        <v>1</v>
      </c>
    </row>
    <row r="109" spans="1:11" x14ac:dyDescent="0.25">
      <c r="A109">
        <v>108</v>
      </c>
      <c r="B109" s="1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t="s">
        <v>13</v>
      </c>
      <c r="K109">
        <f t="shared" si="1"/>
        <v>0</v>
      </c>
    </row>
    <row r="110" spans="1:11" x14ac:dyDescent="0.25">
      <c r="A110">
        <v>109</v>
      </c>
      <c r="B110" s="1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t="s">
        <v>11</v>
      </c>
      <c r="K110">
        <f t="shared" si="1"/>
        <v>1</v>
      </c>
    </row>
    <row r="111" spans="1:11" x14ac:dyDescent="0.25">
      <c r="A111">
        <v>110</v>
      </c>
      <c r="B111" s="1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t="s">
        <v>11</v>
      </c>
      <c r="K111">
        <f t="shared" si="1"/>
        <v>1</v>
      </c>
    </row>
    <row r="112" spans="1:11" x14ac:dyDescent="0.25">
      <c r="A112">
        <v>111</v>
      </c>
      <c r="B112" s="1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t="s">
        <v>11</v>
      </c>
      <c r="K112">
        <f t="shared" si="1"/>
        <v>1</v>
      </c>
    </row>
    <row r="113" spans="1:11" x14ac:dyDescent="0.25">
      <c r="A113">
        <v>112</v>
      </c>
      <c r="B113" s="1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t="s">
        <v>11</v>
      </c>
      <c r="K113">
        <f t="shared" si="1"/>
        <v>1</v>
      </c>
    </row>
    <row r="114" spans="1:11" x14ac:dyDescent="0.25">
      <c r="A114">
        <v>113</v>
      </c>
      <c r="B114" s="1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t="s">
        <v>13</v>
      </c>
      <c r="K114">
        <f t="shared" si="1"/>
        <v>0</v>
      </c>
    </row>
    <row r="115" spans="1:11" x14ac:dyDescent="0.25">
      <c r="A115">
        <v>114</v>
      </c>
      <c r="B115" s="1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t="s">
        <v>11</v>
      </c>
      <c r="K115">
        <f t="shared" si="1"/>
        <v>1</v>
      </c>
    </row>
    <row r="116" spans="1:11" x14ac:dyDescent="0.25">
      <c r="A116">
        <v>115</v>
      </c>
      <c r="B116" s="1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t="s">
        <v>11</v>
      </c>
      <c r="K116">
        <f t="shared" si="1"/>
        <v>1</v>
      </c>
    </row>
    <row r="117" spans="1:11" x14ac:dyDescent="0.25">
      <c r="A117">
        <v>116</v>
      </c>
      <c r="B117" s="1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t="s">
        <v>13</v>
      </c>
      <c r="K117">
        <f t="shared" si="1"/>
        <v>0</v>
      </c>
    </row>
    <row r="118" spans="1:11" x14ac:dyDescent="0.25">
      <c r="A118">
        <v>117</v>
      </c>
      <c r="B118" s="1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t="s">
        <v>11</v>
      </c>
      <c r="K118">
        <f t="shared" si="1"/>
        <v>1</v>
      </c>
    </row>
    <row r="119" spans="1:11" x14ac:dyDescent="0.25">
      <c r="A119">
        <v>118</v>
      </c>
      <c r="B119" s="1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t="s">
        <v>13</v>
      </c>
      <c r="K119">
        <f t="shared" si="1"/>
        <v>0</v>
      </c>
    </row>
    <row r="120" spans="1:11" x14ac:dyDescent="0.25">
      <c r="A120">
        <v>119</v>
      </c>
      <c r="B120" s="1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t="s">
        <v>13</v>
      </c>
      <c r="K120">
        <f t="shared" si="1"/>
        <v>0</v>
      </c>
    </row>
    <row r="121" spans="1:11" x14ac:dyDescent="0.25">
      <c r="A121">
        <v>120</v>
      </c>
      <c r="B121" s="1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t="s">
        <v>11</v>
      </c>
      <c r="K121">
        <f t="shared" si="1"/>
        <v>1</v>
      </c>
    </row>
    <row r="122" spans="1:11" x14ac:dyDescent="0.25">
      <c r="A122">
        <v>121</v>
      </c>
      <c r="B122" s="1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t="s">
        <v>13</v>
      </c>
      <c r="K122">
        <f t="shared" si="1"/>
        <v>0</v>
      </c>
    </row>
    <row r="123" spans="1:11" x14ac:dyDescent="0.25">
      <c r="A123">
        <v>122</v>
      </c>
      <c r="B123" s="1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t="s">
        <v>11</v>
      </c>
      <c r="K123">
        <f t="shared" si="1"/>
        <v>1</v>
      </c>
    </row>
    <row r="124" spans="1:11" x14ac:dyDescent="0.25">
      <c r="A124">
        <v>123</v>
      </c>
      <c r="B124" s="1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t="s">
        <v>11</v>
      </c>
      <c r="K124">
        <f t="shared" si="1"/>
        <v>1</v>
      </c>
    </row>
    <row r="125" spans="1:11" x14ac:dyDescent="0.25">
      <c r="A125">
        <v>124</v>
      </c>
      <c r="B125" s="1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t="s">
        <v>11</v>
      </c>
      <c r="K125">
        <f t="shared" si="1"/>
        <v>1</v>
      </c>
    </row>
    <row r="126" spans="1:11" x14ac:dyDescent="0.25">
      <c r="A126">
        <v>125</v>
      </c>
      <c r="B126" s="1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t="s">
        <v>13</v>
      </c>
      <c r="K126">
        <f t="shared" si="1"/>
        <v>0</v>
      </c>
    </row>
    <row r="127" spans="1:11" x14ac:dyDescent="0.25">
      <c r="A127">
        <v>126</v>
      </c>
      <c r="B127" s="1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t="s">
        <v>13</v>
      </c>
      <c r="K127">
        <f t="shared" si="1"/>
        <v>0</v>
      </c>
    </row>
    <row r="128" spans="1:11" x14ac:dyDescent="0.25">
      <c r="A128">
        <v>127</v>
      </c>
      <c r="B128" s="1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t="s">
        <v>13</v>
      </c>
      <c r="K128">
        <f t="shared" si="1"/>
        <v>0</v>
      </c>
    </row>
    <row r="129" spans="1:11" x14ac:dyDescent="0.25">
      <c r="A129">
        <v>128</v>
      </c>
      <c r="B129" s="1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t="s">
        <v>11</v>
      </c>
      <c r="K129">
        <f t="shared" si="1"/>
        <v>1</v>
      </c>
    </row>
    <row r="130" spans="1:11" x14ac:dyDescent="0.25">
      <c r="A130">
        <v>129</v>
      </c>
      <c r="B130" s="1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t="s">
        <v>11</v>
      </c>
      <c r="K130">
        <f t="shared" si="1"/>
        <v>1</v>
      </c>
    </row>
    <row r="131" spans="1:11" x14ac:dyDescent="0.25">
      <c r="A131">
        <v>130</v>
      </c>
      <c r="B131" s="1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t="s">
        <v>11</v>
      </c>
      <c r="K131">
        <f t="shared" ref="K131:K194" si="2">IF(J131="Yes", 1, 0)</f>
        <v>1</v>
      </c>
    </row>
    <row r="132" spans="1:11" x14ac:dyDescent="0.25">
      <c r="A132">
        <v>131</v>
      </c>
      <c r="B132" s="1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t="s">
        <v>13</v>
      </c>
      <c r="K132">
        <f t="shared" si="2"/>
        <v>0</v>
      </c>
    </row>
    <row r="133" spans="1:11" x14ac:dyDescent="0.25">
      <c r="A133">
        <v>132</v>
      </c>
      <c r="B133" s="1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t="s">
        <v>13</v>
      </c>
      <c r="K133">
        <f t="shared" si="2"/>
        <v>0</v>
      </c>
    </row>
    <row r="134" spans="1:11" x14ac:dyDescent="0.25">
      <c r="A134">
        <v>133</v>
      </c>
      <c r="B134" s="1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t="s">
        <v>11</v>
      </c>
      <c r="K134">
        <f t="shared" si="2"/>
        <v>1</v>
      </c>
    </row>
    <row r="135" spans="1:11" x14ac:dyDescent="0.25">
      <c r="A135">
        <v>134</v>
      </c>
      <c r="B135" s="1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t="s">
        <v>11</v>
      </c>
      <c r="K135">
        <f t="shared" si="2"/>
        <v>1</v>
      </c>
    </row>
    <row r="136" spans="1:11" x14ac:dyDescent="0.25">
      <c r="A136">
        <v>135</v>
      </c>
      <c r="B136" s="1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t="s">
        <v>13</v>
      </c>
      <c r="K136">
        <f t="shared" si="2"/>
        <v>0</v>
      </c>
    </row>
    <row r="137" spans="1:11" x14ac:dyDescent="0.25">
      <c r="A137">
        <v>136</v>
      </c>
      <c r="B137" s="1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t="s">
        <v>13</v>
      </c>
      <c r="K137">
        <f t="shared" si="2"/>
        <v>0</v>
      </c>
    </row>
    <row r="138" spans="1:11" x14ac:dyDescent="0.25">
      <c r="A138">
        <v>137</v>
      </c>
      <c r="B138" s="1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t="s">
        <v>11</v>
      </c>
      <c r="K138">
        <f t="shared" si="2"/>
        <v>1</v>
      </c>
    </row>
    <row r="139" spans="1:11" x14ac:dyDescent="0.25">
      <c r="A139">
        <v>138</v>
      </c>
      <c r="B139" s="1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t="s">
        <v>11</v>
      </c>
      <c r="K139">
        <f t="shared" si="2"/>
        <v>1</v>
      </c>
    </row>
    <row r="140" spans="1:11" x14ac:dyDescent="0.25">
      <c r="A140">
        <v>139</v>
      </c>
      <c r="B140" s="1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t="s">
        <v>13</v>
      </c>
      <c r="K140">
        <f t="shared" si="2"/>
        <v>0</v>
      </c>
    </row>
    <row r="141" spans="1:11" x14ac:dyDescent="0.25">
      <c r="A141">
        <v>140</v>
      </c>
      <c r="B141" s="1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t="s">
        <v>11</v>
      </c>
      <c r="K141">
        <f t="shared" si="2"/>
        <v>1</v>
      </c>
    </row>
    <row r="142" spans="1:11" x14ac:dyDescent="0.25">
      <c r="A142">
        <v>141</v>
      </c>
      <c r="B142" s="1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t="s">
        <v>13</v>
      </c>
      <c r="K142">
        <f t="shared" si="2"/>
        <v>0</v>
      </c>
    </row>
    <row r="143" spans="1:11" x14ac:dyDescent="0.25">
      <c r="A143">
        <v>142</v>
      </c>
      <c r="B143" s="1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t="s">
        <v>11</v>
      </c>
      <c r="K143">
        <f t="shared" si="2"/>
        <v>1</v>
      </c>
    </row>
    <row r="144" spans="1:11" x14ac:dyDescent="0.25">
      <c r="A144">
        <v>143</v>
      </c>
      <c r="B144" s="1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t="s">
        <v>11</v>
      </c>
      <c r="K144">
        <f t="shared" si="2"/>
        <v>1</v>
      </c>
    </row>
    <row r="145" spans="1:11" x14ac:dyDescent="0.25">
      <c r="A145">
        <v>144</v>
      </c>
      <c r="B145" s="1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t="s">
        <v>13</v>
      </c>
      <c r="K145">
        <f t="shared" si="2"/>
        <v>0</v>
      </c>
    </row>
    <row r="146" spans="1:11" x14ac:dyDescent="0.25">
      <c r="A146">
        <v>145</v>
      </c>
      <c r="B146" s="1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t="s">
        <v>11</v>
      </c>
      <c r="K146">
        <f t="shared" si="2"/>
        <v>1</v>
      </c>
    </row>
    <row r="147" spans="1:11" x14ac:dyDescent="0.25">
      <c r="A147">
        <v>146</v>
      </c>
      <c r="B147" s="1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t="s">
        <v>11</v>
      </c>
      <c r="K147">
        <f t="shared" si="2"/>
        <v>1</v>
      </c>
    </row>
    <row r="148" spans="1:11" x14ac:dyDescent="0.25">
      <c r="A148">
        <v>147</v>
      </c>
      <c r="B148" s="1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t="s">
        <v>13</v>
      </c>
      <c r="K148">
        <f t="shared" si="2"/>
        <v>0</v>
      </c>
    </row>
    <row r="149" spans="1:11" x14ac:dyDescent="0.25">
      <c r="A149">
        <v>148</v>
      </c>
      <c r="B149" s="1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t="s">
        <v>11</v>
      </c>
      <c r="K149">
        <f t="shared" si="2"/>
        <v>1</v>
      </c>
    </row>
    <row r="150" spans="1:11" x14ac:dyDescent="0.25">
      <c r="A150">
        <v>149</v>
      </c>
      <c r="B150" s="1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t="s">
        <v>11</v>
      </c>
      <c r="K150">
        <f t="shared" si="2"/>
        <v>1</v>
      </c>
    </row>
    <row r="151" spans="1:11" x14ac:dyDescent="0.25">
      <c r="A151">
        <v>150</v>
      </c>
      <c r="B151" s="1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t="s">
        <v>13</v>
      </c>
      <c r="K151">
        <f t="shared" si="2"/>
        <v>0</v>
      </c>
    </row>
    <row r="152" spans="1:11" x14ac:dyDescent="0.25">
      <c r="A152">
        <v>151</v>
      </c>
      <c r="B152" s="1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t="s">
        <v>11</v>
      </c>
      <c r="K152">
        <f t="shared" si="2"/>
        <v>1</v>
      </c>
    </row>
    <row r="153" spans="1:11" x14ac:dyDescent="0.25">
      <c r="A153">
        <v>152</v>
      </c>
      <c r="B153" s="1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t="s">
        <v>13</v>
      </c>
      <c r="K153">
        <f t="shared" si="2"/>
        <v>0</v>
      </c>
    </row>
    <row r="154" spans="1:11" x14ac:dyDescent="0.25">
      <c r="A154">
        <v>153</v>
      </c>
      <c r="B154" s="1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t="s">
        <v>13</v>
      </c>
      <c r="K154">
        <f t="shared" si="2"/>
        <v>0</v>
      </c>
    </row>
    <row r="155" spans="1:11" x14ac:dyDescent="0.25">
      <c r="A155">
        <v>154</v>
      </c>
      <c r="B155" s="1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t="s">
        <v>11</v>
      </c>
      <c r="K155">
        <f t="shared" si="2"/>
        <v>1</v>
      </c>
    </row>
    <row r="156" spans="1:11" x14ac:dyDescent="0.25">
      <c r="A156">
        <v>155</v>
      </c>
      <c r="B156" s="1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t="s">
        <v>11</v>
      </c>
      <c r="K156">
        <f t="shared" si="2"/>
        <v>1</v>
      </c>
    </row>
    <row r="157" spans="1:11" x14ac:dyDescent="0.25">
      <c r="A157">
        <v>156</v>
      </c>
      <c r="B157" s="1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t="s">
        <v>11</v>
      </c>
      <c r="K157">
        <f t="shared" si="2"/>
        <v>1</v>
      </c>
    </row>
    <row r="158" spans="1:11" x14ac:dyDescent="0.25">
      <c r="A158">
        <v>157</v>
      </c>
      <c r="B158" s="1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t="s">
        <v>11</v>
      </c>
      <c r="K158">
        <f t="shared" si="2"/>
        <v>1</v>
      </c>
    </row>
    <row r="159" spans="1:11" x14ac:dyDescent="0.25">
      <c r="A159">
        <v>158</v>
      </c>
      <c r="B159" s="1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t="s">
        <v>13</v>
      </c>
      <c r="K159">
        <f t="shared" si="2"/>
        <v>0</v>
      </c>
    </row>
    <row r="160" spans="1:11" x14ac:dyDescent="0.25">
      <c r="A160">
        <v>159</v>
      </c>
      <c r="B160" s="1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t="s">
        <v>11</v>
      </c>
      <c r="K160">
        <f t="shared" si="2"/>
        <v>1</v>
      </c>
    </row>
    <row r="161" spans="1:11" x14ac:dyDescent="0.25">
      <c r="A161">
        <v>160</v>
      </c>
      <c r="B161" s="1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t="s">
        <v>11</v>
      </c>
      <c r="K161">
        <f t="shared" si="2"/>
        <v>1</v>
      </c>
    </row>
    <row r="162" spans="1:11" x14ac:dyDescent="0.25">
      <c r="A162">
        <v>161</v>
      </c>
      <c r="B162" s="1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t="s">
        <v>13</v>
      </c>
      <c r="K162">
        <f t="shared" si="2"/>
        <v>0</v>
      </c>
    </row>
    <row r="163" spans="1:11" x14ac:dyDescent="0.25">
      <c r="A163">
        <v>162</v>
      </c>
      <c r="B163" s="1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t="s">
        <v>11</v>
      </c>
      <c r="K163">
        <f t="shared" si="2"/>
        <v>1</v>
      </c>
    </row>
    <row r="164" spans="1:11" x14ac:dyDescent="0.25">
      <c r="A164">
        <v>163</v>
      </c>
      <c r="B164" s="1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t="s">
        <v>11</v>
      </c>
      <c r="K164">
        <f t="shared" si="2"/>
        <v>1</v>
      </c>
    </row>
    <row r="165" spans="1:11" x14ac:dyDescent="0.25">
      <c r="A165">
        <v>164</v>
      </c>
      <c r="B165" s="1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t="s">
        <v>11</v>
      </c>
      <c r="K165">
        <f t="shared" si="2"/>
        <v>1</v>
      </c>
    </row>
    <row r="166" spans="1:11" x14ac:dyDescent="0.25">
      <c r="A166">
        <v>165</v>
      </c>
      <c r="B166" s="1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t="s">
        <v>13</v>
      </c>
      <c r="K166">
        <f t="shared" si="2"/>
        <v>0</v>
      </c>
    </row>
    <row r="167" spans="1:11" x14ac:dyDescent="0.25">
      <c r="A167">
        <v>166</v>
      </c>
      <c r="B167" s="1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t="s">
        <v>13</v>
      </c>
      <c r="K167">
        <f t="shared" si="2"/>
        <v>0</v>
      </c>
    </row>
    <row r="168" spans="1:11" x14ac:dyDescent="0.25">
      <c r="A168">
        <v>167</v>
      </c>
      <c r="B168" s="1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t="s">
        <v>11</v>
      </c>
      <c r="K168">
        <f t="shared" si="2"/>
        <v>1</v>
      </c>
    </row>
    <row r="169" spans="1:11" x14ac:dyDescent="0.25">
      <c r="A169">
        <v>168</v>
      </c>
      <c r="B169" s="1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t="s">
        <v>11</v>
      </c>
      <c r="K169">
        <f t="shared" si="2"/>
        <v>1</v>
      </c>
    </row>
    <row r="170" spans="1:11" x14ac:dyDescent="0.25">
      <c r="A170">
        <v>169</v>
      </c>
      <c r="B170" s="1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t="s">
        <v>13</v>
      </c>
      <c r="K170">
        <f t="shared" si="2"/>
        <v>0</v>
      </c>
    </row>
    <row r="171" spans="1:11" x14ac:dyDescent="0.25">
      <c r="A171">
        <v>170</v>
      </c>
      <c r="B171" s="1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t="s">
        <v>13</v>
      </c>
      <c r="K171">
        <f t="shared" si="2"/>
        <v>0</v>
      </c>
    </row>
    <row r="172" spans="1:11" x14ac:dyDescent="0.25">
      <c r="A172">
        <v>171</v>
      </c>
      <c r="B172" s="1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t="s">
        <v>11</v>
      </c>
      <c r="K172">
        <f t="shared" si="2"/>
        <v>1</v>
      </c>
    </row>
    <row r="173" spans="1:11" x14ac:dyDescent="0.25">
      <c r="A173">
        <v>172</v>
      </c>
      <c r="B173" s="1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t="s">
        <v>13</v>
      </c>
      <c r="K173">
        <f t="shared" si="2"/>
        <v>0</v>
      </c>
    </row>
    <row r="174" spans="1:11" x14ac:dyDescent="0.25">
      <c r="A174">
        <v>173</v>
      </c>
      <c r="B174" s="1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t="s">
        <v>11</v>
      </c>
      <c r="K174">
        <f t="shared" si="2"/>
        <v>1</v>
      </c>
    </row>
    <row r="175" spans="1:11" x14ac:dyDescent="0.25">
      <c r="A175">
        <v>174</v>
      </c>
      <c r="B175" s="1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t="s">
        <v>11</v>
      </c>
      <c r="K175">
        <f t="shared" si="2"/>
        <v>1</v>
      </c>
    </row>
    <row r="176" spans="1:11" x14ac:dyDescent="0.25">
      <c r="A176">
        <v>175</v>
      </c>
      <c r="B176" s="1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t="s">
        <v>13</v>
      </c>
      <c r="K176">
        <f t="shared" si="2"/>
        <v>0</v>
      </c>
    </row>
    <row r="177" spans="1:11" x14ac:dyDescent="0.25">
      <c r="A177">
        <v>176</v>
      </c>
      <c r="B177" s="1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t="s">
        <v>11</v>
      </c>
      <c r="K177">
        <f t="shared" si="2"/>
        <v>1</v>
      </c>
    </row>
    <row r="178" spans="1:11" x14ac:dyDescent="0.25">
      <c r="A178">
        <v>177</v>
      </c>
      <c r="B178" s="1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t="s">
        <v>11</v>
      </c>
      <c r="K178">
        <f t="shared" si="2"/>
        <v>1</v>
      </c>
    </row>
    <row r="179" spans="1:11" x14ac:dyDescent="0.25">
      <c r="A179">
        <v>178</v>
      </c>
      <c r="B179" s="1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t="s">
        <v>11</v>
      </c>
      <c r="K179">
        <f t="shared" si="2"/>
        <v>1</v>
      </c>
    </row>
    <row r="180" spans="1:11" x14ac:dyDescent="0.25">
      <c r="A180">
        <v>179</v>
      </c>
      <c r="B180" s="1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t="s">
        <v>11</v>
      </c>
      <c r="K180">
        <f t="shared" si="2"/>
        <v>1</v>
      </c>
    </row>
    <row r="181" spans="1:11" x14ac:dyDescent="0.25">
      <c r="A181">
        <v>180</v>
      </c>
      <c r="B181" s="1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t="s">
        <v>11</v>
      </c>
      <c r="K181">
        <f t="shared" si="2"/>
        <v>1</v>
      </c>
    </row>
    <row r="182" spans="1:11" x14ac:dyDescent="0.25">
      <c r="A182">
        <v>181</v>
      </c>
      <c r="B182" s="1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t="s">
        <v>11</v>
      </c>
      <c r="K182">
        <f t="shared" si="2"/>
        <v>1</v>
      </c>
    </row>
    <row r="183" spans="1:11" x14ac:dyDescent="0.25">
      <c r="A183">
        <v>182</v>
      </c>
      <c r="B183" s="1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t="s">
        <v>11</v>
      </c>
      <c r="K183">
        <f t="shared" si="2"/>
        <v>1</v>
      </c>
    </row>
    <row r="184" spans="1:11" x14ac:dyDescent="0.25">
      <c r="A184">
        <v>183</v>
      </c>
      <c r="B184" s="1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t="s">
        <v>13</v>
      </c>
      <c r="K184">
        <f t="shared" si="2"/>
        <v>0</v>
      </c>
    </row>
    <row r="185" spans="1:11" x14ac:dyDescent="0.25">
      <c r="A185">
        <v>184</v>
      </c>
      <c r="B185" s="1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t="s">
        <v>11</v>
      </c>
      <c r="K185">
        <f t="shared" si="2"/>
        <v>1</v>
      </c>
    </row>
    <row r="186" spans="1:11" x14ac:dyDescent="0.25">
      <c r="A186">
        <v>185</v>
      </c>
      <c r="B186" s="1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t="s">
        <v>11</v>
      </c>
      <c r="K186">
        <f t="shared" si="2"/>
        <v>1</v>
      </c>
    </row>
    <row r="187" spans="1:11" x14ac:dyDescent="0.25">
      <c r="A187">
        <v>186</v>
      </c>
      <c r="B187" s="1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t="s">
        <v>11</v>
      </c>
      <c r="K187">
        <f t="shared" si="2"/>
        <v>1</v>
      </c>
    </row>
    <row r="188" spans="1:11" x14ac:dyDescent="0.25">
      <c r="A188">
        <v>187</v>
      </c>
      <c r="B188" s="1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t="s">
        <v>13</v>
      </c>
      <c r="K188">
        <f t="shared" si="2"/>
        <v>0</v>
      </c>
    </row>
    <row r="189" spans="1:11" x14ac:dyDescent="0.25">
      <c r="A189">
        <v>188</v>
      </c>
      <c r="B189" s="1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t="s">
        <v>11</v>
      </c>
      <c r="K189">
        <f t="shared" si="2"/>
        <v>1</v>
      </c>
    </row>
    <row r="190" spans="1:11" x14ac:dyDescent="0.25">
      <c r="A190">
        <v>189</v>
      </c>
      <c r="B190" s="1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t="s">
        <v>11</v>
      </c>
      <c r="K190">
        <f t="shared" si="2"/>
        <v>1</v>
      </c>
    </row>
    <row r="191" spans="1:11" x14ac:dyDescent="0.25">
      <c r="A191">
        <v>190</v>
      </c>
      <c r="B191" s="1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t="s">
        <v>11</v>
      </c>
      <c r="K191">
        <f t="shared" si="2"/>
        <v>1</v>
      </c>
    </row>
    <row r="192" spans="1:11" x14ac:dyDescent="0.25">
      <c r="A192">
        <v>191</v>
      </c>
      <c r="B192" s="1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t="s">
        <v>13</v>
      </c>
      <c r="K192">
        <f t="shared" si="2"/>
        <v>0</v>
      </c>
    </row>
    <row r="193" spans="1:11" x14ac:dyDescent="0.25">
      <c r="A193">
        <v>192</v>
      </c>
      <c r="B193" s="1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t="s">
        <v>13</v>
      </c>
      <c r="K193">
        <f t="shared" si="2"/>
        <v>0</v>
      </c>
    </row>
    <row r="194" spans="1:11" x14ac:dyDescent="0.25">
      <c r="A194">
        <v>193</v>
      </c>
      <c r="B194" s="1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t="s">
        <v>13</v>
      </c>
      <c r="K194">
        <f t="shared" si="2"/>
        <v>0</v>
      </c>
    </row>
    <row r="195" spans="1:11" x14ac:dyDescent="0.25">
      <c r="A195">
        <v>194</v>
      </c>
      <c r="B195" s="1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t="s">
        <v>11</v>
      </c>
      <c r="K195">
        <f t="shared" ref="K195:K258" si="3">IF(J195="Yes", 1, 0)</f>
        <v>1</v>
      </c>
    </row>
    <row r="196" spans="1:11" x14ac:dyDescent="0.25">
      <c r="A196">
        <v>195</v>
      </c>
      <c r="B196" s="1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t="s">
        <v>11</v>
      </c>
      <c r="K196">
        <f t="shared" si="3"/>
        <v>1</v>
      </c>
    </row>
    <row r="197" spans="1:11" x14ac:dyDescent="0.25">
      <c r="A197">
        <v>196</v>
      </c>
      <c r="B197" s="1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t="s">
        <v>11</v>
      </c>
      <c r="K197">
        <f t="shared" si="3"/>
        <v>1</v>
      </c>
    </row>
    <row r="198" spans="1:11" x14ac:dyDescent="0.25">
      <c r="A198">
        <v>197</v>
      </c>
      <c r="B198" s="1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t="s">
        <v>13</v>
      </c>
      <c r="K198">
        <f t="shared" si="3"/>
        <v>0</v>
      </c>
    </row>
    <row r="199" spans="1:11" x14ac:dyDescent="0.25">
      <c r="A199">
        <v>198</v>
      </c>
      <c r="B199" s="1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t="s">
        <v>11</v>
      </c>
      <c r="K199">
        <f t="shared" si="3"/>
        <v>1</v>
      </c>
    </row>
    <row r="200" spans="1:11" x14ac:dyDescent="0.25">
      <c r="A200">
        <v>199</v>
      </c>
      <c r="B200" s="1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t="s">
        <v>13</v>
      </c>
      <c r="K200">
        <f t="shared" si="3"/>
        <v>0</v>
      </c>
    </row>
    <row r="201" spans="1:11" x14ac:dyDescent="0.25">
      <c r="A201">
        <v>200</v>
      </c>
      <c r="B201" s="1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t="s">
        <v>11</v>
      </c>
      <c r="K201">
        <f t="shared" si="3"/>
        <v>1</v>
      </c>
    </row>
    <row r="202" spans="1:11" x14ac:dyDescent="0.25">
      <c r="A202">
        <v>201</v>
      </c>
      <c r="B202" s="1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t="s">
        <v>11</v>
      </c>
      <c r="K202">
        <f t="shared" si="3"/>
        <v>1</v>
      </c>
    </row>
    <row r="203" spans="1:11" x14ac:dyDescent="0.25">
      <c r="A203">
        <v>202</v>
      </c>
      <c r="B203" s="1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t="s">
        <v>11</v>
      </c>
      <c r="K203">
        <f t="shared" si="3"/>
        <v>1</v>
      </c>
    </row>
    <row r="204" spans="1:11" x14ac:dyDescent="0.25">
      <c r="A204">
        <v>203</v>
      </c>
      <c r="B204" s="1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t="s">
        <v>11</v>
      </c>
      <c r="K204">
        <f t="shared" si="3"/>
        <v>1</v>
      </c>
    </row>
    <row r="205" spans="1:11" x14ac:dyDescent="0.25">
      <c r="A205">
        <v>204</v>
      </c>
      <c r="B205" s="1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t="s">
        <v>13</v>
      </c>
      <c r="K205">
        <f t="shared" si="3"/>
        <v>0</v>
      </c>
    </row>
    <row r="206" spans="1:11" x14ac:dyDescent="0.25">
      <c r="A206">
        <v>205</v>
      </c>
      <c r="B206" s="1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t="s">
        <v>11</v>
      </c>
      <c r="K206">
        <f t="shared" si="3"/>
        <v>1</v>
      </c>
    </row>
    <row r="207" spans="1:11" x14ac:dyDescent="0.25">
      <c r="A207">
        <v>206</v>
      </c>
      <c r="B207" s="1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t="s">
        <v>11</v>
      </c>
      <c r="K207">
        <f t="shared" si="3"/>
        <v>1</v>
      </c>
    </row>
    <row r="208" spans="1:11" x14ac:dyDescent="0.25">
      <c r="A208">
        <v>207</v>
      </c>
      <c r="B208" s="1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t="s">
        <v>13</v>
      </c>
      <c r="K208">
        <f t="shared" si="3"/>
        <v>0</v>
      </c>
    </row>
    <row r="209" spans="1:11" x14ac:dyDescent="0.25">
      <c r="A209">
        <v>208</v>
      </c>
      <c r="B209" s="1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t="s">
        <v>11</v>
      </c>
      <c r="K209">
        <f t="shared" si="3"/>
        <v>1</v>
      </c>
    </row>
    <row r="210" spans="1:11" x14ac:dyDescent="0.25">
      <c r="A210">
        <v>209</v>
      </c>
      <c r="B210" s="1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t="s">
        <v>11</v>
      </c>
      <c r="K210">
        <f t="shared" si="3"/>
        <v>1</v>
      </c>
    </row>
    <row r="211" spans="1:11" x14ac:dyDescent="0.25">
      <c r="A211">
        <v>210</v>
      </c>
      <c r="B211" s="1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t="s">
        <v>13</v>
      </c>
      <c r="K211">
        <f t="shared" si="3"/>
        <v>0</v>
      </c>
    </row>
    <row r="212" spans="1:11" x14ac:dyDescent="0.25">
      <c r="A212">
        <v>211</v>
      </c>
      <c r="B212" s="1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t="s">
        <v>11</v>
      </c>
      <c r="K212">
        <f t="shared" si="3"/>
        <v>1</v>
      </c>
    </row>
    <row r="213" spans="1:11" x14ac:dyDescent="0.25">
      <c r="A213">
        <v>212</v>
      </c>
      <c r="B213" s="1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t="s">
        <v>11</v>
      </c>
      <c r="K213">
        <f t="shared" si="3"/>
        <v>1</v>
      </c>
    </row>
    <row r="214" spans="1:11" x14ac:dyDescent="0.25">
      <c r="A214">
        <v>213</v>
      </c>
      <c r="B214" s="1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t="s">
        <v>13</v>
      </c>
      <c r="K214">
        <f t="shared" si="3"/>
        <v>0</v>
      </c>
    </row>
    <row r="215" spans="1:11" x14ac:dyDescent="0.25">
      <c r="A215">
        <v>214</v>
      </c>
      <c r="B215" s="1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t="s">
        <v>13</v>
      </c>
      <c r="K215">
        <f t="shared" si="3"/>
        <v>0</v>
      </c>
    </row>
    <row r="216" spans="1:11" x14ac:dyDescent="0.25">
      <c r="A216">
        <v>215</v>
      </c>
      <c r="B216" s="1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t="s">
        <v>11</v>
      </c>
      <c r="K216">
        <f t="shared" si="3"/>
        <v>1</v>
      </c>
    </row>
    <row r="217" spans="1:11" x14ac:dyDescent="0.25">
      <c r="A217">
        <v>216</v>
      </c>
      <c r="B217" s="1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t="s">
        <v>11</v>
      </c>
      <c r="K217">
        <f t="shared" si="3"/>
        <v>1</v>
      </c>
    </row>
    <row r="218" spans="1:11" x14ac:dyDescent="0.25">
      <c r="A218">
        <v>217</v>
      </c>
      <c r="B218" s="1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t="s">
        <v>11</v>
      </c>
      <c r="K218">
        <f t="shared" si="3"/>
        <v>1</v>
      </c>
    </row>
    <row r="219" spans="1:11" x14ac:dyDescent="0.25">
      <c r="A219">
        <v>218</v>
      </c>
      <c r="B219" s="1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t="s">
        <v>13</v>
      </c>
      <c r="K219">
        <f t="shared" si="3"/>
        <v>0</v>
      </c>
    </row>
    <row r="220" spans="1:11" x14ac:dyDescent="0.25">
      <c r="A220">
        <v>219</v>
      </c>
      <c r="B220" s="1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t="s">
        <v>11</v>
      </c>
      <c r="K220">
        <f t="shared" si="3"/>
        <v>1</v>
      </c>
    </row>
    <row r="221" spans="1:11" x14ac:dyDescent="0.25">
      <c r="A221">
        <v>220</v>
      </c>
      <c r="B221" s="1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t="s">
        <v>13</v>
      </c>
      <c r="K221">
        <f t="shared" si="3"/>
        <v>0</v>
      </c>
    </row>
    <row r="222" spans="1:11" x14ac:dyDescent="0.25">
      <c r="A222">
        <v>221</v>
      </c>
      <c r="B222" s="1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t="s">
        <v>11</v>
      </c>
      <c r="K222">
        <f t="shared" si="3"/>
        <v>1</v>
      </c>
    </row>
    <row r="223" spans="1:11" x14ac:dyDescent="0.25">
      <c r="A223">
        <v>222</v>
      </c>
      <c r="B223" s="1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t="s">
        <v>11</v>
      </c>
      <c r="K223">
        <f t="shared" si="3"/>
        <v>1</v>
      </c>
    </row>
    <row r="224" spans="1:11" x14ac:dyDescent="0.25">
      <c r="A224">
        <v>223</v>
      </c>
      <c r="B224" s="1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t="s">
        <v>13</v>
      </c>
      <c r="K224">
        <f t="shared" si="3"/>
        <v>0</v>
      </c>
    </row>
    <row r="225" spans="1:11" x14ac:dyDescent="0.25">
      <c r="A225">
        <v>224</v>
      </c>
      <c r="B225" s="1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t="s">
        <v>11</v>
      </c>
      <c r="K225">
        <f t="shared" si="3"/>
        <v>1</v>
      </c>
    </row>
    <row r="226" spans="1:11" x14ac:dyDescent="0.25">
      <c r="A226">
        <v>225</v>
      </c>
      <c r="B226" s="1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t="s">
        <v>11</v>
      </c>
      <c r="K226">
        <f t="shared" si="3"/>
        <v>1</v>
      </c>
    </row>
    <row r="227" spans="1:11" x14ac:dyDescent="0.25">
      <c r="A227">
        <v>226</v>
      </c>
      <c r="B227" s="1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t="s">
        <v>11</v>
      </c>
      <c r="K227">
        <f t="shared" si="3"/>
        <v>1</v>
      </c>
    </row>
    <row r="228" spans="1:11" x14ac:dyDescent="0.25">
      <c r="A228">
        <v>227</v>
      </c>
      <c r="B228" s="1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t="s">
        <v>13</v>
      </c>
      <c r="K228">
        <f t="shared" si="3"/>
        <v>0</v>
      </c>
    </row>
    <row r="229" spans="1:11" x14ac:dyDescent="0.25">
      <c r="A229">
        <v>228</v>
      </c>
      <c r="B229" s="1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t="s">
        <v>13</v>
      </c>
      <c r="K229">
        <f t="shared" si="3"/>
        <v>0</v>
      </c>
    </row>
    <row r="230" spans="1:11" x14ac:dyDescent="0.25">
      <c r="A230">
        <v>229</v>
      </c>
      <c r="B230" s="1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t="s">
        <v>13</v>
      </c>
      <c r="K230">
        <f t="shared" si="3"/>
        <v>0</v>
      </c>
    </row>
    <row r="231" spans="1:11" x14ac:dyDescent="0.25">
      <c r="A231">
        <v>230</v>
      </c>
      <c r="B231" s="1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t="s">
        <v>13</v>
      </c>
      <c r="K231">
        <f t="shared" si="3"/>
        <v>0</v>
      </c>
    </row>
    <row r="232" spans="1:11" x14ac:dyDescent="0.25">
      <c r="A232">
        <v>231</v>
      </c>
      <c r="B232" s="1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t="s">
        <v>11</v>
      </c>
      <c r="K232">
        <f t="shared" si="3"/>
        <v>1</v>
      </c>
    </row>
    <row r="233" spans="1:11" x14ac:dyDescent="0.25">
      <c r="A233">
        <v>232</v>
      </c>
      <c r="B233" s="1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t="s">
        <v>11</v>
      </c>
      <c r="K233">
        <f t="shared" si="3"/>
        <v>1</v>
      </c>
    </row>
    <row r="234" spans="1:11" x14ac:dyDescent="0.25">
      <c r="A234">
        <v>233</v>
      </c>
      <c r="B234" s="1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t="s">
        <v>11</v>
      </c>
      <c r="K234">
        <f t="shared" si="3"/>
        <v>1</v>
      </c>
    </row>
    <row r="235" spans="1:11" x14ac:dyDescent="0.25">
      <c r="A235">
        <v>234</v>
      </c>
      <c r="B235" s="1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t="s">
        <v>13</v>
      </c>
      <c r="K235">
        <f t="shared" si="3"/>
        <v>0</v>
      </c>
    </row>
    <row r="236" spans="1:11" x14ac:dyDescent="0.25">
      <c r="A236">
        <v>235</v>
      </c>
      <c r="B236" s="1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t="s">
        <v>11</v>
      </c>
      <c r="K236">
        <f t="shared" si="3"/>
        <v>1</v>
      </c>
    </row>
    <row r="237" spans="1:11" x14ac:dyDescent="0.25">
      <c r="A237">
        <v>236</v>
      </c>
      <c r="B237" s="1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t="s">
        <v>11</v>
      </c>
      <c r="K237">
        <f t="shared" si="3"/>
        <v>1</v>
      </c>
    </row>
    <row r="238" spans="1:11" x14ac:dyDescent="0.25">
      <c r="A238">
        <v>237</v>
      </c>
      <c r="B238" s="1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t="s">
        <v>13</v>
      </c>
      <c r="K238">
        <f t="shared" si="3"/>
        <v>0</v>
      </c>
    </row>
    <row r="239" spans="1:11" x14ac:dyDescent="0.25">
      <c r="A239">
        <v>238</v>
      </c>
      <c r="B239" s="1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t="s">
        <v>13</v>
      </c>
      <c r="K239">
        <f t="shared" si="3"/>
        <v>0</v>
      </c>
    </row>
    <row r="240" spans="1:11" x14ac:dyDescent="0.25">
      <c r="A240">
        <v>239</v>
      </c>
      <c r="B240" s="1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t="s">
        <v>13</v>
      </c>
      <c r="K240">
        <f t="shared" si="3"/>
        <v>0</v>
      </c>
    </row>
    <row r="241" spans="1:11" x14ac:dyDescent="0.25">
      <c r="A241">
        <v>240</v>
      </c>
      <c r="B241" s="1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t="s">
        <v>13</v>
      </c>
      <c r="K241">
        <f t="shared" si="3"/>
        <v>0</v>
      </c>
    </row>
    <row r="242" spans="1:11" x14ac:dyDescent="0.25">
      <c r="A242">
        <v>241</v>
      </c>
      <c r="B242" s="1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t="s">
        <v>11</v>
      </c>
      <c r="K242">
        <f t="shared" si="3"/>
        <v>1</v>
      </c>
    </row>
    <row r="243" spans="1:11" x14ac:dyDescent="0.25">
      <c r="A243">
        <v>242</v>
      </c>
      <c r="B243" s="1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t="s">
        <v>11</v>
      </c>
      <c r="K243">
        <f t="shared" si="3"/>
        <v>1</v>
      </c>
    </row>
    <row r="244" spans="1:11" x14ac:dyDescent="0.25">
      <c r="A244">
        <v>243</v>
      </c>
      <c r="B244" s="1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t="s">
        <v>13</v>
      </c>
      <c r="K244">
        <f t="shared" si="3"/>
        <v>0</v>
      </c>
    </row>
    <row r="245" spans="1:11" x14ac:dyDescent="0.25">
      <c r="A245">
        <v>244</v>
      </c>
      <c r="B245" s="1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t="s">
        <v>13</v>
      </c>
      <c r="K245">
        <f t="shared" si="3"/>
        <v>0</v>
      </c>
    </row>
    <row r="246" spans="1:11" x14ac:dyDescent="0.25">
      <c r="A246">
        <v>245</v>
      </c>
      <c r="B246" s="1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t="s">
        <v>11</v>
      </c>
      <c r="K246">
        <f t="shared" si="3"/>
        <v>1</v>
      </c>
    </row>
    <row r="247" spans="1:11" x14ac:dyDescent="0.25">
      <c r="A247">
        <v>246</v>
      </c>
      <c r="B247" s="1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t="s">
        <v>13</v>
      </c>
      <c r="K247">
        <f t="shared" si="3"/>
        <v>0</v>
      </c>
    </row>
    <row r="248" spans="1:11" x14ac:dyDescent="0.25">
      <c r="A248">
        <v>247</v>
      </c>
      <c r="B248" s="1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t="s">
        <v>11</v>
      </c>
      <c r="K248">
        <f t="shared" si="3"/>
        <v>1</v>
      </c>
    </row>
    <row r="249" spans="1:11" x14ac:dyDescent="0.25">
      <c r="A249">
        <v>248</v>
      </c>
      <c r="B249" s="1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t="s">
        <v>11</v>
      </c>
      <c r="K249">
        <f t="shared" si="3"/>
        <v>1</v>
      </c>
    </row>
    <row r="250" spans="1:11" x14ac:dyDescent="0.25">
      <c r="A250">
        <v>249</v>
      </c>
      <c r="B250" s="1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t="s">
        <v>11</v>
      </c>
      <c r="K250">
        <f t="shared" si="3"/>
        <v>1</v>
      </c>
    </row>
    <row r="251" spans="1:11" x14ac:dyDescent="0.25">
      <c r="A251">
        <v>250</v>
      </c>
      <c r="B251" s="1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t="s">
        <v>11</v>
      </c>
      <c r="K251">
        <f t="shared" si="3"/>
        <v>1</v>
      </c>
    </row>
    <row r="252" spans="1:11" x14ac:dyDescent="0.25">
      <c r="A252">
        <v>251</v>
      </c>
      <c r="B252" s="1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t="s">
        <v>11</v>
      </c>
      <c r="K252">
        <f t="shared" si="3"/>
        <v>1</v>
      </c>
    </row>
    <row r="253" spans="1:11" x14ac:dyDescent="0.25">
      <c r="A253">
        <v>252</v>
      </c>
      <c r="B253" s="1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t="s">
        <v>13</v>
      </c>
      <c r="K253">
        <f t="shared" si="3"/>
        <v>0</v>
      </c>
    </row>
    <row r="254" spans="1:11" x14ac:dyDescent="0.25">
      <c r="A254">
        <v>253</v>
      </c>
      <c r="B254" s="1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t="s">
        <v>13</v>
      </c>
      <c r="K254">
        <f t="shared" si="3"/>
        <v>0</v>
      </c>
    </row>
    <row r="255" spans="1:11" x14ac:dyDescent="0.25">
      <c r="A255">
        <v>254</v>
      </c>
      <c r="B255" s="1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t="s">
        <v>11</v>
      </c>
      <c r="K255">
        <f t="shared" si="3"/>
        <v>1</v>
      </c>
    </row>
    <row r="256" spans="1:11" x14ac:dyDescent="0.25">
      <c r="A256">
        <v>255</v>
      </c>
      <c r="B256" s="1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t="s">
        <v>11</v>
      </c>
      <c r="K256">
        <f t="shared" si="3"/>
        <v>1</v>
      </c>
    </row>
    <row r="257" spans="1:11" x14ac:dyDescent="0.25">
      <c r="A257">
        <v>256</v>
      </c>
      <c r="B257" s="1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t="s">
        <v>11</v>
      </c>
      <c r="K257">
        <f t="shared" si="3"/>
        <v>1</v>
      </c>
    </row>
    <row r="258" spans="1:11" x14ac:dyDescent="0.25">
      <c r="A258">
        <v>257</v>
      </c>
      <c r="B258" s="1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t="s">
        <v>13</v>
      </c>
      <c r="K258">
        <f t="shared" si="3"/>
        <v>0</v>
      </c>
    </row>
    <row r="259" spans="1:11" x14ac:dyDescent="0.25">
      <c r="A259">
        <v>258</v>
      </c>
      <c r="B259" s="1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t="s">
        <v>13</v>
      </c>
      <c r="K259">
        <f t="shared" ref="K259:K322" si="4">IF(J259="Yes", 1, 0)</f>
        <v>0</v>
      </c>
    </row>
    <row r="260" spans="1:11" x14ac:dyDescent="0.25">
      <c r="A260">
        <v>259</v>
      </c>
      <c r="B260" s="1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t="s">
        <v>13</v>
      </c>
      <c r="K260">
        <f t="shared" si="4"/>
        <v>0</v>
      </c>
    </row>
    <row r="261" spans="1:11" x14ac:dyDescent="0.25">
      <c r="A261">
        <v>260</v>
      </c>
      <c r="B261" s="1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t="s">
        <v>11</v>
      </c>
      <c r="K261">
        <f t="shared" si="4"/>
        <v>1</v>
      </c>
    </row>
    <row r="262" spans="1:11" x14ac:dyDescent="0.25">
      <c r="A262">
        <v>261</v>
      </c>
      <c r="B262" s="1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t="s">
        <v>13</v>
      </c>
      <c r="K262">
        <f t="shared" si="4"/>
        <v>0</v>
      </c>
    </row>
    <row r="263" spans="1:11" x14ac:dyDescent="0.25">
      <c r="A263">
        <v>262</v>
      </c>
      <c r="B263" s="1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t="s">
        <v>11</v>
      </c>
      <c r="K263">
        <f t="shared" si="4"/>
        <v>1</v>
      </c>
    </row>
    <row r="264" spans="1:11" x14ac:dyDescent="0.25">
      <c r="A264">
        <v>263</v>
      </c>
      <c r="B264" s="1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t="s">
        <v>13</v>
      </c>
      <c r="K264">
        <f t="shared" si="4"/>
        <v>0</v>
      </c>
    </row>
    <row r="265" spans="1:11" x14ac:dyDescent="0.25">
      <c r="A265">
        <v>264</v>
      </c>
      <c r="B265" s="1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t="s">
        <v>11</v>
      </c>
      <c r="K265">
        <f t="shared" si="4"/>
        <v>1</v>
      </c>
    </row>
    <row r="266" spans="1:11" x14ac:dyDescent="0.25">
      <c r="A266">
        <v>265</v>
      </c>
      <c r="B266" s="1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t="s">
        <v>11</v>
      </c>
      <c r="K266">
        <f t="shared" si="4"/>
        <v>1</v>
      </c>
    </row>
    <row r="267" spans="1:11" x14ac:dyDescent="0.25">
      <c r="A267">
        <v>266</v>
      </c>
      <c r="B267" s="1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t="s">
        <v>11</v>
      </c>
      <c r="K267">
        <f t="shared" si="4"/>
        <v>1</v>
      </c>
    </row>
    <row r="268" spans="1:11" x14ac:dyDescent="0.25">
      <c r="A268">
        <v>267</v>
      </c>
      <c r="B268" s="1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t="s">
        <v>11</v>
      </c>
      <c r="K268">
        <f t="shared" si="4"/>
        <v>1</v>
      </c>
    </row>
    <row r="269" spans="1:11" x14ac:dyDescent="0.25">
      <c r="A269">
        <v>268</v>
      </c>
      <c r="B269" s="1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t="s">
        <v>13</v>
      </c>
      <c r="K269">
        <f t="shared" si="4"/>
        <v>0</v>
      </c>
    </row>
    <row r="270" spans="1:11" x14ac:dyDescent="0.25">
      <c r="A270">
        <v>269</v>
      </c>
      <c r="B270" s="1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t="s">
        <v>11</v>
      </c>
      <c r="K270">
        <f t="shared" si="4"/>
        <v>1</v>
      </c>
    </row>
    <row r="271" spans="1:11" x14ac:dyDescent="0.25">
      <c r="A271">
        <v>270</v>
      </c>
      <c r="B271" s="1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t="s">
        <v>11</v>
      </c>
      <c r="K271">
        <f t="shared" si="4"/>
        <v>1</v>
      </c>
    </row>
    <row r="272" spans="1:11" x14ac:dyDescent="0.25">
      <c r="A272">
        <v>271</v>
      </c>
      <c r="B272" s="1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t="s">
        <v>13</v>
      </c>
      <c r="K272">
        <f t="shared" si="4"/>
        <v>0</v>
      </c>
    </row>
    <row r="273" spans="1:11" x14ac:dyDescent="0.25">
      <c r="A273">
        <v>272</v>
      </c>
      <c r="B273" s="1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t="s">
        <v>11</v>
      </c>
      <c r="K273">
        <f t="shared" si="4"/>
        <v>1</v>
      </c>
    </row>
    <row r="274" spans="1:11" x14ac:dyDescent="0.25">
      <c r="A274">
        <v>273</v>
      </c>
      <c r="B274" s="1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t="s">
        <v>11</v>
      </c>
      <c r="K274">
        <f t="shared" si="4"/>
        <v>1</v>
      </c>
    </row>
    <row r="275" spans="1:11" x14ac:dyDescent="0.25">
      <c r="A275">
        <v>274</v>
      </c>
      <c r="B275" s="1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t="s">
        <v>13</v>
      </c>
      <c r="K275">
        <f t="shared" si="4"/>
        <v>0</v>
      </c>
    </row>
    <row r="276" spans="1:11" x14ac:dyDescent="0.25">
      <c r="A276">
        <v>275</v>
      </c>
      <c r="B276" s="1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t="s">
        <v>13</v>
      </c>
      <c r="K276">
        <f t="shared" si="4"/>
        <v>0</v>
      </c>
    </row>
    <row r="277" spans="1:11" x14ac:dyDescent="0.25">
      <c r="A277">
        <v>276</v>
      </c>
      <c r="B277" s="1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t="s">
        <v>13</v>
      </c>
      <c r="K277">
        <f t="shared" si="4"/>
        <v>0</v>
      </c>
    </row>
    <row r="278" spans="1:11" x14ac:dyDescent="0.25">
      <c r="A278">
        <v>277</v>
      </c>
      <c r="B278" s="1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t="s">
        <v>13</v>
      </c>
      <c r="K278">
        <f t="shared" si="4"/>
        <v>0</v>
      </c>
    </row>
    <row r="279" spans="1:11" x14ac:dyDescent="0.25">
      <c r="A279">
        <v>278</v>
      </c>
      <c r="B279" s="1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t="s">
        <v>13</v>
      </c>
      <c r="K279">
        <f t="shared" si="4"/>
        <v>0</v>
      </c>
    </row>
    <row r="280" spans="1:11" x14ac:dyDescent="0.25">
      <c r="A280">
        <v>279</v>
      </c>
      <c r="B280" s="1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t="s">
        <v>13</v>
      </c>
      <c r="K280">
        <f t="shared" si="4"/>
        <v>0</v>
      </c>
    </row>
    <row r="281" spans="1:11" x14ac:dyDescent="0.25">
      <c r="A281">
        <v>280</v>
      </c>
      <c r="B281" s="1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t="s">
        <v>11</v>
      </c>
      <c r="K281">
        <f t="shared" si="4"/>
        <v>1</v>
      </c>
    </row>
    <row r="282" spans="1:11" x14ac:dyDescent="0.25">
      <c r="A282">
        <v>281</v>
      </c>
      <c r="B282" s="1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t="s">
        <v>11</v>
      </c>
      <c r="K282">
        <f t="shared" si="4"/>
        <v>1</v>
      </c>
    </row>
    <row r="283" spans="1:11" x14ac:dyDescent="0.25">
      <c r="A283">
        <v>282</v>
      </c>
      <c r="B283" s="1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t="s">
        <v>11</v>
      </c>
      <c r="K283">
        <f t="shared" si="4"/>
        <v>1</v>
      </c>
    </row>
    <row r="284" spans="1:11" x14ac:dyDescent="0.25">
      <c r="A284">
        <v>283</v>
      </c>
      <c r="B284" s="1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t="s">
        <v>13</v>
      </c>
      <c r="K284">
        <f t="shared" si="4"/>
        <v>0</v>
      </c>
    </row>
    <row r="285" spans="1:11" x14ac:dyDescent="0.25">
      <c r="A285">
        <v>284</v>
      </c>
      <c r="B285" s="1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t="s">
        <v>11</v>
      </c>
      <c r="K285">
        <f t="shared" si="4"/>
        <v>1</v>
      </c>
    </row>
    <row r="286" spans="1:11" x14ac:dyDescent="0.25">
      <c r="A286">
        <v>285</v>
      </c>
      <c r="B286" s="1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t="s">
        <v>11</v>
      </c>
      <c r="K286">
        <f t="shared" si="4"/>
        <v>1</v>
      </c>
    </row>
    <row r="287" spans="1:11" x14ac:dyDescent="0.25">
      <c r="A287">
        <v>286</v>
      </c>
      <c r="B287" s="1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t="s">
        <v>13</v>
      </c>
      <c r="K287">
        <f t="shared" si="4"/>
        <v>0</v>
      </c>
    </row>
    <row r="288" spans="1:11" x14ac:dyDescent="0.25">
      <c r="A288">
        <v>287</v>
      </c>
      <c r="B288" s="1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t="s">
        <v>11</v>
      </c>
      <c r="K288">
        <f t="shared" si="4"/>
        <v>1</v>
      </c>
    </row>
    <row r="289" spans="1:11" x14ac:dyDescent="0.25">
      <c r="A289">
        <v>288</v>
      </c>
      <c r="B289" s="1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t="s">
        <v>13</v>
      </c>
      <c r="K289">
        <f t="shared" si="4"/>
        <v>0</v>
      </c>
    </row>
    <row r="290" spans="1:11" x14ac:dyDescent="0.25">
      <c r="A290">
        <v>289</v>
      </c>
      <c r="B290" s="1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t="s">
        <v>13</v>
      </c>
      <c r="K290">
        <f t="shared" si="4"/>
        <v>0</v>
      </c>
    </row>
    <row r="291" spans="1:11" x14ac:dyDescent="0.25">
      <c r="A291">
        <v>290</v>
      </c>
      <c r="B291" s="1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t="s">
        <v>13</v>
      </c>
      <c r="K291">
        <f t="shared" si="4"/>
        <v>0</v>
      </c>
    </row>
    <row r="292" spans="1:11" x14ac:dyDescent="0.25">
      <c r="A292">
        <v>291</v>
      </c>
      <c r="B292" s="1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t="s">
        <v>13</v>
      </c>
      <c r="K292">
        <f t="shared" si="4"/>
        <v>0</v>
      </c>
    </row>
    <row r="293" spans="1:11" x14ac:dyDescent="0.25">
      <c r="A293">
        <v>292</v>
      </c>
      <c r="B293" s="1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t="s">
        <v>13</v>
      </c>
      <c r="K293">
        <f t="shared" si="4"/>
        <v>0</v>
      </c>
    </row>
    <row r="294" spans="1:11" x14ac:dyDescent="0.25">
      <c r="A294">
        <v>293</v>
      </c>
      <c r="B294" s="1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t="s">
        <v>11</v>
      </c>
      <c r="K294">
        <f t="shared" si="4"/>
        <v>1</v>
      </c>
    </row>
    <row r="295" spans="1:11" x14ac:dyDescent="0.25">
      <c r="A295">
        <v>294</v>
      </c>
      <c r="B295" s="1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t="s">
        <v>11</v>
      </c>
      <c r="K295">
        <f t="shared" si="4"/>
        <v>1</v>
      </c>
    </row>
    <row r="296" spans="1:11" x14ac:dyDescent="0.25">
      <c r="A296">
        <v>295</v>
      </c>
      <c r="B296" s="1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t="s">
        <v>11</v>
      </c>
      <c r="K296">
        <f t="shared" si="4"/>
        <v>1</v>
      </c>
    </row>
    <row r="297" spans="1:11" x14ac:dyDescent="0.25">
      <c r="A297">
        <v>296</v>
      </c>
      <c r="B297" s="1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t="s">
        <v>13</v>
      </c>
      <c r="K297">
        <f t="shared" si="4"/>
        <v>0</v>
      </c>
    </row>
    <row r="298" spans="1:11" x14ac:dyDescent="0.25">
      <c r="A298">
        <v>297</v>
      </c>
      <c r="B298" s="1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t="s">
        <v>13</v>
      </c>
      <c r="K298">
        <f t="shared" si="4"/>
        <v>0</v>
      </c>
    </row>
    <row r="299" spans="1:11" x14ac:dyDescent="0.25">
      <c r="A299">
        <v>298</v>
      </c>
      <c r="B299" s="1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t="s">
        <v>11</v>
      </c>
      <c r="K299">
        <f t="shared" si="4"/>
        <v>1</v>
      </c>
    </row>
    <row r="300" spans="1:11" x14ac:dyDescent="0.25">
      <c r="A300">
        <v>299</v>
      </c>
      <c r="B300" s="1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t="s">
        <v>13</v>
      </c>
      <c r="K300">
        <f t="shared" si="4"/>
        <v>0</v>
      </c>
    </row>
    <row r="301" spans="1:11" x14ac:dyDescent="0.25">
      <c r="A301">
        <v>300</v>
      </c>
      <c r="B301" s="1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t="s">
        <v>13</v>
      </c>
      <c r="K301">
        <f t="shared" si="4"/>
        <v>0</v>
      </c>
    </row>
    <row r="302" spans="1:11" x14ac:dyDescent="0.25">
      <c r="A302">
        <v>301</v>
      </c>
      <c r="B302" s="1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t="s">
        <v>11</v>
      </c>
      <c r="K302">
        <f t="shared" si="4"/>
        <v>1</v>
      </c>
    </row>
    <row r="303" spans="1:11" x14ac:dyDescent="0.25">
      <c r="A303">
        <v>302</v>
      </c>
      <c r="B303" s="1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t="s">
        <v>11</v>
      </c>
      <c r="K303">
        <f t="shared" si="4"/>
        <v>1</v>
      </c>
    </row>
    <row r="304" spans="1:11" x14ac:dyDescent="0.25">
      <c r="A304">
        <v>303</v>
      </c>
      <c r="B304" s="1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t="s">
        <v>13</v>
      </c>
      <c r="K304">
        <f t="shared" si="4"/>
        <v>0</v>
      </c>
    </row>
    <row r="305" spans="1:11" x14ac:dyDescent="0.25">
      <c r="A305">
        <v>304</v>
      </c>
      <c r="B305" s="1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t="s">
        <v>11</v>
      </c>
      <c r="K305">
        <f t="shared" si="4"/>
        <v>1</v>
      </c>
    </row>
    <row r="306" spans="1:11" x14ac:dyDescent="0.25">
      <c r="A306">
        <v>305</v>
      </c>
      <c r="B306" s="1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t="s">
        <v>11</v>
      </c>
      <c r="K306">
        <f t="shared" si="4"/>
        <v>1</v>
      </c>
    </row>
    <row r="307" spans="1:11" x14ac:dyDescent="0.25">
      <c r="A307">
        <v>306</v>
      </c>
      <c r="B307" s="1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t="s">
        <v>11</v>
      </c>
      <c r="K307">
        <f t="shared" si="4"/>
        <v>1</v>
      </c>
    </row>
    <row r="308" spans="1:11" x14ac:dyDescent="0.25">
      <c r="A308">
        <v>307</v>
      </c>
      <c r="B308" s="1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t="s">
        <v>11</v>
      </c>
      <c r="K308">
        <f t="shared" si="4"/>
        <v>1</v>
      </c>
    </row>
    <row r="309" spans="1:11" x14ac:dyDescent="0.25">
      <c r="A309">
        <v>308</v>
      </c>
      <c r="B309" s="1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t="s">
        <v>11</v>
      </c>
      <c r="K309">
        <f t="shared" si="4"/>
        <v>1</v>
      </c>
    </row>
    <row r="310" spans="1:11" x14ac:dyDescent="0.25">
      <c r="A310">
        <v>309</v>
      </c>
      <c r="B310" s="1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t="s">
        <v>13</v>
      </c>
      <c r="K310">
        <f t="shared" si="4"/>
        <v>0</v>
      </c>
    </row>
    <row r="311" spans="1:11" x14ac:dyDescent="0.25">
      <c r="A311">
        <v>310</v>
      </c>
      <c r="B311" s="1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t="s">
        <v>13</v>
      </c>
      <c r="K311">
        <f t="shared" si="4"/>
        <v>0</v>
      </c>
    </row>
    <row r="312" spans="1:11" x14ac:dyDescent="0.25">
      <c r="A312">
        <v>311</v>
      </c>
      <c r="B312" s="1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t="s">
        <v>13</v>
      </c>
      <c r="K312">
        <f t="shared" si="4"/>
        <v>0</v>
      </c>
    </row>
    <row r="313" spans="1:11" x14ac:dyDescent="0.25">
      <c r="A313">
        <v>312</v>
      </c>
      <c r="B313" s="1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t="s">
        <v>11</v>
      </c>
      <c r="K313">
        <f t="shared" si="4"/>
        <v>1</v>
      </c>
    </row>
    <row r="314" spans="1:11" x14ac:dyDescent="0.25">
      <c r="A314">
        <v>313</v>
      </c>
      <c r="B314" s="1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t="s">
        <v>13</v>
      </c>
      <c r="K314">
        <f t="shared" si="4"/>
        <v>0</v>
      </c>
    </row>
    <row r="315" spans="1:11" x14ac:dyDescent="0.25">
      <c r="A315">
        <v>314</v>
      </c>
      <c r="B315" s="1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t="s">
        <v>11</v>
      </c>
      <c r="K315">
        <f t="shared" si="4"/>
        <v>1</v>
      </c>
    </row>
    <row r="316" spans="1:11" x14ac:dyDescent="0.25">
      <c r="A316">
        <v>315</v>
      </c>
      <c r="B316" s="1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t="s">
        <v>11</v>
      </c>
      <c r="K316">
        <f t="shared" si="4"/>
        <v>1</v>
      </c>
    </row>
    <row r="317" spans="1:11" x14ac:dyDescent="0.25">
      <c r="A317">
        <v>316</v>
      </c>
      <c r="B317" s="1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t="s">
        <v>13</v>
      </c>
      <c r="K317">
        <f t="shared" si="4"/>
        <v>0</v>
      </c>
    </row>
    <row r="318" spans="1:11" x14ac:dyDescent="0.25">
      <c r="A318">
        <v>317</v>
      </c>
      <c r="B318" s="1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t="s">
        <v>13</v>
      </c>
      <c r="K318">
        <f t="shared" si="4"/>
        <v>0</v>
      </c>
    </row>
    <row r="319" spans="1:11" x14ac:dyDescent="0.25">
      <c r="A319">
        <v>318</v>
      </c>
      <c r="B319" s="1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t="s">
        <v>13</v>
      </c>
      <c r="K319">
        <f t="shared" si="4"/>
        <v>0</v>
      </c>
    </row>
    <row r="320" spans="1:11" x14ac:dyDescent="0.25">
      <c r="A320">
        <v>319</v>
      </c>
      <c r="B320" s="1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t="s">
        <v>13</v>
      </c>
      <c r="K320">
        <f t="shared" si="4"/>
        <v>0</v>
      </c>
    </row>
    <row r="321" spans="1:11" x14ac:dyDescent="0.25">
      <c r="A321">
        <v>320</v>
      </c>
      <c r="B321" s="1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t="s">
        <v>13</v>
      </c>
      <c r="K321">
        <f t="shared" si="4"/>
        <v>0</v>
      </c>
    </row>
    <row r="322" spans="1:11" x14ac:dyDescent="0.25">
      <c r="A322">
        <v>321</v>
      </c>
      <c r="B322" s="1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t="s">
        <v>13</v>
      </c>
      <c r="K322">
        <f t="shared" si="4"/>
        <v>0</v>
      </c>
    </row>
    <row r="323" spans="1:11" x14ac:dyDescent="0.25">
      <c r="A323">
        <v>322</v>
      </c>
      <c r="B323" s="1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t="s">
        <v>11</v>
      </c>
      <c r="K323">
        <f t="shared" ref="K323:K386" si="5">IF(J323="Yes", 1, 0)</f>
        <v>1</v>
      </c>
    </row>
    <row r="324" spans="1:11" x14ac:dyDescent="0.25">
      <c r="A324">
        <v>323</v>
      </c>
      <c r="B324" s="1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t="s">
        <v>13</v>
      </c>
      <c r="K324">
        <f t="shared" si="5"/>
        <v>0</v>
      </c>
    </row>
    <row r="325" spans="1:11" x14ac:dyDescent="0.25">
      <c r="A325">
        <v>324</v>
      </c>
      <c r="B325" s="1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t="s">
        <v>13</v>
      </c>
      <c r="K325">
        <f t="shared" si="5"/>
        <v>0</v>
      </c>
    </row>
    <row r="326" spans="1:11" x14ac:dyDescent="0.25">
      <c r="A326">
        <v>325</v>
      </c>
      <c r="B326" s="1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t="s">
        <v>13</v>
      </c>
      <c r="K326">
        <f t="shared" si="5"/>
        <v>0</v>
      </c>
    </row>
    <row r="327" spans="1:11" x14ac:dyDescent="0.25">
      <c r="A327">
        <v>326</v>
      </c>
      <c r="B327" s="1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t="s">
        <v>11</v>
      </c>
      <c r="K327">
        <f t="shared" si="5"/>
        <v>1</v>
      </c>
    </row>
    <row r="328" spans="1:11" x14ac:dyDescent="0.25">
      <c r="A328">
        <v>327</v>
      </c>
      <c r="B328" s="1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t="s">
        <v>13</v>
      </c>
      <c r="K328">
        <f t="shared" si="5"/>
        <v>0</v>
      </c>
    </row>
    <row r="329" spans="1:11" x14ac:dyDescent="0.25">
      <c r="A329">
        <v>328</v>
      </c>
      <c r="B329" s="1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t="s">
        <v>11</v>
      </c>
      <c r="K329">
        <f t="shared" si="5"/>
        <v>1</v>
      </c>
    </row>
    <row r="330" spans="1:11" x14ac:dyDescent="0.25">
      <c r="A330">
        <v>329</v>
      </c>
      <c r="B330" s="1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t="s">
        <v>11</v>
      </c>
      <c r="K330">
        <f t="shared" si="5"/>
        <v>1</v>
      </c>
    </row>
    <row r="331" spans="1:11" x14ac:dyDescent="0.25">
      <c r="A331">
        <v>330</v>
      </c>
      <c r="B331" s="1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t="s">
        <v>11</v>
      </c>
      <c r="K331">
        <f t="shared" si="5"/>
        <v>1</v>
      </c>
    </row>
    <row r="332" spans="1:11" x14ac:dyDescent="0.25">
      <c r="A332">
        <v>331</v>
      </c>
      <c r="B332" s="1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t="s">
        <v>13</v>
      </c>
      <c r="K332">
        <f t="shared" si="5"/>
        <v>0</v>
      </c>
    </row>
    <row r="333" spans="1:11" x14ac:dyDescent="0.25">
      <c r="A333">
        <v>332</v>
      </c>
      <c r="B333" s="1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t="s">
        <v>13</v>
      </c>
      <c r="K333">
        <f t="shared" si="5"/>
        <v>0</v>
      </c>
    </row>
    <row r="334" spans="1:11" x14ac:dyDescent="0.25">
      <c r="A334">
        <v>333</v>
      </c>
      <c r="B334" s="1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t="s">
        <v>13</v>
      </c>
      <c r="K334">
        <f t="shared" si="5"/>
        <v>0</v>
      </c>
    </row>
    <row r="335" spans="1:11" x14ac:dyDescent="0.25">
      <c r="A335">
        <v>334</v>
      </c>
      <c r="B335" s="1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t="s">
        <v>13</v>
      </c>
      <c r="K335">
        <f t="shared" si="5"/>
        <v>0</v>
      </c>
    </row>
    <row r="336" spans="1:11" x14ac:dyDescent="0.25">
      <c r="A336">
        <v>335</v>
      </c>
      <c r="B336" s="1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t="s">
        <v>13</v>
      </c>
      <c r="K336">
        <f t="shared" si="5"/>
        <v>0</v>
      </c>
    </row>
    <row r="337" spans="1:11" x14ac:dyDescent="0.25">
      <c r="A337">
        <v>336</v>
      </c>
      <c r="B337" s="1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t="s">
        <v>11</v>
      </c>
      <c r="K337">
        <f t="shared" si="5"/>
        <v>1</v>
      </c>
    </row>
    <row r="338" spans="1:11" x14ac:dyDescent="0.25">
      <c r="A338">
        <v>337</v>
      </c>
      <c r="B338" s="1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t="s">
        <v>13</v>
      </c>
      <c r="K338">
        <f t="shared" si="5"/>
        <v>0</v>
      </c>
    </row>
    <row r="339" spans="1:11" x14ac:dyDescent="0.25">
      <c r="A339">
        <v>338</v>
      </c>
      <c r="B339" s="1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t="s">
        <v>13</v>
      </c>
      <c r="K339">
        <f t="shared" si="5"/>
        <v>0</v>
      </c>
    </row>
    <row r="340" spans="1:11" x14ac:dyDescent="0.25">
      <c r="A340">
        <v>339</v>
      </c>
      <c r="B340" s="1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t="s">
        <v>11</v>
      </c>
      <c r="K340">
        <f t="shared" si="5"/>
        <v>1</v>
      </c>
    </row>
    <row r="341" spans="1:11" x14ac:dyDescent="0.25">
      <c r="A341">
        <v>340</v>
      </c>
      <c r="B341" s="1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t="s">
        <v>13</v>
      </c>
      <c r="K341">
        <f t="shared" si="5"/>
        <v>0</v>
      </c>
    </row>
    <row r="342" spans="1:11" x14ac:dyDescent="0.25">
      <c r="A342">
        <v>341</v>
      </c>
      <c r="B342" s="1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t="s">
        <v>11</v>
      </c>
      <c r="K342">
        <f t="shared" si="5"/>
        <v>1</v>
      </c>
    </row>
    <row r="343" spans="1:11" x14ac:dyDescent="0.25">
      <c r="A343">
        <v>342</v>
      </c>
      <c r="B343" s="1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t="s">
        <v>11</v>
      </c>
      <c r="K343">
        <f t="shared" si="5"/>
        <v>1</v>
      </c>
    </row>
    <row r="344" spans="1:11" x14ac:dyDescent="0.25">
      <c r="A344">
        <v>343</v>
      </c>
      <c r="B344" s="1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t="s">
        <v>11</v>
      </c>
      <c r="K344">
        <f t="shared" si="5"/>
        <v>1</v>
      </c>
    </row>
    <row r="345" spans="1:11" x14ac:dyDescent="0.25">
      <c r="A345">
        <v>344</v>
      </c>
      <c r="B345" s="1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t="s">
        <v>13</v>
      </c>
      <c r="K345">
        <f t="shared" si="5"/>
        <v>0</v>
      </c>
    </row>
    <row r="346" spans="1:11" x14ac:dyDescent="0.25">
      <c r="A346">
        <v>345</v>
      </c>
      <c r="B346" s="1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t="s">
        <v>13</v>
      </c>
      <c r="K346">
        <f t="shared" si="5"/>
        <v>0</v>
      </c>
    </row>
    <row r="347" spans="1:11" x14ac:dyDescent="0.25">
      <c r="A347">
        <v>346</v>
      </c>
      <c r="B347" s="1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t="s">
        <v>11</v>
      </c>
      <c r="K347">
        <f t="shared" si="5"/>
        <v>1</v>
      </c>
    </row>
    <row r="348" spans="1:11" x14ac:dyDescent="0.25">
      <c r="A348">
        <v>347</v>
      </c>
      <c r="B348" s="1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t="s">
        <v>13</v>
      </c>
      <c r="K348">
        <f t="shared" si="5"/>
        <v>0</v>
      </c>
    </row>
    <row r="349" spans="1:11" x14ac:dyDescent="0.25">
      <c r="A349">
        <v>348</v>
      </c>
      <c r="B349" s="1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t="s">
        <v>13</v>
      </c>
      <c r="K349">
        <f t="shared" si="5"/>
        <v>0</v>
      </c>
    </row>
    <row r="350" spans="1:11" x14ac:dyDescent="0.25">
      <c r="A350">
        <v>349</v>
      </c>
      <c r="B350" s="1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t="s">
        <v>11</v>
      </c>
      <c r="K350">
        <f t="shared" si="5"/>
        <v>1</v>
      </c>
    </row>
    <row r="351" spans="1:11" x14ac:dyDescent="0.25">
      <c r="A351">
        <v>350</v>
      </c>
      <c r="B351" s="1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t="s">
        <v>13</v>
      </c>
      <c r="K351">
        <f t="shared" si="5"/>
        <v>0</v>
      </c>
    </row>
    <row r="352" spans="1:11" x14ac:dyDescent="0.25">
      <c r="A352">
        <v>351</v>
      </c>
      <c r="B352" s="1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t="s">
        <v>11</v>
      </c>
      <c r="K352">
        <f t="shared" si="5"/>
        <v>1</v>
      </c>
    </row>
    <row r="353" spans="1:11" x14ac:dyDescent="0.25">
      <c r="A353">
        <v>352</v>
      </c>
      <c r="B353" s="1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t="s">
        <v>11</v>
      </c>
      <c r="K353">
        <f t="shared" si="5"/>
        <v>1</v>
      </c>
    </row>
    <row r="354" spans="1:11" x14ac:dyDescent="0.25">
      <c r="A354">
        <v>353</v>
      </c>
      <c r="B354" s="1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t="s">
        <v>11</v>
      </c>
      <c r="K354">
        <f t="shared" si="5"/>
        <v>1</v>
      </c>
    </row>
    <row r="355" spans="1:11" x14ac:dyDescent="0.25">
      <c r="A355">
        <v>354</v>
      </c>
      <c r="B355" s="1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t="s">
        <v>11</v>
      </c>
      <c r="K355">
        <f t="shared" si="5"/>
        <v>1</v>
      </c>
    </row>
    <row r="356" spans="1:11" x14ac:dyDescent="0.25">
      <c r="A356">
        <v>355</v>
      </c>
      <c r="B356" s="1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t="s">
        <v>11</v>
      </c>
      <c r="K356">
        <f t="shared" si="5"/>
        <v>1</v>
      </c>
    </row>
    <row r="357" spans="1:11" x14ac:dyDescent="0.25">
      <c r="A357">
        <v>356</v>
      </c>
      <c r="B357" s="1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t="s">
        <v>11</v>
      </c>
      <c r="K357">
        <f t="shared" si="5"/>
        <v>1</v>
      </c>
    </row>
    <row r="358" spans="1:11" x14ac:dyDescent="0.25">
      <c r="A358">
        <v>357</v>
      </c>
      <c r="B358" s="1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t="s">
        <v>11</v>
      </c>
      <c r="K358">
        <f t="shared" si="5"/>
        <v>1</v>
      </c>
    </row>
    <row r="359" spans="1:11" x14ac:dyDescent="0.25">
      <c r="A359">
        <v>358</v>
      </c>
      <c r="B359" s="1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t="s">
        <v>13</v>
      </c>
      <c r="K359">
        <f t="shared" si="5"/>
        <v>0</v>
      </c>
    </row>
    <row r="360" spans="1:11" x14ac:dyDescent="0.25">
      <c r="A360">
        <v>359</v>
      </c>
      <c r="B360" s="1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t="s">
        <v>13</v>
      </c>
      <c r="K360">
        <f t="shared" si="5"/>
        <v>0</v>
      </c>
    </row>
    <row r="361" spans="1:11" x14ac:dyDescent="0.25">
      <c r="A361">
        <v>360</v>
      </c>
      <c r="B361" s="1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t="s">
        <v>11</v>
      </c>
      <c r="K361">
        <f t="shared" si="5"/>
        <v>1</v>
      </c>
    </row>
    <row r="362" spans="1:11" x14ac:dyDescent="0.25">
      <c r="A362">
        <v>361</v>
      </c>
      <c r="B362" s="1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t="s">
        <v>11</v>
      </c>
      <c r="K362">
        <f t="shared" si="5"/>
        <v>1</v>
      </c>
    </row>
    <row r="363" spans="1:11" x14ac:dyDescent="0.25">
      <c r="A363">
        <v>362</v>
      </c>
      <c r="B363" s="1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t="s">
        <v>11</v>
      </c>
      <c r="K363">
        <f t="shared" si="5"/>
        <v>1</v>
      </c>
    </row>
    <row r="364" spans="1:11" x14ac:dyDescent="0.25">
      <c r="A364">
        <v>363</v>
      </c>
      <c r="B364" s="1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t="s">
        <v>11</v>
      </c>
      <c r="K364">
        <f t="shared" si="5"/>
        <v>1</v>
      </c>
    </row>
    <row r="365" spans="1:11" x14ac:dyDescent="0.25">
      <c r="A365">
        <v>364</v>
      </c>
      <c r="B365" s="1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t="s">
        <v>11</v>
      </c>
      <c r="K365">
        <f t="shared" si="5"/>
        <v>1</v>
      </c>
    </row>
    <row r="366" spans="1:11" x14ac:dyDescent="0.25">
      <c r="A366">
        <v>365</v>
      </c>
      <c r="B366" s="1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t="s">
        <v>11</v>
      </c>
      <c r="K366">
        <f t="shared" si="5"/>
        <v>1</v>
      </c>
    </row>
    <row r="367" spans="1:11" x14ac:dyDescent="0.25">
      <c r="A367">
        <v>366</v>
      </c>
      <c r="B367" s="1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t="s">
        <v>11</v>
      </c>
      <c r="K367">
        <f t="shared" si="5"/>
        <v>1</v>
      </c>
    </row>
    <row r="368" spans="1:11" x14ac:dyDescent="0.25">
      <c r="A368">
        <v>367</v>
      </c>
      <c r="B368" s="1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t="s">
        <v>13</v>
      </c>
      <c r="K368">
        <f t="shared" si="5"/>
        <v>0</v>
      </c>
    </row>
    <row r="369" spans="1:11" x14ac:dyDescent="0.25">
      <c r="A369">
        <v>368</v>
      </c>
      <c r="B369" s="1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t="s">
        <v>11</v>
      </c>
      <c r="K369">
        <f t="shared" si="5"/>
        <v>1</v>
      </c>
    </row>
    <row r="370" spans="1:11" x14ac:dyDescent="0.25">
      <c r="A370">
        <v>369</v>
      </c>
      <c r="B370" s="1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t="s">
        <v>13</v>
      </c>
      <c r="K370">
        <f t="shared" si="5"/>
        <v>0</v>
      </c>
    </row>
    <row r="371" spans="1:11" x14ac:dyDescent="0.25">
      <c r="A371">
        <v>370</v>
      </c>
      <c r="B371" s="1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t="s">
        <v>11</v>
      </c>
      <c r="K371">
        <f t="shared" si="5"/>
        <v>1</v>
      </c>
    </row>
    <row r="372" spans="1:11" x14ac:dyDescent="0.25">
      <c r="A372">
        <v>371</v>
      </c>
      <c r="B372" s="1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t="s">
        <v>11</v>
      </c>
      <c r="K372">
        <f t="shared" si="5"/>
        <v>1</v>
      </c>
    </row>
    <row r="373" spans="1:11" x14ac:dyDescent="0.25">
      <c r="A373">
        <v>372</v>
      </c>
      <c r="B373" s="1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t="s">
        <v>11</v>
      </c>
      <c r="K373">
        <f t="shared" si="5"/>
        <v>1</v>
      </c>
    </row>
    <row r="374" spans="1:11" x14ac:dyDescent="0.25">
      <c r="A374">
        <v>373</v>
      </c>
      <c r="B374" s="1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t="s">
        <v>11</v>
      </c>
      <c r="K374">
        <f t="shared" si="5"/>
        <v>1</v>
      </c>
    </row>
    <row r="375" spans="1:11" x14ac:dyDescent="0.25">
      <c r="A375">
        <v>374</v>
      </c>
      <c r="B375" s="1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t="s">
        <v>11</v>
      </c>
      <c r="K375">
        <f t="shared" si="5"/>
        <v>1</v>
      </c>
    </row>
    <row r="376" spans="1:11" x14ac:dyDescent="0.25">
      <c r="A376">
        <v>375</v>
      </c>
      <c r="B376" s="1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t="s">
        <v>11</v>
      </c>
      <c r="K376">
        <f t="shared" si="5"/>
        <v>1</v>
      </c>
    </row>
    <row r="377" spans="1:11" x14ac:dyDescent="0.25">
      <c r="A377">
        <v>376</v>
      </c>
      <c r="B377" s="1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t="s">
        <v>13</v>
      </c>
      <c r="K377">
        <f t="shared" si="5"/>
        <v>0</v>
      </c>
    </row>
    <row r="378" spans="1:11" x14ac:dyDescent="0.25">
      <c r="A378">
        <v>377</v>
      </c>
      <c r="B378" s="1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t="s">
        <v>13</v>
      </c>
      <c r="K378">
        <f t="shared" si="5"/>
        <v>0</v>
      </c>
    </row>
    <row r="379" spans="1:11" x14ac:dyDescent="0.25">
      <c r="A379">
        <v>378</v>
      </c>
      <c r="B379" s="1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t="s">
        <v>13</v>
      </c>
      <c r="K379">
        <f t="shared" si="5"/>
        <v>0</v>
      </c>
    </row>
    <row r="380" spans="1:11" x14ac:dyDescent="0.25">
      <c r="A380">
        <v>379</v>
      </c>
      <c r="B380" s="1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t="s">
        <v>11</v>
      </c>
      <c r="K380">
        <f t="shared" si="5"/>
        <v>1</v>
      </c>
    </row>
    <row r="381" spans="1:11" x14ac:dyDescent="0.25">
      <c r="A381">
        <v>380</v>
      </c>
      <c r="B381" s="1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t="s">
        <v>11</v>
      </c>
      <c r="K381">
        <f t="shared" si="5"/>
        <v>1</v>
      </c>
    </row>
    <row r="382" spans="1:11" x14ac:dyDescent="0.25">
      <c r="A382">
        <v>381</v>
      </c>
      <c r="B382" s="1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t="s">
        <v>11</v>
      </c>
      <c r="K382">
        <f t="shared" si="5"/>
        <v>1</v>
      </c>
    </row>
    <row r="383" spans="1:11" x14ac:dyDescent="0.25">
      <c r="A383">
        <v>382</v>
      </c>
      <c r="B383" s="1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t="s">
        <v>11</v>
      </c>
      <c r="K383">
        <f t="shared" si="5"/>
        <v>1</v>
      </c>
    </row>
    <row r="384" spans="1:11" x14ac:dyDescent="0.25">
      <c r="A384">
        <v>383</v>
      </c>
      <c r="B384" s="1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t="s">
        <v>11</v>
      </c>
      <c r="K384">
        <f t="shared" si="5"/>
        <v>1</v>
      </c>
    </row>
    <row r="385" spans="1:11" x14ac:dyDescent="0.25">
      <c r="A385">
        <v>384</v>
      </c>
      <c r="B385" s="1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t="s">
        <v>11</v>
      </c>
      <c r="K385">
        <f t="shared" si="5"/>
        <v>1</v>
      </c>
    </row>
    <row r="386" spans="1:11" x14ac:dyDescent="0.25">
      <c r="A386">
        <v>385</v>
      </c>
      <c r="B386" s="1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t="s">
        <v>11</v>
      </c>
      <c r="K386">
        <f t="shared" si="5"/>
        <v>1</v>
      </c>
    </row>
    <row r="387" spans="1:11" x14ac:dyDescent="0.25">
      <c r="A387">
        <v>386</v>
      </c>
      <c r="B387" s="1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t="s">
        <v>11</v>
      </c>
      <c r="K387">
        <f t="shared" ref="K387:K450" si="6">IF(J387="Yes", 1, 0)</f>
        <v>1</v>
      </c>
    </row>
    <row r="388" spans="1:11" x14ac:dyDescent="0.25">
      <c r="A388">
        <v>387</v>
      </c>
      <c r="B388" s="1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t="s">
        <v>11</v>
      </c>
      <c r="K388">
        <f t="shared" si="6"/>
        <v>1</v>
      </c>
    </row>
    <row r="389" spans="1:11" x14ac:dyDescent="0.25">
      <c r="A389">
        <v>388</v>
      </c>
      <c r="B389" s="1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t="s">
        <v>11</v>
      </c>
      <c r="K389">
        <f t="shared" si="6"/>
        <v>1</v>
      </c>
    </row>
    <row r="390" spans="1:11" x14ac:dyDescent="0.25">
      <c r="A390">
        <v>389</v>
      </c>
      <c r="B390" s="1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t="s">
        <v>11</v>
      </c>
      <c r="K390">
        <f t="shared" si="6"/>
        <v>1</v>
      </c>
    </row>
    <row r="391" spans="1:11" x14ac:dyDescent="0.25">
      <c r="A391">
        <v>390</v>
      </c>
      <c r="B391" s="1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t="s">
        <v>11</v>
      </c>
      <c r="K391">
        <f t="shared" si="6"/>
        <v>1</v>
      </c>
    </row>
    <row r="392" spans="1:11" x14ac:dyDescent="0.25">
      <c r="A392">
        <v>391</v>
      </c>
      <c r="B392" s="1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t="s">
        <v>13</v>
      </c>
      <c r="K392">
        <f t="shared" si="6"/>
        <v>0</v>
      </c>
    </row>
    <row r="393" spans="1:11" x14ac:dyDescent="0.25">
      <c r="A393">
        <v>392</v>
      </c>
      <c r="B393" s="1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t="s">
        <v>11</v>
      </c>
      <c r="K393">
        <f t="shared" si="6"/>
        <v>1</v>
      </c>
    </row>
    <row r="394" spans="1:11" x14ac:dyDescent="0.25">
      <c r="A394">
        <v>393</v>
      </c>
      <c r="B394" s="1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t="s">
        <v>13</v>
      </c>
      <c r="K394">
        <f t="shared" si="6"/>
        <v>0</v>
      </c>
    </row>
    <row r="395" spans="1:11" x14ac:dyDescent="0.25">
      <c r="A395">
        <v>394</v>
      </c>
      <c r="B395" s="1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t="s">
        <v>11</v>
      </c>
      <c r="K395">
        <f t="shared" si="6"/>
        <v>1</v>
      </c>
    </row>
    <row r="396" spans="1:11" x14ac:dyDescent="0.25">
      <c r="A396">
        <v>395</v>
      </c>
      <c r="B396" s="1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t="s">
        <v>13</v>
      </c>
      <c r="K396">
        <f t="shared" si="6"/>
        <v>0</v>
      </c>
    </row>
    <row r="397" spans="1:11" x14ac:dyDescent="0.25">
      <c r="A397">
        <v>396</v>
      </c>
      <c r="B397" s="1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t="s">
        <v>11</v>
      </c>
      <c r="K397">
        <f t="shared" si="6"/>
        <v>1</v>
      </c>
    </row>
    <row r="398" spans="1:11" x14ac:dyDescent="0.25">
      <c r="A398">
        <v>397</v>
      </c>
      <c r="B398" s="1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t="s">
        <v>11</v>
      </c>
      <c r="K398">
        <f t="shared" si="6"/>
        <v>1</v>
      </c>
    </row>
    <row r="399" spans="1:11" x14ac:dyDescent="0.25">
      <c r="A399">
        <v>398</v>
      </c>
      <c r="B399" s="1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t="s">
        <v>13</v>
      </c>
      <c r="K399">
        <f t="shared" si="6"/>
        <v>0</v>
      </c>
    </row>
    <row r="400" spans="1:11" x14ac:dyDescent="0.25">
      <c r="A400">
        <v>399</v>
      </c>
      <c r="B400" s="1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t="s">
        <v>13</v>
      </c>
      <c r="K400">
        <f t="shared" si="6"/>
        <v>0</v>
      </c>
    </row>
    <row r="401" spans="1:11" x14ac:dyDescent="0.25">
      <c r="A401">
        <v>400</v>
      </c>
      <c r="B401" s="1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t="s">
        <v>11</v>
      </c>
      <c r="K401">
        <f t="shared" si="6"/>
        <v>1</v>
      </c>
    </row>
    <row r="402" spans="1:11" x14ac:dyDescent="0.25">
      <c r="A402">
        <v>401</v>
      </c>
      <c r="B402" s="1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t="s">
        <v>11</v>
      </c>
      <c r="K402">
        <f t="shared" si="6"/>
        <v>1</v>
      </c>
    </row>
    <row r="403" spans="1:11" x14ac:dyDescent="0.25">
      <c r="A403">
        <v>402</v>
      </c>
      <c r="B403" s="1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t="s">
        <v>11</v>
      </c>
      <c r="K403">
        <f t="shared" si="6"/>
        <v>1</v>
      </c>
    </row>
    <row r="404" spans="1:11" x14ac:dyDescent="0.25">
      <c r="A404">
        <v>403</v>
      </c>
      <c r="B404" s="1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t="s">
        <v>11</v>
      </c>
      <c r="K404">
        <f t="shared" si="6"/>
        <v>1</v>
      </c>
    </row>
    <row r="405" spans="1:11" x14ac:dyDescent="0.25">
      <c r="A405">
        <v>404</v>
      </c>
      <c r="B405" s="1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t="s">
        <v>13</v>
      </c>
      <c r="K405">
        <f t="shared" si="6"/>
        <v>0</v>
      </c>
    </row>
    <row r="406" spans="1:11" x14ac:dyDescent="0.25">
      <c r="A406">
        <v>405</v>
      </c>
      <c r="B406" s="1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t="s">
        <v>13</v>
      </c>
      <c r="K406">
        <f t="shared" si="6"/>
        <v>0</v>
      </c>
    </row>
    <row r="407" spans="1:11" x14ac:dyDescent="0.25">
      <c r="A407">
        <v>406</v>
      </c>
      <c r="B407" s="1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t="s">
        <v>11</v>
      </c>
      <c r="K407">
        <f t="shared" si="6"/>
        <v>1</v>
      </c>
    </row>
    <row r="408" spans="1:11" x14ac:dyDescent="0.25">
      <c r="A408">
        <v>407</v>
      </c>
      <c r="B408" s="1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t="s">
        <v>11</v>
      </c>
      <c r="K408">
        <f t="shared" si="6"/>
        <v>1</v>
      </c>
    </row>
    <row r="409" spans="1:11" x14ac:dyDescent="0.25">
      <c r="A409">
        <v>408</v>
      </c>
      <c r="B409" s="1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t="s">
        <v>11</v>
      </c>
      <c r="K409">
        <f t="shared" si="6"/>
        <v>1</v>
      </c>
    </row>
    <row r="410" spans="1:11" x14ac:dyDescent="0.25">
      <c r="A410">
        <v>409</v>
      </c>
      <c r="B410" s="1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t="s">
        <v>11</v>
      </c>
      <c r="K410">
        <f t="shared" si="6"/>
        <v>1</v>
      </c>
    </row>
    <row r="411" spans="1:11" x14ac:dyDescent="0.25">
      <c r="A411">
        <v>410</v>
      </c>
      <c r="B411" s="1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t="s">
        <v>13</v>
      </c>
      <c r="K411">
        <f t="shared" si="6"/>
        <v>0</v>
      </c>
    </row>
    <row r="412" spans="1:11" x14ac:dyDescent="0.25">
      <c r="A412">
        <v>411</v>
      </c>
      <c r="B412" s="1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t="s">
        <v>13</v>
      </c>
      <c r="K412">
        <f t="shared" si="6"/>
        <v>0</v>
      </c>
    </row>
    <row r="413" spans="1:11" x14ac:dyDescent="0.25">
      <c r="A413">
        <v>412</v>
      </c>
      <c r="B413" s="1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t="s">
        <v>11</v>
      </c>
      <c r="K413">
        <f t="shared" si="6"/>
        <v>1</v>
      </c>
    </row>
    <row r="414" spans="1:11" x14ac:dyDescent="0.25">
      <c r="A414">
        <v>413</v>
      </c>
      <c r="B414" s="1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t="s">
        <v>13</v>
      </c>
      <c r="K414">
        <f t="shared" si="6"/>
        <v>0</v>
      </c>
    </row>
    <row r="415" spans="1:11" x14ac:dyDescent="0.25">
      <c r="A415">
        <v>414</v>
      </c>
      <c r="B415" s="1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t="s">
        <v>11</v>
      </c>
      <c r="K415">
        <f t="shared" si="6"/>
        <v>1</v>
      </c>
    </row>
    <row r="416" spans="1:11" x14ac:dyDescent="0.25">
      <c r="A416">
        <v>415</v>
      </c>
      <c r="B416" s="1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t="s">
        <v>13</v>
      </c>
      <c r="K416">
        <f t="shared" si="6"/>
        <v>0</v>
      </c>
    </row>
    <row r="417" spans="1:11" x14ac:dyDescent="0.25">
      <c r="A417">
        <v>416</v>
      </c>
      <c r="B417" s="1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t="s">
        <v>13</v>
      </c>
      <c r="K417">
        <f t="shared" si="6"/>
        <v>0</v>
      </c>
    </row>
    <row r="418" spans="1:11" x14ac:dyDescent="0.25">
      <c r="A418">
        <v>417</v>
      </c>
      <c r="B418" s="1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t="s">
        <v>13</v>
      </c>
      <c r="K418">
        <f t="shared" si="6"/>
        <v>0</v>
      </c>
    </row>
    <row r="419" spans="1:11" x14ac:dyDescent="0.25">
      <c r="A419">
        <v>418</v>
      </c>
      <c r="B419" s="1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t="s">
        <v>11</v>
      </c>
      <c r="K419">
        <f t="shared" si="6"/>
        <v>1</v>
      </c>
    </row>
    <row r="420" spans="1:11" x14ac:dyDescent="0.25">
      <c r="A420">
        <v>419</v>
      </c>
      <c r="B420" s="1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t="s">
        <v>11</v>
      </c>
      <c r="K420">
        <f t="shared" si="6"/>
        <v>1</v>
      </c>
    </row>
    <row r="421" spans="1:11" x14ac:dyDescent="0.25">
      <c r="A421">
        <v>420</v>
      </c>
      <c r="B421" s="1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t="s">
        <v>13</v>
      </c>
      <c r="K421">
        <f t="shared" si="6"/>
        <v>0</v>
      </c>
    </row>
    <row r="422" spans="1:11" x14ac:dyDescent="0.25">
      <c r="A422">
        <v>421</v>
      </c>
      <c r="B422" s="1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t="s">
        <v>11</v>
      </c>
      <c r="K422">
        <f t="shared" si="6"/>
        <v>1</v>
      </c>
    </row>
    <row r="423" spans="1:11" x14ac:dyDescent="0.25">
      <c r="A423">
        <v>422</v>
      </c>
      <c r="B423" s="1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t="s">
        <v>13</v>
      </c>
      <c r="K423">
        <f t="shared" si="6"/>
        <v>0</v>
      </c>
    </row>
    <row r="424" spans="1:11" x14ac:dyDescent="0.25">
      <c r="A424">
        <v>423</v>
      </c>
      <c r="B424" s="1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t="s">
        <v>11</v>
      </c>
      <c r="K424">
        <f t="shared" si="6"/>
        <v>1</v>
      </c>
    </row>
    <row r="425" spans="1:11" x14ac:dyDescent="0.25">
      <c r="A425">
        <v>424</v>
      </c>
      <c r="B425" s="1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t="s">
        <v>11</v>
      </c>
      <c r="K425">
        <f t="shared" si="6"/>
        <v>1</v>
      </c>
    </row>
    <row r="426" spans="1:11" x14ac:dyDescent="0.25">
      <c r="A426">
        <v>425</v>
      </c>
      <c r="B426" s="1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t="s">
        <v>11</v>
      </c>
      <c r="K426">
        <f t="shared" si="6"/>
        <v>1</v>
      </c>
    </row>
    <row r="427" spans="1:11" x14ac:dyDescent="0.25">
      <c r="A427">
        <v>426</v>
      </c>
      <c r="B427" s="1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t="s">
        <v>11</v>
      </c>
      <c r="K427">
        <f t="shared" si="6"/>
        <v>1</v>
      </c>
    </row>
    <row r="428" spans="1:11" x14ac:dyDescent="0.25">
      <c r="A428">
        <v>427</v>
      </c>
      <c r="B428" s="1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t="s">
        <v>11</v>
      </c>
      <c r="K428">
        <f t="shared" si="6"/>
        <v>1</v>
      </c>
    </row>
    <row r="429" spans="1:11" x14ac:dyDescent="0.25">
      <c r="A429">
        <v>428</v>
      </c>
      <c r="B429" s="1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t="s">
        <v>11</v>
      </c>
      <c r="K429">
        <f t="shared" si="6"/>
        <v>1</v>
      </c>
    </row>
    <row r="430" spans="1:11" x14ac:dyDescent="0.25">
      <c r="A430">
        <v>429</v>
      </c>
      <c r="B430" s="1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t="s">
        <v>13</v>
      </c>
      <c r="K430">
        <f t="shared" si="6"/>
        <v>0</v>
      </c>
    </row>
    <row r="431" spans="1:11" x14ac:dyDescent="0.25">
      <c r="A431">
        <v>430</v>
      </c>
      <c r="B431" s="1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t="s">
        <v>13</v>
      </c>
      <c r="K431">
        <f t="shared" si="6"/>
        <v>0</v>
      </c>
    </row>
    <row r="432" spans="1:11" x14ac:dyDescent="0.25">
      <c r="A432">
        <v>431</v>
      </c>
      <c r="B432" s="1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t="s">
        <v>13</v>
      </c>
      <c r="K432">
        <f t="shared" si="6"/>
        <v>0</v>
      </c>
    </row>
    <row r="433" spans="1:11" x14ac:dyDescent="0.25">
      <c r="A433">
        <v>432</v>
      </c>
      <c r="B433" s="1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t="s">
        <v>11</v>
      </c>
      <c r="K433">
        <f t="shared" si="6"/>
        <v>1</v>
      </c>
    </row>
    <row r="434" spans="1:11" x14ac:dyDescent="0.25">
      <c r="A434">
        <v>433</v>
      </c>
      <c r="B434" s="1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t="s">
        <v>13</v>
      </c>
      <c r="K434">
        <f t="shared" si="6"/>
        <v>0</v>
      </c>
    </row>
    <row r="435" spans="1:11" x14ac:dyDescent="0.25">
      <c r="A435">
        <v>434</v>
      </c>
      <c r="B435" s="1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t="s">
        <v>11</v>
      </c>
      <c r="K435">
        <f t="shared" si="6"/>
        <v>1</v>
      </c>
    </row>
    <row r="436" spans="1:11" x14ac:dyDescent="0.25">
      <c r="A436">
        <v>435</v>
      </c>
      <c r="B436" s="1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t="s">
        <v>11</v>
      </c>
      <c r="K436">
        <f t="shared" si="6"/>
        <v>1</v>
      </c>
    </row>
    <row r="437" spans="1:11" x14ac:dyDescent="0.25">
      <c r="A437">
        <v>436</v>
      </c>
      <c r="B437" s="1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t="s">
        <v>11</v>
      </c>
      <c r="K437">
        <f t="shared" si="6"/>
        <v>1</v>
      </c>
    </row>
    <row r="438" spans="1:11" x14ac:dyDescent="0.25">
      <c r="A438">
        <v>437</v>
      </c>
      <c r="B438" s="1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t="s">
        <v>11</v>
      </c>
      <c r="K438">
        <f t="shared" si="6"/>
        <v>1</v>
      </c>
    </row>
    <row r="439" spans="1:11" x14ac:dyDescent="0.25">
      <c r="A439">
        <v>438</v>
      </c>
      <c r="B439" s="1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t="s">
        <v>11</v>
      </c>
      <c r="K439">
        <f t="shared" si="6"/>
        <v>1</v>
      </c>
    </row>
    <row r="440" spans="1:11" x14ac:dyDescent="0.25">
      <c r="A440">
        <v>439</v>
      </c>
      <c r="B440" s="1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t="s">
        <v>11</v>
      </c>
      <c r="K440">
        <f t="shared" si="6"/>
        <v>1</v>
      </c>
    </row>
    <row r="441" spans="1:11" x14ac:dyDescent="0.25">
      <c r="A441">
        <v>440</v>
      </c>
      <c r="B441" s="1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t="s">
        <v>11</v>
      </c>
      <c r="K441">
        <f t="shared" si="6"/>
        <v>1</v>
      </c>
    </row>
    <row r="442" spans="1:11" x14ac:dyDescent="0.25">
      <c r="A442">
        <v>441</v>
      </c>
      <c r="B442" s="1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t="s">
        <v>13</v>
      </c>
      <c r="K442">
        <f t="shared" si="6"/>
        <v>0</v>
      </c>
    </row>
    <row r="443" spans="1:11" x14ac:dyDescent="0.25">
      <c r="A443">
        <v>442</v>
      </c>
      <c r="B443" s="1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t="s">
        <v>13</v>
      </c>
      <c r="K443">
        <f t="shared" si="6"/>
        <v>0</v>
      </c>
    </row>
    <row r="444" spans="1:11" x14ac:dyDescent="0.25">
      <c r="A444">
        <v>443</v>
      </c>
      <c r="B444" s="1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t="s">
        <v>13</v>
      </c>
      <c r="K444">
        <f t="shared" si="6"/>
        <v>0</v>
      </c>
    </row>
    <row r="445" spans="1:11" x14ac:dyDescent="0.25">
      <c r="A445">
        <v>444</v>
      </c>
      <c r="B445" s="1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t="s">
        <v>11</v>
      </c>
      <c r="K445">
        <f t="shared" si="6"/>
        <v>1</v>
      </c>
    </row>
    <row r="446" spans="1:11" x14ac:dyDescent="0.25">
      <c r="A446">
        <v>445</v>
      </c>
      <c r="B446" s="1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t="s">
        <v>13</v>
      </c>
      <c r="K446">
        <f t="shared" si="6"/>
        <v>0</v>
      </c>
    </row>
    <row r="447" spans="1:11" x14ac:dyDescent="0.25">
      <c r="A447">
        <v>446</v>
      </c>
      <c r="B447" s="1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t="s">
        <v>11</v>
      </c>
      <c r="K447">
        <f t="shared" si="6"/>
        <v>1</v>
      </c>
    </row>
    <row r="448" spans="1:11" x14ac:dyDescent="0.25">
      <c r="A448">
        <v>447</v>
      </c>
      <c r="B448" s="1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t="s">
        <v>11</v>
      </c>
      <c r="K448">
        <f t="shared" si="6"/>
        <v>1</v>
      </c>
    </row>
    <row r="449" spans="1:11" x14ac:dyDescent="0.25">
      <c r="A449">
        <v>448</v>
      </c>
      <c r="B449" s="1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t="s">
        <v>13</v>
      </c>
      <c r="K449">
        <f t="shared" si="6"/>
        <v>0</v>
      </c>
    </row>
    <row r="450" spans="1:11" x14ac:dyDescent="0.25">
      <c r="A450">
        <v>449</v>
      </c>
      <c r="B450" s="1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t="s">
        <v>13</v>
      </c>
      <c r="K450">
        <f t="shared" si="6"/>
        <v>0</v>
      </c>
    </row>
    <row r="451" spans="1:11" x14ac:dyDescent="0.25">
      <c r="A451">
        <v>450</v>
      </c>
      <c r="B451" s="1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t="s">
        <v>13</v>
      </c>
      <c r="K451">
        <f t="shared" ref="K451:K514" si="7">IF(J451="Yes", 1, 0)</f>
        <v>0</v>
      </c>
    </row>
    <row r="452" spans="1:11" x14ac:dyDescent="0.25">
      <c r="A452">
        <v>451</v>
      </c>
      <c r="B452" s="1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t="s">
        <v>13</v>
      </c>
      <c r="K452">
        <f t="shared" si="7"/>
        <v>0</v>
      </c>
    </row>
    <row r="453" spans="1:11" x14ac:dyDescent="0.25">
      <c r="A453">
        <v>452</v>
      </c>
      <c r="B453" s="1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t="s">
        <v>11</v>
      </c>
      <c r="K453">
        <f t="shared" si="7"/>
        <v>1</v>
      </c>
    </row>
    <row r="454" spans="1:11" x14ac:dyDescent="0.25">
      <c r="A454">
        <v>453</v>
      </c>
      <c r="B454" s="1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t="s">
        <v>11</v>
      </c>
      <c r="K454">
        <f t="shared" si="7"/>
        <v>1</v>
      </c>
    </row>
    <row r="455" spans="1:11" x14ac:dyDescent="0.25">
      <c r="A455">
        <v>454</v>
      </c>
      <c r="B455" s="1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t="s">
        <v>11</v>
      </c>
      <c r="K455">
        <f t="shared" si="7"/>
        <v>1</v>
      </c>
    </row>
    <row r="456" spans="1:11" x14ac:dyDescent="0.25">
      <c r="A456">
        <v>455</v>
      </c>
      <c r="B456" s="1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t="s">
        <v>11</v>
      </c>
      <c r="K456">
        <f t="shared" si="7"/>
        <v>1</v>
      </c>
    </row>
    <row r="457" spans="1:11" x14ac:dyDescent="0.25">
      <c r="A457">
        <v>456</v>
      </c>
      <c r="B457" s="1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t="s">
        <v>13</v>
      </c>
      <c r="K457">
        <f t="shared" si="7"/>
        <v>0</v>
      </c>
    </row>
    <row r="458" spans="1:11" x14ac:dyDescent="0.25">
      <c r="A458">
        <v>457</v>
      </c>
      <c r="B458" s="1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t="s">
        <v>11</v>
      </c>
      <c r="K458">
        <f t="shared" si="7"/>
        <v>1</v>
      </c>
    </row>
    <row r="459" spans="1:11" x14ac:dyDescent="0.25">
      <c r="A459">
        <v>458</v>
      </c>
      <c r="B459" s="1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t="s">
        <v>13</v>
      </c>
      <c r="K459">
        <f t="shared" si="7"/>
        <v>0</v>
      </c>
    </row>
    <row r="460" spans="1:11" x14ac:dyDescent="0.25">
      <c r="A460">
        <v>459</v>
      </c>
      <c r="B460" s="1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t="s">
        <v>11</v>
      </c>
      <c r="K460">
        <f t="shared" si="7"/>
        <v>1</v>
      </c>
    </row>
    <row r="461" spans="1:11" x14ac:dyDescent="0.25">
      <c r="A461">
        <v>460</v>
      </c>
      <c r="B461" s="1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t="s">
        <v>13</v>
      </c>
      <c r="K461">
        <f t="shared" si="7"/>
        <v>0</v>
      </c>
    </row>
    <row r="462" spans="1:11" x14ac:dyDescent="0.25">
      <c r="A462">
        <v>461</v>
      </c>
      <c r="B462" s="1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t="s">
        <v>13</v>
      </c>
      <c r="K462">
        <f t="shared" si="7"/>
        <v>0</v>
      </c>
    </row>
    <row r="463" spans="1:11" x14ac:dyDescent="0.25">
      <c r="A463">
        <v>462</v>
      </c>
      <c r="B463" s="1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t="s">
        <v>11</v>
      </c>
      <c r="K463">
        <f t="shared" si="7"/>
        <v>1</v>
      </c>
    </row>
    <row r="464" spans="1:11" x14ac:dyDescent="0.25">
      <c r="A464">
        <v>463</v>
      </c>
      <c r="B464" s="1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t="s">
        <v>11</v>
      </c>
      <c r="K464">
        <f t="shared" si="7"/>
        <v>1</v>
      </c>
    </row>
    <row r="465" spans="1:11" x14ac:dyDescent="0.25">
      <c r="A465">
        <v>464</v>
      </c>
      <c r="B465" s="1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t="s">
        <v>13</v>
      </c>
      <c r="K465">
        <f t="shared" si="7"/>
        <v>0</v>
      </c>
    </row>
    <row r="466" spans="1:11" x14ac:dyDescent="0.25">
      <c r="A466">
        <v>465</v>
      </c>
      <c r="B466" s="1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t="s">
        <v>11</v>
      </c>
      <c r="K466">
        <f t="shared" si="7"/>
        <v>1</v>
      </c>
    </row>
    <row r="467" spans="1:11" x14ac:dyDescent="0.25">
      <c r="A467">
        <v>466</v>
      </c>
      <c r="B467" s="1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t="s">
        <v>13</v>
      </c>
      <c r="K467">
        <f t="shared" si="7"/>
        <v>0</v>
      </c>
    </row>
    <row r="468" spans="1:11" x14ac:dyDescent="0.25">
      <c r="A468">
        <v>467</v>
      </c>
      <c r="B468" s="1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t="s">
        <v>13</v>
      </c>
      <c r="K468">
        <f t="shared" si="7"/>
        <v>0</v>
      </c>
    </row>
    <row r="469" spans="1:11" x14ac:dyDescent="0.25">
      <c r="A469">
        <v>468</v>
      </c>
      <c r="B469" s="1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t="s">
        <v>13</v>
      </c>
      <c r="K469">
        <f t="shared" si="7"/>
        <v>0</v>
      </c>
    </row>
    <row r="470" spans="1:11" x14ac:dyDescent="0.25">
      <c r="A470">
        <v>469</v>
      </c>
      <c r="B470" s="1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t="s">
        <v>13</v>
      </c>
      <c r="K470">
        <f t="shared" si="7"/>
        <v>0</v>
      </c>
    </row>
    <row r="471" spans="1:11" x14ac:dyDescent="0.25">
      <c r="A471">
        <v>470</v>
      </c>
      <c r="B471" s="1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t="s">
        <v>11</v>
      </c>
      <c r="K471">
        <f t="shared" si="7"/>
        <v>1</v>
      </c>
    </row>
    <row r="472" spans="1:11" x14ac:dyDescent="0.25">
      <c r="A472">
        <v>471</v>
      </c>
      <c r="B472" s="1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t="s">
        <v>11</v>
      </c>
      <c r="K472">
        <f t="shared" si="7"/>
        <v>1</v>
      </c>
    </row>
    <row r="473" spans="1:11" x14ac:dyDescent="0.25">
      <c r="A473">
        <v>472</v>
      </c>
      <c r="B473" s="1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t="s">
        <v>13</v>
      </c>
      <c r="K473">
        <f t="shared" si="7"/>
        <v>0</v>
      </c>
    </row>
    <row r="474" spans="1:11" x14ac:dyDescent="0.25">
      <c r="A474">
        <v>473</v>
      </c>
      <c r="B474" s="1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t="s">
        <v>13</v>
      </c>
      <c r="K474">
        <f t="shared" si="7"/>
        <v>0</v>
      </c>
    </row>
    <row r="475" spans="1:11" x14ac:dyDescent="0.25">
      <c r="A475">
        <v>474</v>
      </c>
      <c r="B475" s="1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t="s">
        <v>13</v>
      </c>
      <c r="K475">
        <f t="shared" si="7"/>
        <v>0</v>
      </c>
    </row>
    <row r="476" spans="1:11" x14ac:dyDescent="0.25">
      <c r="A476">
        <v>475</v>
      </c>
      <c r="B476" s="1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t="s">
        <v>11</v>
      </c>
      <c r="K476">
        <f t="shared" si="7"/>
        <v>1</v>
      </c>
    </row>
    <row r="477" spans="1:11" x14ac:dyDescent="0.25">
      <c r="A477">
        <v>476</v>
      </c>
      <c r="B477" s="1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t="s">
        <v>11</v>
      </c>
      <c r="K477">
        <f t="shared" si="7"/>
        <v>1</v>
      </c>
    </row>
    <row r="478" spans="1:11" x14ac:dyDescent="0.25">
      <c r="A478">
        <v>477</v>
      </c>
      <c r="B478" s="1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t="s">
        <v>11</v>
      </c>
      <c r="K478">
        <f t="shared" si="7"/>
        <v>1</v>
      </c>
    </row>
    <row r="479" spans="1:11" x14ac:dyDescent="0.25">
      <c r="A479">
        <v>478</v>
      </c>
      <c r="B479" s="1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t="s">
        <v>13</v>
      </c>
      <c r="K479">
        <f t="shared" si="7"/>
        <v>0</v>
      </c>
    </row>
    <row r="480" spans="1:11" x14ac:dyDescent="0.25">
      <c r="A480">
        <v>479</v>
      </c>
      <c r="B480" s="1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t="s">
        <v>13</v>
      </c>
      <c r="K480">
        <f t="shared" si="7"/>
        <v>0</v>
      </c>
    </row>
    <row r="481" spans="1:11" x14ac:dyDescent="0.25">
      <c r="A481">
        <v>480</v>
      </c>
      <c r="B481" s="1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t="s">
        <v>13</v>
      </c>
      <c r="K481">
        <f t="shared" si="7"/>
        <v>0</v>
      </c>
    </row>
    <row r="482" spans="1:11" x14ac:dyDescent="0.25">
      <c r="A482">
        <v>481</v>
      </c>
      <c r="B482" s="1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t="s">
        <v>13</v>
      </c>
      <c r="K482">
        <f t="shared" si="7"/>
        <v>0</v>
      </c>
    </row>
    <row r="483" spans="1:11" x14ac:dyDescent="0.25">
      <c r="A483">
        <v>482</v>
      </c>
      <c r="B483" s="1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t="s">
        <v>13</v>
      </c>
      <c r="K483">
        <f t="shared" si="7"/>
        <v>0</v>
      </c>
    </row>
    <row r="484" spans="1:11" x14ac:dyDescent="0.25">
      <c r="A484">
        <v>483</v>
      </c>
      <c r="B484" s="1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t="s">
        <v>13</v>
      </c>
      <c r="K484">
        <f t="shared" si="7"/>
        <v>0</v>
      </c>
    </row>
    <row r="485" spans="1:11" x14ac:dyDescent="0.25">
      <c r="A485">
        <v>484</v>
      </c>
      <c r="B485" s="1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t="s">
        <v>11</v>
      </c>
      <c r="K485">
        <f t="shared" si="7"/>
        <v>1</v>
      </c>
    </row>
    <row r="486" spans="1:11" x14ac:dyDescent="0.25">
      <c r="A486">
        <v>485</v>
      </c>
      <c r="B486" s="1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t="s">
        <v>11</v>
      </c>
      <c r="K486">
        <f t="shared" si="7"/>
        <v>1</v>
      </c>
    </row>
    <row r="487" spans="1:11" x14ac:dyDescent="0.25">
      <c r="A487">
        <v>486</v>
      </c>
      <c r="B487" s="1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t="s">
        <v>11</v>
      </c>
      <c r="K487">
        <f t="shared" si="7"/>
        <v>1</v>
      </c>
    </row>
    <row r="488" spans="1:11" x14ac:dyDescent="0.25">
      <c r="A488">
        <v>487</v>
      </c>
      <c r="B488" s="1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t="s">
        <v>11</v>
      </c>
      <c r="K488">
        <f t="shared" si="7"/>
        <v>1</v>
      </c>
    </row>
    <row r="489" spans="1:11" x14ac:dyDescent="0.25">
      <c r="A489">
        <v>488</v>
      </c>
      <c r="B489" s="1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t="s">
        <v>13</v>
      </c>
      <c r="K489">
        <f t="shared" si="7"/>
        <v>0</v>
      </c>
    </row>
    <row r="490" spans="1:11" x14ac:dyDescent="0.25">
      <c r="A490">
        <v>489</v>
      </c>
      <c r="B490" s="1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t="s">
        <v>13</v>
      </c>
      <c r="K490">
        <f t="shared" si="7"/>
        <v>0</v>
      </c>
    </row>
    <row r="491" spans="1:11" x14ac:dyDescent="0.25">
      <c r="A491">
        <v>490</v>
      </c>
      <c r="B491" s="1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t="s">
        <v>11</v>
      </c>
      <c r="K491">
        <f t="shared" si="7"/>
        <v>1</v>
      </c>
    </row>
    <row r="492" spans="1:11" x14ac:dyDescent="0.25">
      <c r="A492">
        <v>491</v>
      </c>
      <c r="B492" s="1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t="s">
        <v>11</v>
      </c>
      <c r="K492">
        <f t="shared" si="7"/>
        <v>1</v>
      </c>
    </row>
    <row r="493" spans="1:11" x14ac:dyDescent="0.25">
      <c r="A493">
        <v>492</v>
      </c>
      <c r="B493" s="1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t="s">
        <v>11</v>
      </c>
      <c r="K493">
        <f t="shared" si="7"/>
        <v>1</v>
      </c>
    </row>
    <row r="494" spans="1:11" x14ac:dyDescent="0.25">
      <c r="A494">
        <v>493</v>
      </c>
      <c r="B494" s="1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t="s">
        <v>11</v>
      </c>
      <c r="K494">
        <f t="shared" si="7"/>
        <v>1</v>
      </c>
    </row>
    <row r="495" spans="1:11" x14ac:dyDescent="0.25">
      <c r="A495">
        <v>494</v>
      </c>
      <c r="B495" s="1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t="s">
        <v>11</v>
      </c>
      <c r="K495">
        <f t="shared" si="7"/>
        <v>1</v>
      </c>
    </row>
    <row r="496" spans="1:11" x14ac:dyDescent="0.25">
      <c r="A496">
        <v>495</v>
      </c>
      <c r="B496" s="1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t="s">
        <v>11</v>
      </c>
      <c r="K496">
        <f t="shared" si="7"/>
        <v>1</v>
      </c>
    </row>
    <row r="497" spans="1:11" x14ac:dyDescent="0.25">
      <c r="A497">
        <v>496</v>
      </c>
      <c r="B497" s="1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t="s">
        <v>13</v>
      </c>
      <c r="K497">
        <f t="shared" si="7"/>
        <v>0</v>
      </c>
    </row>
    <row r="498" spans="1:11" x14ac:dyDescent="0.25">
      <c r="A498">
        <v>497</v>
      </c>
      <c r="B498" s="1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t="s">
        <v>11</v>
      </c>
      <c r="K498">
        <f t="shared" si="7"/>
        <v>1</v>
      </c>
    </row>
    <row r="499" spans="1:11" x14ac:dyDescent="0.25">
      <c r="A499">
        <v>498</v>
      </c>
      <c r="B499" s="1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t="s">
        <v>11</v>
      </c>
      <c r="K499">
        <f t="shared" si="7"/>
        <v>1</v>
      </c>
    </row>
    <row r="500" spans="1:11" x14ac:dyDescent="0.25">
      <c r="A500">
        <v>499</v>
      </c>
      <c r="B500" s="1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t="s">
        <v>13</v>
      </c>
      <c r="K500">
        <f t="shared" si="7"/>
        <v>0</v>
      </c>
    </row>
    <row r="501" spans="1:11" x14ac:dyDescent="0.25">
      <c r="A501">
        <v>500</v>
      </c>
      <c r="B501" s="1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t="s">
        <v>11</v>
      </c>
      <c r="K501">
        <f t="shared" si="7"/>
        <v>1</v>
      </c>
    </row>
    <row r="502" spans="1:11" x14ac:dyDescent="0.25">
      <c r="A502">
        <v>501</v>
      </c>
      <c r="B502" s="1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t="s">
        <v>13</v>
      </c>
      <c r="K502">
        <f t="shared" si="7"/>
        <v>0</v>
      </c>
    </row>
    <row r="503" spans="1:11" x14ac:dyDescent="0.25">
      <c r="A503">
        <v>502</v>
      </c>
      <c r="B503" s="1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t="s">
        <v>13</v>
      </c>
      <c r="K503">
        <f t="shared" si="7"/>
        <v>0</v>
      </c>
    </row>
    <row r="504" spans="1:11" x14ac:dyDescent="0.25">
      <c r="A504">
        <v>503</v>
      </c>
      <c r="B504" s="1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t="s">
        <v>11</v>
      </c>
      <c r="K504">
        <f t="shared" si="7"/>
        <v>1</v>
      </c>
    </row>
    <row r="505" spans="1:11" x14ac:dyDescent="0.25">
      <c r="A505">
        <v>504</v>
      </c>
      <c r="B505" s="1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t="s">
        <v>11</v>
      </c>
      <c r="K505">
        <f t="shared" si="7"/>
        <v>1</v>
      </c>
    </row>
    <row r="506" spans="1:11" x14ac:dyDescent="0.25">
      <c r="A506">
        <v>505</v>
      </c>
      <c r="B506" s="1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t="s">
        <v>11</v>
      </c>
      <c r="K506">
        <f t="shared" si="7"/>
        <v>1</v>
      </c>
    </row>
    <row r="507" spans="1:11" x14ac:dyDescent="0.25">
      <c r="A507">
        <v>506</v>
      </c>
      <c r="B507" s="1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t="s">
        <v>13</v>
      </c>
      <c r="K507">
        <f t="shared" si="7"/>
        <v>0</v>
      </c>
    </row>
    <row r="508" spans="1:11" x14ac:dyDescent="0.25">
      <c r="A508">
        <v>507</v>
      </c>
      <c r="B508" s="1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t="s">
        <v>11</v>
      </c>
      <c r="K508">
        <f t="shared" si="7"/>
        <v>1</v>
      </c>
    </row>
    <row r="509" spans="1:11" x14ac:dyDescent="0.25">
      <c r="A509">
        <v>508</v>
      </c>
      <c r="B509" s="1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t="s">
        <v>11</v>
      </c>
      <c r="K509">
        <f t="shared" si="7"/>
        <v>1</v>
      </c>
    </row>
    <row r="510" spans="1:11" x14ac:dyDescent="0.25">
      <c r="A510">
        <v>509</v>
      </c>
      <c r="B510" s="1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t="s">
        <v>11</v>
      </c>
      <c r="K510">
        <f t="shared" si="7"/>
        <v>1</v>
      </c>
    </row>
    <row r="511" spans="1:11" x14ac:dyDescent="0.25">
      <c r="A511">
        <v>510</v>
      </c>
      <c r="B511" s="1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t="s">
        <v>13</v>
      </c>
      <c r="K511">
        <f t="shared" si="7"/>
        <v>0</v>
      </c>
    </row>
    <row r="512" spans="1:11" x14ac:dyDescent="0.25">
      <c r="A512">
        <v>511</v>
      </c>
      <c r="B512" s="1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t="s">
        <v>11</v>
      </c>
      <c r="K512">
        <f t="shared" si="7"/>
        <v>1</v>
      </c>
    </row>
    <row r="513" spans="1:11" x14ac:dyDescent="0.25">
      <c r="A513">
        <v>512</v>
      </c>
      <c r="B513" s="1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t="s">
        <v>11</v>
      </c>
      <c r="K513">
        <f t="shared" si="7"/>
        <v>1</v>
      </c>
    </row>
    <row r="514" spans="1:11" x14ac:dyDescent="0.25">
      <c r="A514">
        <v>513</v>
      </c>
      <c r="B514" s="1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t="s">
        <v>11</v>
      </c>
      <c r="K514">
        <f t="shared" si="7"/>
        <v>1</v>
      </c>
    </row>
    <row r="515" spans="1:11" x14ac:dyDescent="0.25">
      <c r="A515">
        <v>514</v>
      </c>
      <c r="B515" s="1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t="s">
        <v>13</v>
      </c>
      <c r="K515">
        <f t="shared" ref="K515:K578" si="8">IF(J515="Yes", 1, 0)</f>
        <v>0</v>
      </c>
    </row>
    <row r="516" spans="1:11" x14ac:dyDescent="0.25">
      <c r="A516">
        <v>515</v>
      </c>
      <c r="B516" s="1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t="s">
        <v>13</v>
      </c>
      <c r="K516">
        <f t="shared" si="8"/>
        <v>0</v>
      </c>
    </row>
    <row r="517" spans="1:11" x14ac:dyDescent="0.25">
      <c r="A517">
        <v>516</v>
      </c>
      <c r="B517" s="1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t="s">
        <v>11</v>
      </c>
      <c r="K517">
        <f t="shared" si="8"/>
        <v>1</v>
      </c>
    </row>
    <row r="518" spans="1:11" x14ac:dyDescent="0.25">
      <c r="A518">
        <v>517</v>
      </c>
      <c r="B518" s="1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t="s">
        <v>13</v>
      </c>
      <c r="K518">
        <f t="shared" si="8"/>
        <v>0</v>
      </c>
    </row>
    <row r="519" spans="1:11" x14ac:dyDescent="0.25">
      <c r="A519">
        <v>518</v>
      </c>
      <c r="B519" s="1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t="s">
        <v>13</v>
      </c>
      <c r="K519">
        <f t="shared" si="8"/>
        <v>0</v>
      </c>
    </row>
    <row r="520" spans="1:11" x14ac:dyDescent="0.25">
      <c r="A520">
        <v>519</v>
      </c>
      <c r="B520" s="1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t="s">
        <v>11</v>
      </c>
      <c r="K520">
        <f t="shared" si="8"/>
        <v>1</v>
      </c>
    </row>
    <row r="521" spans="1:11" x14ac:dyDescent="0.25">
      <c r="A521">
        <v>520</v>
      </c>
      <c r="B521" s="1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t="s">
        <v>13</v>
      </c>
      <c r="K521">
        <f t="shared" si="8"/>
        <v>0</v>
      </c>
    </row>
    <row r="522" spans="1:11" x14ac:dyDescent="0.25">
      <c r="A522">
        <v>521</v>
      </c>
      <c r="B522" s="1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t="s">
        <v>13</v>
      </c>
      <c r="K522">
        <f t="shared" si="8"/>
        <v>0</v>
      </c>
    </row>
    <row r="523" spans="1:11" x14ac:dyDescent="0.25">
      <c r="A523">
        <v>522</v>
      </c>
      <c r="B523" s="1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t="s">
        <v>11</v>
      </c>
      <c r="K523">
        <f t="shared" si="8"/>
        <v>1</v>
      </c>
    </row>
    <row r="524" spans="1:11" x14ac:dyDescent="0.25">
      <c r="A524">
        <v>523</v>
      </c>
      <c r="B524" s="1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t="s">
        <v>13</v>
      </c>
      <c r="K524">
        <f t="shared" si="8"/>
        <v>0</v>
      </c>
    </row>
    <row r="525" spans="1:11" x14ac:dyDescent="0.25">
      <c r="A525">
        <v>524</v>
      </c>
      <c r="B525" s="1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t="s">
        <v>13</v>
      </c>
      <c r="K525">
        <f t="shared" si="8"/>
        <v>0</v>
      </c>
    </row>
    <row r="526" spans="1:11" x14ac:dyDescent="0.25">
      <c r="A526">
        <v>525</v>
      </c>
      <c r="B526" s="1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t="s">
        <v>13</v>
      </c>
      <c r="K526">
        <f t="shared" si="8"/>
        <v>0</v>
      </c>
    </row>
    <row r="527" spans="1:11" x14ac:dyDescent="0.25">
      <c r="A527">
        <v>526</v>
      </c>
      <c r="B527" s="1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t="s">
        <v>13</v>
      </c>
      <c r="K527">
        <f t="shared" si="8"/>
        <v>0</v>
      </c>
    </row>
    <row r="528" spans="1:11" x14ac:dyDescent="0.25">
      <c r="A528">
        <v>527</v>
      </c>
      <c r="B528" s="1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t="s">
        <v>11</v>
      </c>
      <c r="K528">
        <f t="shared" si="8"/>
        <v>1</v>
      </c>
    </row>
    <row r="529" spans="1:11" x14ac:dyDescent="0.25">
      <c r="A529">
        <v>528</v>
      </c>
      <c r="B529" s="1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t="s">
        <v>11</v>
      </c>
      <c r="K529">
        <f t="shared" si="8"/>
        <v>1</v>
      </c>
    </row>
    <row r="530" spans="1:11" x14ac:dyDescent="0.25">
      <c r="A530">
        <v>529</v>
      </c>
      <c r="B530" s="1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t="s">
        <v>11</v>
      </c>
      <c r="K530">
        <f t="shared" si="8"/>
        <v>1</v>
      </c>
    </row>
    <row r="531" spans="1:11" x14ac:dyDescent="0.25">
      <c r="A531">
        <v>530</v>
      </c>
      <c r="B531" s="1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t="s">
        <v>11</v>
      </c>
      <c r="K531">
        <f t="shared" si="8"/>
        <v>1</v>
      </c>
    </row>
    <row r="532" spans="1:11" x14ac:dyDescent="0.25">
      <c r="A532">
        <v>531</v>
      </c>
      <c r="B532" s="1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t="s">
        <v>11</v>
      </c>
      <c r="K532">
        <f t="shared" si="8"/>
        <v>1</v>
      </c>
    </row>
    <row r="533" spans="1:11" x14ac:dyDescent="0.25">
      <c r="A533">
        <v>532</v>
      </c>
      <c r="B533" s="1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t="s">
        <v>13</v>
      </c>
      <c r="K533">
        <f t="shared" si="8"/>
        <v>0</v>
      </c>
    </row>
    <row r="534" spans="1:11" x14ac:dyDescent="0.25">
      <c r="A534">
        <v>533</v>
      </c>
      <c r="B534" s="1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t="s">
        <v>11</v>
      </c>
      <c r="K534">
        <f t="shared" si="8"/>
        <v>1</v>
      </c>
    </row>
    <row r="535" spans="1:11" x14ac:dyDescent="0.25">
      <c r="A535">
        <v>534</v>
      </c>
      <c r="B535" s="1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t="s">
        <v>13</v>
      </c>
      <c r="K535">
        <f t="shared" si="8"/>
        <v>0</v>
      </c>
    </row>
    <row r="536" spans="1:11" x14ac:dyDescent="0.25">
      <c r="A536">
        <v>535</v>
      </c>
      <c r="B536" s="1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t="s">
        <v>13</v>
      </c>
      <c r="K536">
        <f t="shared" si="8"/>
        <v>0</v>
      </c>
    </row>
    <row r="537" spans="1:11" x14ac:dyDescent="0.25">
      <c r="A537">
        <v>536</v>
      </c>
      <c r="B537" s="1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t="s">
        <v>13</v>
      </c>
      <c r="K537">
        <f t="shared" si="8"/>
        <v>0</v>
      </c>
    </row>
    <row r="538" spans="1:11" x14ac:dyDescent="0.25">
      <c r="A538">
        <v>537</v>
      </c>
      <c r="B538" s="1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t="s">
        <v>11</v>
      </c>
      <c r="K538">
        <f t="shared" si="8"/>
        <v>1</v>
      </c>
    </row>
    <row r="539" spans="1:11" x14ac:dyDescent="0.25">
      <c r="A539">
        <v>538</v>
      </c>
      <c r="B539" s="1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t="s">
        <v>11</v>
      </c>
      <c r="K539">
        <f t="shared" si="8"/>
        <v>1</v>
      </c>
    </row>
    <row r="540" spans="1:11" x14ac:dyDescent="0.25">
      <c r="A540">
        <v>539</v>
      </c>
      <c r="B540" s="1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t="s">
        <v>13</v>
      </c>
      <c r="K540">
        <f t="shared" si="8"/>
        <v>0</v>
      </c>
    </row>
    <row r="541" spans="1:11" x14ac:dyDescent="0.25">
      <c r="A541">
        <v>540</v>
      </c>
      <c r="B541" s="1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t="s">
        <v>11</v>
      </c>
      <c r="K541">
        <f t="shared" si="8"/>
        <v>1</v>
      </c>
    </row>
    <row r="542" spans="1:11" x14ac:dyDescent="0.25">
      <c r="A542">
        <v>541</v>
      </c>
      <c r="B542" s="1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t="s">
        <v>11</v>
      </c>
      <c r="K542">
        <f t="shared" si="8"/>
        <v>1</v>
      </c>
    </row>
    <row r="543" spans="1:11" x14ac:dyDescent="0.25">
      <c r="A543">
        <v>542</v>
      </c>
      <c r="B543" s="1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t="s">
        <v>13</v>
      </c>
      <c r="K543">
        <f t="shared" si="8"/>
        <v>0</v>
      </c>
    </row>
    <row r="544" spans="1:11" x14ac:dyDescent="0.25">
      <c r="A544">
        <v>543</v>
      </c>
      <c r="B544" s="1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t="s">
        <v>13</v>
      </c>
      <c r="K544">
        <f t="shared" si="8"/>
        <v>0</v>
      </c>
    </row>
    <row r="545" spans="1:11" x14ac:dyDescent="0.25">
      <c r="A545">
        <v>544</v>
      </c>
      <c r="B545" s="1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t="s">
        <v>13</v>
      </c>
      <c r="K545">
        <f t="shared" si="8"/>
        <v>0</v>
      </c>
    </row>
    <row r="546" spans="1:11" x14ac:dyDescent="0.25">
      <c r="A546">
        <v>545</v>
      </c>
      <c r="B546" s="1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t="s">
        <v>13</v>
      </c>
      <c r="K546">
        <f t="shared" si="8"/>
        <v>0</v>
      </c>
    </row>
    <row r="547" spans="1:11" x14ac:dyDescent="0.25">
      <c r="A547">
        <v>546</v>
      </c>
      <c r="B547" s="1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t="s">
        <v>11</v>
      </c>
      <c r="K547">
        <f t="shared" si="8"/>
        <v>1</v>
      </c>
    </row>
    <row r="548" spans="1:11" x14ac:dyDescent="0.25">
      <c r="A548">
        <v>547</v>
      </c>
      <c r="B548" s="1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t="s">
        <v>11</v>
      </c>
      <c r="K548">
        <f t="shared" si="8"/>
        <v>1</v>
      </c>
    </row>
    <row r="549" spans="1:11" x14ac:dyDescent="0.25">
      <c r="A549">
        <v>548</v>
      </c>
      <c r="B549" s="1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t="s">
        <v>13</v>
      </c>
      <c r="K549">
        <f t="shared" si="8"/>
        <v>0</v>
      </c>
    </row>
    <row r="550" spans="1:11" x14ac:dyDescent="0.25">
      <c r="A550">
        <v>549</v>
      </c>
      <c r="B550" s="1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t="s">
        <v>11</v>
      </c>
      <c r="K550">
        <f t="shared" si="8"/>
        <v>1</v>
      </c>
    </row>
    <row r="551" spans="1:11" x14ac:dyDescent="0.25">
      <c r="A551">
        <v>550</v>
      </c>
      <c r="B551" s="1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t="s">
        <v>13</v>
      </c>
      <c r="K551">
        <f t="shared" si="8"/>
        <v>0</v>
      </c>
    </row>
    <row r="552" spans="1:11" x14ac:dyDescent="0.25">
      <c r="A552">
        <v>551</v>
      </c>
      <c r="B552" s="1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t="s">
        <v>11</v>
      </c>
      <c r="K552">
        <f t="shared" si="8"/>
        <v>1</v>
      </c>
    </row>
    <row r="553" spans="1:11" x14ac:dyDescent="0.25">
      <c r="A553">
        <v>552</v>
      </c>
      <c r="B553" s="1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t="s">
        <v>13</v>
      </c>
      <c r="K553">
        <f t="shared" si="8"/>
        <v>0</v>
      </c>
    </row>
    <row r="554" spans="1:11" x14ac:dyDescent="0.25">
      <c r="A554">
        <v>553</v>
      </c>
      <c r="B554" s="1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t="s">
        <v>11</v>
      </c>
      <c r="K554">
        <f t="shared" si="8"/>
        <v>1</v>
      </c>
    </row>
    <row r="555" spans="1:11" x14ac:dyDescent="0.25">
      <c r="A555">
        <v>554</v>
      </c>
      <c r="B555" s="1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t="s">
        <v>11</v>
      </c>
      <c r="K555">
        <f t="shared" si="8"/>
        <v>1</v>
      </c>
    </row>
    <row r="556" spans="1:11" x14ac:dyDescent="0.25">
      <c r="A556">
        <v>555</v>
      </c>
      <c r="B556" s="1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t="s">
        <v>13</v>
      </c>
      <c r="K556">
        <f t="shared" si="8"/>
        <v>0</v>
      </c>
    </row>
    <row r="557" spans="1:11" x14ac:dyDescent="0.25">
      <c r="A557">
        <v>556</v>
      </c>
      <c r="B557" s="1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t="s">
        <v>11</v>
      </c>
      <c r="K557">
        <f t="shared" si="8"/>
        <v>1</v>
      </c>
    </row>
    <row r="558" spans="1:11" x14ac:dyDescent="0.25">
      <c r="A558">
        <v>557</v>
      </c>
      <c r="B558" s="1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t="s">
        <v>13</v>
      </c>
      <c r="K558">
        <f t="shared" si="8"/>
        <v>0</v>
      </c>
    </row>
    <row r="559" spans="1:11" x14ac:dyDescent="0.25">
      <c r="A559">
        <v>558</v>
      </c>
      <c r="B559" s="1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t="s">
        <v>11</v>
      </c>
      <c r="K559">
        <f t="shared" si="8"/>
        <v>1</v>
      </c>
    </row>
    <row r="560" spans="1:11" x14ac:dyDescent="0.25">
      <c r="A560">
        <v>559</v>
      </c>
      <c r="B560" s="1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t="s">
        <v>11</v>
      </c>
      <c r="K560">
        <f t="shared" si="8"/>
        <v>1</v>
      </c>
    </row>
    <row r="561" spans="1:11" x14ac:dyDescent="0.25">
      <c r="A561">
        <v>560</v>
      </c>
      <c r="B561" s="1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t="s">
        <v>13</v>
      </c>
      <c r="K561">
        <f t="shared" si="8"/>
        <v>0</v>
      </c>
    </row>
    <row r="562" spans="1:11" x14ac:dyDescent="0.25">
      <c r="A562">
        <v>561</v>
      </c>
      <c r="B562" s="1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t="s">
        <v>11</v>
      </c>
      <c r="K562">
        <f t="shared" si="8"/>
        <v>1</v>
      </c>
    </row>
    <row r="563" spans="1:11" x14ac:dyDescent="0.25">
      <c r="A563">
        <v>562</v>
      </c>
      <c r="B563" s="1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t="s">
        <v>11</v>
      </c>
      <c r="K563">
        <f t="shared" si="8"/>
        <v>1</v>
      </c>
    </row>
    <row r="564" spans="1:11" x14ac:dyDescent="0.25">
      <c r="A564">
        <v>563</v>
      </c>
      <c r="B564" s="1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t="s">
        <v>11</v>
      </c>
      <c r="K564">
        <f t="shared" si="8"/>
        <v>1</v>
      </c>
    </row>
    <row r="565" spans="1:11" x14ac:dyDescent="0.25">
      <c r="A565">
        <v>564</v>
      </c>
      <c r="B565" s="1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t="s">
        <v>11</v>
      </c>
      <c r="K565">
        <f t="shared" si="8"/>
        <v>1</v>
      </c>
    </row>
    <row r="566" spans="1:11" x14ac:dyDescent="0.25">
      <c r="A566">
        <v>565</v>
      </c>
      <c r="B566" s="1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t="s">
        <v>11</v>
      </c>
      <c r="K566">
        <f t="shared" si="8"/>
        <v>1</v>
      </c>
    </row>
    <row r="567" spans="1:11" x14ac:dyDescent="0.25">
      <c r="A567">
        <v>566</v>
      </c>
      <c r="B567" s="1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t="s">
        <v>13</v>
      </c>
      <c r="K567">
        <f t="shared" si="8"/>
        <v>0</v>
      </c>
    </row>
    <row r="568" spans="1:11" x14ac:dyDescent="0.25">
      <c r="A568">
        <v>567</v>
      </c>
      <c r="B568" s="1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t="s">
        <v>11</v>
      </c>
      <c r="K568">
        <f t="shared" si="8"/>
        <v>1</v>
      </c>
    </row>
    <row r="569" spans="1:11" x14ac:dyDescent="0.25">
      <c r="A569">
        <v>568</v>
      </c>
      <c r="B569" s="1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t="s">
        <v>13</v>
      </c>
      <c r="K569">
        <f t="shared" si="8"/>
        <v>0</v>
      </c>
    </row>
    <row r="570" spans="1:11" x14ac:dyDescent="0.25">
      <c r="A570">
        <v>569</v>
      </c>
      <c r="B570" s="1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t="s">
        <v>13</v>
      </c>
      <c r="K570">
        <f t="shared" si="8"/>
        <v>0</v>
      </c>
    </row>
    <row r="571" spans="1:11" x14ac:dyDescent="0.25">
      <c r="A571">
        <v>570</v>
      </c>
      <c r="B571" s="1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t="s">
        <v>13</v>
      </c>
      <c r="K571">
        <f t="shared" si="8"/>
        <v>0</v>
      </c>
    </row>
    <row r="572" spans="1:11" x14ac:dyDescent="0.25">
      <c r="A572">
        <v>571</v>
      </c>
      <c r="B572" s="1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t="s">
        <v>11</v>
      </c>
      <c r="K572">
        <f t="shared" si="8"/>
        <v>1</v>
      </c>
    </row>
    <row r="573" spans="1:11" x14ac:dyDescent="0.25">
      <c r="A573">
        <v>572</v>
      </c>
      <c r="B573" s="1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t="s">
        <v>13</v>
      </c>
      <c r="K573">
        <f t="shared" si="8"/>
        <v>0</v>
      </c>
    </row>
    <row r="574" spans="1:11" x14ac:dyDescent="0.25">
      <c r="A574">
        <v>573</v>
      </c>
      <c r="B574" s="1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t="s">
        <v>13</v>
      </c>
      <c r="K574">
        <f t="shared" si="8"/>
        <v>0</v>
      </c>
    </row>
    <row r="575" spans="1:11" x14ac:dyDescent="0.25">
      <c r="A575">
        <v>574</v>
      </c>
      <c r="B575" s="1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t="s">
        <v>13</v>
      </c>
      <c r="K575">
        <f t="shared" si="8"/>
        <v>0</v>
      </c>
    </row>
    <row r="576" spans="1:11" x14ac:dyDescent="0.25">
      <c r="A576">
        <v>575</v>
      </c>
      <c r="B576" s="1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t="s">
        <v>11</v>
      </c>
      <c r="K576">
        <f t="shared" si="8"/>
        <v>1</v>
      </c>
    </row>
    <row r="577" spans="1:11" x14ac:dyDescent="0.25">
      <c r="A577">
        <v>576</v>
      </c>
      <c r="B577" s="1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t="s">
        <v>11</v>
      </c>
      <c r="K577">
        <f t="shared" si="8"/>
        <v>1</v>
      </c>
    </row>
    <row r="578" spans="1:11" x14ac:dyDescent="0.25">
      <c r="A578">
        <v>577</v>
      </c>
      <c r="B578" s="1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t="s">
        <v>11</v>
      </c>
      <c r="K578">
        <f t="shared" si="8"/>
        <v>1</v>
      </c>
    </row>
    <row r="579" spans="1:11" x14ac:dyDescent="0.25">
      <c r="A579">
        <v>578</v>
      </c>
      <c r="B579" s="1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t="s">
        <v>11</v>
      </c>
      <c r="K579">
        <f t="shared" ref="K579:K642" si="9">IF(J579="Yes", 1, 0)</f>
        <v>1</v>
      </c>
    </row>
    <row r="580" spans="1:11" x14ac:dyDescent="0.25">
      <c r="A580">
        <v>579</v>
      </c>
      <c r="B580" s="1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t="s">
        <v>11</v>
      </c>
      <c r="K580">
        <f t="shared" si="9"/>
        <v>1</v>
      </c>
    </row>
    <row r="581" spans="1:11" x14ac:dyDescent="0.25">
      <c r="A581">
        <v>580</v>
      </c>
      <c r="B581" s="1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t="s">
        <v>11</v>
      </c>
      <c r="K581">
        <f t="shared" si="9"/>
        <v>1</v>
      </c>
    </row>
    <row r="582" spans="1:11" x14ac:dyDescent="0.25">
      <c r="A582">
        <v>581</v>
      </c>
      <c r="B582" s="1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t="s">
        <v>13</v>
      </c>
      <c r="K582">
        <f t="shared" si="9"/>
        <v>0</v>
      </c>
    </row>
    <row r="583" spans="1:11" x14ac:dyDescent="0.25">
      <c r="A583">
        <v>582</v>
      </c>
      <c r="B583" s="1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t="s">
        <v>13</v>
      </c>
      <c r="K583">
        <f t="shared" si="9"/>
        <v>0</v>
      </c>
    </row>
    <row r="584" spans="1:11" x14ac:dyDescent="0.25">
      <c r="A584">
        <v>583</v>
      </c>
      <c r="B584" s="1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t="s">
        <v>11</v>
      </c>
      <c r="K584">
        <f t="shared" si="9"/>
        <v>1</v>
      </c>
    </row>
    <row r="585" spans="1:11" x14ac:dyDescent="0.25">
      <c r="A585">
        <v>584</v>
      </c>
      <c r="B585" s="1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t="s">
        <v>13</v>
      </c>
      <c r="K585">
        <f t="shared" si="9"/>
        <v>0</v>
      </c>
    </row>
    <row r="586" spans="1:11" x14ac:dyDescent="0.25">
      <c r="A586">
        <v>585</v>
      </c>
      <c r="B586" s="1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t="s">
        <v>13</v>
      </c>
      <c r="K586">
        <f t="shared" si="9"/>
        <v>0</v>
      </c>
    </row>
    <row r="587" spans="1:11" x14ac:dyDescent="0.25">
      <c r="A587">
        <v>586</v>
      </c>
      <c r="B587" s="1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t="s">
        <v>13</v>
      </c>
      <c r="K587">
        <f t="shared" si="9"/>
        <v>0</v>
      </c>
    </row>
    <row r="588" spans="1:11" x14ac:dyDescent="0.25">
      <c r="A588">
        <v>587</v>
      </c>
      <c r="B588" s="1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t="s">
        <v>13</v>
      </c>
      <c r="K588">
        <f t="shared" si="9"/>
        <v>0</v>
      </c>
    </row>
    <row r="589" spans="1:11" x14ac:dyDescent="0.25">
      <c r="A589">
        <v>588</v>
      </c>
      <c r="B589" s="1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t="s">
        <v>11</v>
      </c>
      <c r="K589">
        <f t="shared" si="9"/>
        <v>1</v>
      </c>
    </row>
    <row r="590" spans="1:11" x14ac:dyDescent="0.25">
      <c r="A590">
        <v>589</v>
      </c>
      <c r="B590" s="1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t="s">
        <v>13</v>
      </c>
      <c r="K590">
        <f t="shared" si="9"/>
        <v>0</v>
      </c>
    </row>
    <row r="591" spans="1:11" x14ac:dyDescent="0.25">
      <c r="A591">
        <v>590</v>
      </c>
      <c r="B591" s="1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t="s">
        <v>11</v>
      </c>
      <c r="K591">
        <f t="shared" si="9"/>
        <v>1</v>
      </c>
    </row>
    <row r="592" spans="1:11" x14ac:dyDescent="0.25">
      <c r="A592">
        <v>591</v>
      </c>
      <c r="B592" s="1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t="s">
        <v>13</v>
      </c>
      <c r="K592">
        <f t="shared" si="9"/>
        <v>0</v>
      </c>
    </row>
    <row r="593" spans="1:11" x14ac:dyDescent="0.25">
      <c r="A593">
        <v>592</v>
      </c>
      <c r="B593" s="1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t="s">
        <v>11</v>
      </c>
      <c r="K593">
        <f t="shared" si="9"/>
        <v>1</v>
      </c>
    </row>
    <row r="594" spans="1:11" x14ac:dyDescent="0.25">
      <c r="A594">
        <v>593</v>
      </c>
      <c r="B594" s="1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t="s">
        <v>13</v>
      </c>
      <c r="K594">
        <f t="shared" si="9"/>
        <v>0</v>
      </c>
    </row>
    <row r="595" spans="1:11" x14ac:dyDescent="0.25">
      <c r="A595">
        <v>594</v>
      </c>
      <c r="B595" s="1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t="s">
        <v>11</v>
      </c>
      <c r="K595">
        <f t="shared" si="9"/>
        <v>1</v>
      </c>
    </row>
    <row r="596" spans="1:11" x14ac:dyDescent="0.25">
      <c r="A596">
        <v>595</v>
      </c>
      <c r="B596" s="1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t="s">
        <v>11</v>
      </c>
      <c r="K596">
        <f t="shared" si="9"/>
        <v>1</v>
      </c>
    </row>
    <row r="597" spans="1:11" x14ac:dyDescent="0.25">
      <c r="A597">
        <v>596</v>
      </c>
      <c r="B597" s="1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t="s">
        <v>11</v>
      </c>
      <c r="K597">
        <f t="shared" si="9"/>
        <v>1</v>
      </c>
    </row>
    <row r="598" spans="1:11" x14ac:dyDescent="0.25">
      <c r="A598">
        <v>597</v>
      </c>
      <c r="B598" s="1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t="s">
        <v>13</v>
      </c>
      <c r="K598">
        <f t="shared" si="9"/>
        <v>0</v>
      </c>
    </row>
    <row r="599" spans="1:11" x14ac:dyDescent="0.25">
      <c r="A599">
        <v>598</v>
      </c>
      <c r="B599" s="1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t="s">
        <v>11</v>
      </c>
      <c r="K599">
        <f t="shared" si="9"/>
        <v>1</v>
      </c>
    </row>
    <row r="600" spans="1:11" x14ac:dyDescent="0.25">
      <c r="A600">
        <v>599</v>
      </c>
      <c r="B600" s="1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t="s">
        <v>11</v>
      </c>
      <c r="K600">
        <f t="shared" si="9"/>
        <v>1</v>
      </c>
    </row>
    <row r="601" spans="1:11" x14ac:dyDescent="0.25">
      <c r="A601">
        <v>600</v>
      </c>
      <c r="B601" s="1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t="s">
        <v>11</v>
      </c>
      <c r="K601">
        <f t="shared" si="9"/>
        <v>1</v>
      </c>
    </row>
    <row r="602" spans="1:11" x14ac:dyDescent="0.25">
      <c r="A602">
        <v>601</v>
      </c>
      <c r="B602" s="1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t="s">
        <v>11</v>
      </c>
      <c r="K602">
        <f t="shared" si="9"/>
        <v>1</v>
      </c>
    </row>
    <row r="603" spans="1:11" x14ac:dyDescent="0.25">
      <c r="A603">
        <v>602</v>
      </c>
      <c r="B603" s="1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t="s">
        <v>13</v>
      </c>
      <c r="K603">
        <f t="shared" si="9"/>
        <v>0</v>
      </c>
    </row>
    <row r="604" spans="1:11" x14ac:dyDescent="0.25">
      <c r="A604">
        <v>603</v>
      </c>
      <c r="B604" s="1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t="s">
        <v>11</v>
      </c>
      <c r="K604">
        <f t="shared" si="9"/>
        <v>1</v>
      </c>
    </row>
    <row r="605" spans="1:11" x14ac:dyDescent="0.25">
      <c r="A605">
        <v>604</v>
      </c>
      <c r="B605" s="1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t="s">
        <v>13</v>
      </c>
      <c r="K605">
        <f t="shared" si="9"/>
        <v>0</v>
      </c>
    </row>
    <row r="606" spans="1:11" x14ac:dyDescent="0.25">
      <c r="A606">
        <v>605</v>
      </c>
      <c r="B606" s="1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t="s">
        <v>13</v>
      </c>
      <c r="K606">
        <f t="shared" si="9"/>
        <v>0</v>
      </c>
    </row>
    <row r="607" spans="1:11" x14ac:dyDescent="0.25">
      <c r="A607">
        <v>606</v>
      </c>
      <c r="B607" s="1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t="s">
        <v>11</v>
      </c>
      <c r="K607">
        <f t="shared" si="9"/>
        <v>1</v>
      </c>
    </row>
    <row r="608" spans="1:11" x14ac:dyDescent="0.25">
      <c r="A608">
        <v>607</v>
      </c>
      <c r="B608" s="1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t="s">
        <v>11</v>
      </c>
      <c r="K608">
        <f t="shared" si="9"/>
        <v>1</v>
      </c>
    </row>
    <row r="609" spans="1:11" x14ac:dyDescent="0.25">
      <c r="A609">
        <v>608</v>
      </c>
      <c r="B609" s="1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t="s">
        <v>13</v>
      </c>
      <c r="K609">
        <f t="shared" si="9"/>
        <v>0</v>
      </c>
    </row>
    <row r="610" spans="1:11" x14ac:dyDescent="0.25">
      <c r="A610">
        <v>609</v>
      </c>
      <c r="B610" s="1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t="s">
        <v>13</v>
      </c>
      <c r="K610">
        <f t="shared" si="9"/>
        <v>0</v>
      </c>
    </row>
    <row r="611" spans="1:11" x14ac:dyDescent="0.25">
      <c r="A611">
        <v>610</v>
      </c>
      <c r="B611" s="1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t="s">
        <v>13</v>
      </c>
      <c r="K611">
        <f t="shared" si="9"/>
        <v>0</v>
      </c>
    </row>
    <row r="612" spans="1:11" x14ac:dyDescent="0.25">
      <c r="A612">
        <v>611</v>
      </c>
      <c r="B612" s="1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t="s">
        <v>11</v>
      </c>
      <c r="K612">
        <f t="shared" si="9"/>
        <v>1</v>
      </c>
    </row>
    <row r="613" spans="1:11" x14ac:dyDescent="0.25">
      <c r="A613">
        <v>612</v>
      </c>
      <c r="B613" s="1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t="s">
        <v>11</v>
      </c>
      <c r="K613">
        <f t="shared" si="9"/>
        <v>1</v>
      </c>
    </row>
    <row r="614" spans="1:11" x14ac:dyDescent="0.25">
      <c r="A614">
        <v>613</v>
      </c>
      <c r="B614" s="1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t="s">
        <v>11</v>
      </c>
      <c r="K614">
        <f t="shared" si="9"/>
        <v>1</v>
      </c>
    </row>
    <row r="615" spans="1:11" x14ac:dyDescent="0.25">
      <c r="A615">
        <v>614</v>
      </c>
      <c r="B615" s="1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t="s">
        <v>11</v>
      </c>
      <c r="K615">
        <f t="shared" si="9"/>
        <v>1</v>
      </c>
    </row>
    <row r="616" spans="1:11" x14ac:dyDescent="0.25">
      <c r="A616">
        <v>615</v>
      </c>
      <c r="B616" s="1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t="s">
        <v>11</v>
      </c>
      <c r="K616">
        <f t="shared" si="9"/>
        <v>1</v>
      </c>
    </row>
    <row r="617" spans="1:11" x14ac:dyDescent="0.25">
      <c r="A617">
        <v>616</v>
      </c>
      <c r="B617" s="1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t="s">
        <v>11</v>
      </c>
      <c r="K617">
        <f t="shared" si="9"/>
        <v>1</v>
      </c>
    </row>
    <row r="618" spans="1:11" x14ac:dyDescent="0.25">
      <c r="A618">
        <v>617</v>
      </c>
      <c r="B618" s="1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t="s">
        <v>13</v>
      </c>
      <c r="K618">
        <f t="shared" si="9"/>
        <v>0</v>
      </c>
    </row>
    <row r="619" spans="1:11" x14ac:dyDescent="0.25">
      <c r="A619">
        <v>618</v>
      </c>
      <c r="B619" s="1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t="s">
        <v>11</v>
      </c>
      <c r="K619">
        <f t="shared" si="9"/>
        <v>1</v>
      </c>
    </row>
    <row r="620" spans="1:11" x14ac:dyDescent="0.25">
      <c r="A620">
        <v>619</v>
      </c>
      <c r="B620" s="1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t="s">
        <v>11</v>
      </c>
      <c r="K620">
        <f t="shared" si="9"/>
        <v>1</v>
      </c>
    </row>
    <row r="621" spans="1:11" x14ac:dyDescent="0.25">
      <c r="A621">
        <v>620</v>
      </c>
      <c r="B621" s="1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t="s">
        <v>11</v>
      </c>
      <c r="K621">
        <f t="shared" si="9"/>
        <v>1</v>
      </c>
    </row>
    <row r="622" spans="1:11" x14ac:dyDescent="0.25">
      <c r="A622">
        <v>621</v>
      </c>
      <c r="B622" s="1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t="s">
        <v>11</v>
      </c>
      <c r="K622">
        <f t="shared" si="9"/>
        <v>1</v>
      </c>
    </row>
    <row r="623" spans="1:11" x14ac:dyDescent="0.25">
      <c r="A623">
        <v>622</v>
      </c>
      <c r="B623" s="1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t="s">
        <v>11</v>
      </c>
      <c r="K623">
        <f t="shared" si="9"/>
        <v>1</v>
      </c>
    </row>
    <row r="624" spans="1:11" x14ac:dyDescent="0.25">
      <c r="A624">
        <v>623</v>
      </c>
      <c r="B624" s="1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t="s">
        <v>11</v>
      </c>
      <c r="K624">
        <f t="shared" si="9"/>
        <v>1</v>
      </c>
    </row>
    <row r="625" spans="1:11" x14ac:dyDescent="0.25">
      <c r="A625">
        <v>624</v>
      </c>
      <c r="B625" s="1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t="s">
        <v>13</v>
      </c>
      <c r="K625">
        <f t="shared" si="9"/>
        <v>0</v>
      </c>
    </row>
    <row r="626" spans="1:11" x14ac:dyDescent="0.25">
      <c r="A626">
        <v>625</v>
      </c>
      <c r="B626" s="1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t="s">
        <v>13</v>
      </c>
      <c r="K626">
        <f t="shared" si="9"/>
        <v>0</v>
      </c>
    </row>
    <row r="627" spans="1:11" x14ac:dyDescent="0.25">
      <c r="A627">
        <v>626</v>
      </c>
      <c r="B627" s="1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t="s">
        <v>13</v>
      </c>
      <c r="K627">
        <f t="shared" si="9"/>
        <v>0</v>
      </c>
    </row>
    <row r="628" spans="1:11" x14ac:dyDescent="0.25">
      <c r="A628">
        <v>627</v>
      </c>
      <c r="B628" s="1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t="s">
        <v>11</v>
      </c>
      <c r="K628">
        <f t="shared" si="9"/>
        <v>1</v>
      </c>
    </row>
    <row r="629" spans="1:11" x14ac:dyDescent="0.25">
      <c r="A629">
        <v>628</v>
      </c>
      <c r="B629" s="1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t="s">
        <v>13</v>
      </c>
      <c r="K629">
        <f t="shared" si="9"/>
        <v>0</v>
      </c>
    </row>
    <row r="630" spans="1:11" x14ac:dyDescent="0.25">
      <c r="A630">
        <v>629</v>
      </c>
      <c r="B630" s="1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t="s">
        <v>13</v>
      </c>
      <c r="K630">
        <f t="shared" si="9"/>
        <v>0</v>
      </c>
    </row>
    <row r="631" spans="1:11" x14ac:dyDescent="0.25">
      <c r="A631">
        <v>630</v>
      </c>
      <c r="B631" s="1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t="s">
        <v>13</v>
      </c>
      <c r="K631">
        <f t="shared" si="9"/>
        <v>0</v>
      </c>
    </row>
    <row r="632" spans="1:11" x14ac:dyDescent="0.25">
      <c r="A632">
        <v>631</v>
      </c>
      <c r="B632" s="1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t="s">
        <v>11</v>
      </c>
      <c r="K632">
        <f t="shared" si="9"/>
        <v>1</v>
      </c>
    </row>
    <row r="633" spans="1:11" x14ac:dyDescent="0.25">
      <c r="A633">
        <v>632</v>
      </c>
      <c r="B633" s="1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t="s">
        <v>11</v>
      </c>
      <c r="K633">
        <f t="shared" si="9"/>
        <v>1</v>
      </c>
    </row>
    <row r="634" spans="1:11" x14ac:dyDescent="0.25">
      <c r="A634">
        <v>633</v>
      </c>
      <c r="B634" s="1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t="s">
        <v>11</v>
      </c>
      <c r="K634">
        <f t="shared" si="9"/>
        <v>1</v>
      </c>
    </row>
    <row r="635" spans="1:11" x14ac:dyDescent="0.25">
      <c r="A635">
        <v>634</v>
      </c>
      <c r="B635" s="1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t="s">
        <v>13</v>
      </c>
      <c r="K635">
        <f t="shared" si="9"/>
        <v>0</v>
      </c>
    </row>
    <row r="636" spans="1:11" x14ac:dyDescent="0.25">
      <c r="A636">
        <v>635</v>
      </c>
      <c r="B636" s="1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t="s">
        <v>11</v>
      </c>
      <c r="K636">
        <f t="shared" si="9"/>
        <v>1</v>
      </c>
    </row>
    <row r="637" spans="1:11" x14ac:dyDescent="0.25">
      <c r="A637">
        <v>636</v>
      </c>
      <c r="B637" s="1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t="s">
        <v>11</v>
      </c>
      <c r="K637">
        <f t="shared" si="9"/>
        <v>1</v>
      </c>
    </row>
    <row r="638" spans="1:11" x14ac:dyDescent="0.25">
      <c r="A638">
        <v>637</v>
      </c>
      <c r="B638" s="1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t="s">
        <v>13</v>
      </c>
      <c r="K638">
        <f t="shared" si="9"/>
        <v>0</v>
      </c>
    </row>
    <row r="639" spans="1:11" x14ac:dyDescent="0.25">
      <c r="A639">
        <v>638</v>
      </c>
      <c r="B639" s="1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t="s">
        <v>13</v>
      </c>
      <c r="K639">
        <f t="shared" si="9"/>
        <v>0</v>
      </c>
    </row>
    <row r="640" spans="1:11" x14ac:dyDescent="0.25">
      <c r="A640">
        <v>639</v>
      </c>
      <c r="B640" s="1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t="s">
        <v>13</v>
      </c>
      <c r="K640">
        <f t="shared" si="9"/>
        <v>0</v>
      </c>
    </row>
    <row r="641" spans="1:11" x14ac:dyDescent="0.25">
      <c r="A641">
        <v>640</v>
      </c>
      <c r="B641" s="1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t="s">
        <v>11</v>
      </c>
      <c r="K641">
        <f t="shared" si="9"/>
        <v>1</v>
      </c>
    </row>
    <row r="642" spans="1:11" x14ac:dyDescent="0.25">
      <c r="A642">
        <v>641</v>
      </c>
      <c r="B642" s="1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t="s">
        <v>11</v>
      </c>
      <c r="K642">
        <f t="shared" si="9"/>
        <v>1</v>
      </c>
    </row>
    <row r="643" spans="1:11" x14ac:dyDescent="0.25">
      <c r="A643">
        <v>642</v>
      </c>
      <c r="B643" s="1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t="s">
        <v>13</v>
      </c>
      <c r="K643">
        <f t="shared" ref="K643:K706" si="10">IF(J643="Yes", 1, 0)</f>
        <v>0</v>
      </c>
    </row>
    <row r="644" spans="1:11" x14ac:dyDescent="0.25">
      <c r="A644">
        <v>643</v>
      </c>
      <c r="B644" s="1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t="s">
        <v>13</v>
      </c>
      <c r="K644">
        <f t="shared" si="10"/>
        <v>0</v>
      </c>
    </row>
    <row r="645" spans="1:11" x14ac:dyDescent="0.25">
      <c r="A645">
        <v>644</v>
      </c>
      <c r="B645" s="1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t="s">
        <v>11</v>
      </c>
      <c r="K645">
        <f t="shared" si="10"/>
        <v>1</v>
      </c>
    </row>
    <row r="646" spans="1:11" x14ac:dyDescent="0.25">
      <c r="A646">
        <v>645</v>
      </c>
      <c r="B646" s="1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t="s">
        <v>11</v>
      </c>
      <c r="K646">
        <f t="shared" si="10"/>
        <v>1</v>
      </c>
    </row>
    <row r="647" spans="1:11" x14ac:dyDescent="0.25">
      <c r="A647">
        <v>646</v>
      </c>
      <c r="B647" s="1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t="s">
        <v>11</v>
      </c>
      <c r="K647">
        <f t="shared" si="10"/>
        <v>1</v>
      </c>
    </row>
    <row r="648" spans="1:11" x14ac:dyDescent="0.25">
      <c r="A648">
        <v>647</v>
      </c>
      <c r="B648" s="1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t="s">
        <v>11</v>
      </c>
      <c r="K648">
        <f t="shared" si="10"/>
        <v>1</v>
      </c>
    </row>
    <row r="649" spans="1:11" x14ac:dyDescent="0.25">
      <c r="A649">
        <v>648</v>
      </c>
      <c r="B649" s="1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t="s">
        <v>13</v>
      </c>
      <c r="K649">
        <f t="shared" si="10"/>
        <v>0</v>
      </c>
    </row>
    <row r="650" spans="1:11" x14ac:dyDescent="0.25">
      <c r="A650">
        <v>649</v>
      </c>
      <c r="B650" s="1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t="s">
        <v>13</v>
      </c>
      <c r="K650">
        <f t="shared" si="10"/>
        <v>0</v>
      </c>
    </row>
    <row r="651" spans="1:11" x14ac:dyDescent="0.25">
      <c r="A651">
        <v>650</v>
      </c>
      <c r="B651" s="1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t="s">
        <v>11</v>
      </c>
      <c r="K651">
        <f t="shared" si="10"/>
        <v>1</v>
      </c>
    </row>
    <row r="652" spans="1:11" x14ac:dyDescent="0.25">
      <c r="A652">
        <v>651</v>
      </c>
      <c r="B652" s="1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t="s">
        <v>11</v>
      </c>
      <c r="K652">
        <f t="shared" si="10"/>
        <v>1</v>
      </c>
    </row>
    <row r="653" spans="1:11" x14ac:dyDescent="0.25">
      <c r="A653">
        <v>652</v>
      </c>
      <c r="B653" s="1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t="s">
        <v>11</v>
      </c>
      <c r="K653">
        <f t="shared" si="10"/>
        <v>1</v>
      </c>
    </row>
    <row r="654" spans="1:11" x14ac:dyDescent="0.25">
      <c r="A654">
        <v>653</v>
      </c>
      <c r="B654" s="1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t="s">
        <v>13</v>
      </c>
      <c r="K654">
        <f t="shared" si="10"/>
        <v>0</v>
      </c>
    </row>
    <row r="655" spans="1:11" x14ac:dyDescent="0.25">
      <c r="A655">
        <v>654</v>
      </c>
      <c r="B655" s="1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t="s">
        <v>11</v>
      </c>
      <c r="K655">
        <f t="shared" si="10"/>
        <v>1</v>
      </c>
    </row>
    <row r="656" spans="1:11" x14ac:dyDescent="0.25">
      <c r="A656">
        <v>655</v>
      </c>
      <c r="B656" s="1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t="s">
        <v>11</v>
      </c>
      <c r="K656">
        <f t="shared" si="10"/>
        <v>1</v>
      </c>
    </row>
    <row r="657" spans="1:11" x14ac:dyDescent="0.25">
      <c r="A657">
        <v>656</v>
      </c>
      <c r="B657" s="1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t="s">
        <v>11</v>
      </c>
      <c r="K657">
        <f t="shared" si="10"/>
        <v>1</v>
      </c>
    </row>
    <row r="658" spans="1:11" x14ac:dyDescent="0.25">
      <c r="A658">
        <v>657</v>
      </c>
      <c r="B658" s="1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t="s">
        <v>11</v>
      </c>
      <c r="K658">
        <f t="shared" si="10"/>
        <v>1</v>
      </c>
    </row>
    <row r="659" spans="1:11" x14ac:dyDescent="0.25">
      <c r="A659">
        <v>658</v>
      </c>
      <c r="B659" s="1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t="s">
        <v>13</v>
      </c>
      <c r="K659">
        <f t="shared" si="10"/>
        <v>0</v>
      </c>
    </row>
    <row r="660" spans="1:11" x14ac:dyDescent="0.25">
      <c r="A660">
        <v>659</v>
      </c>
      <c r="B660" s="1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t="s">
        <v>13</v>
      </c>
      <c r="K660">
        <f t="shared" si="10"/>
        <v>0</v>
      </c>
    </row>
    <row r="661" spans="1:11" x14ac:dyDescent="0.25">
      <c r="A661">
        <v>660</v>
      </c>
      <c r="B661" s="1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t="s">
        <v>11</v>
      </c>
      <c r="K661">
        <f t="shared" si="10"/>
        <v>1</v>
      </c>
    </row>
    <row r="662" spans="1:11" x14ac:dyDescent="0.25">
      <c r="A662">
        <v>661</v>
      </c>
      <c r="B662" s="1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t="s">
        <v>11</v>
      </c>
      <c r="K662">
        <f t="shared" si="10"/>
        <v>1</v>
      </c>
    </row>
    <row r="663" spans="1:11" x14ac:dyDescent="0.25">
      <c r="A663">
        <v>662</v>
      </c>
      <c r="B663" s="1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t="s">
        <v>13</v>
      </c>
      <c r="K663">
        <f t="shared" si="10"/>
        <v>0</v>
      </c>
    </row>
    <row r="664" spans="1:11" x14ac:dyDescent="0.25">
      <c r="A664">
        <v>663</v>
      </c>
      <c r="B664" s="1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t="s">
        <v>11</v>
      </c>
      <c r="K664">
        <f t="shared" si="10"/>
        <v>1</v>
      </c>
    </row>
    <row r="665" spans="1:11" x14ac:dyDescent="0.25">
      <c r="A665">
        <v>664</v>
      </c>
      <c r="B665" s="1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t="s">
        <v>13</v>
      </c>
      <c r="K665">
        <f t="shared" si="10"/>
        <v>0</v>
      </c>
    </row>
    <row r="666" spans="1:11" x14ac:dyDescent="0.25">
      <c r="A666">
        <v>665</v>
      </c>
      <c r="B666" s="1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t="s">
        <v>13</v>
      </c>
      <c r="K666">
        <f t="shared" si="10"/>
        <v>0</v>
      </c>
    </row>
    <row r="667" spans="1:11" x14ac:dyDescent="0.25">
      <c r="A667">
        <v>666</v>
      </c>
      <c r="B667" s="1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t="s">
        <v>13</v>
      </c>
      <c r="K667">
        <f t="shared" si="10"/>
        <v>0</v>
      </c>
    </row>
    <row r="668" spans="1:11" x14ac:dyDescent="0.25">
      <c r="A668">
        <v>667</v>
      </c>
      <c r="B668" s="1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t="s">
        <v>13</v>
      </c>
      <c r="K668">
        <f t="shared" si="10"/>
        <v>0</v>
      </c>
    </row>
    <row r="669" spans="1:11" x14ac:dyDescent="0.25">
      <c r="A669">
        <v>668</v>
      </c>
      <c r="B669" s="1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t="s">
        <v>13</v>
      </c>
      <c r="K669">
        <f t="shared" si="10"/>
        <v>0</v>
      </c>
    </row>
    <row r="670" spans="1:11" x14ac:dyDescent="0.25">
      <c r="A670">
        <v>669</v>
      </c>
      <c r="B670" s="1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t="s">
        <v>13</v>
      </c>
      <c r="K670">
        <f t="shared" si="10"/>
        <v>0</v>
      </c>
    </row>
    <row r="671" spans="1:11" x14ac:dyDescent="0.25">
      <c r="A671">
        <v>670</v>
      </c>
      <c r="B671" s="1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t="s">
        <v>13</v>
      </c>
      <c r="K671">
        <f t="shared" si="10"/>
        <v>0</v>
      </c>
    </row>
    <row r="672" spans="1:11" x14ac:dyDescent="0.25">
      <c r="A672">
        <v>671</v>
      </c>
      <c r="B672" s="1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t="s">
        <v>11</v>
      </c>
      <c r="K672">
        <f t="shared" si="10"/>
        <v>1</v>
      </c>
    </row>
    <row r="673" spans="1:11" x14ac:dyDescent="0.25">
      <c r="A673">
        <v>672</v>
      </c>
      <c r="B673" s="1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t="s">
        <v>11</v>
      </c>
      <c r="K673">
        <f t="shared" si="10"/>
        <v>1</v>
      </c>
    </row>
    <row r="674" spans="1:11" x14ac:dyDescent="0.25">
      <c r="A674">
        <v>673</v>
      </c>
      <c r="B674" s="1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t="s">
        <v>11</v>
      </c>
      <c r="K674">
        <f t="shared" si="10"/>
        <v>1</v>
      </c>
    </row>
    <row r="675" spans="1:11" x14ac:dyDescent="0.25">
      <c r="A675">
        <v>674</v>
      </c>
      <c r="B675" s="1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t="s">
        <v>11</v>
      </c>
      <c r="K675">
        <f t="shared" si="10"/>
        <v>1</v>
      </c>
    </row>
    <row r="676" spans="1:11" x14ac:dyDescent="0.25">
      <c r="A676">
        <v>675</v>
      </c>
      <c r="B676" s="1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t="s">
        <v>11</v>
      </c>
      <c r="K676">
        <f t="shared" si="10"/>
        <v>1</v>
      </c>
    </row>
    <row r="677" spans="1:11" x14ac:dyDescent="0.25">
      <c r="A677">
        <v>676</v>
      </c>
      <c r="B677" s="1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t="s">
        <v>11</v>
      </c>
      <c r="K677">
        <f t="shared" si="10"/>
        <v>1</v>
      </c>
    </row>
    <row r="678" spans="1:11" x14ac:dyDescent="0.25">
      <c r="A678">
        <v>677</v>
      </c>
      <c r="B678" s="1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t="s">
        <v>13</v>
      </c>
      <c r="K678">
        <f t="shared" si="10"/>
        <v>0</v>
      </c>
    </row>
    <row r="679" spans="1:11" x14ac:dyDescent="0.25">
      <c r="A679">
        <v>678</v>
      </c>
      <c r="B679" s="1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t="s">
        <v>13</v>
      </c>
      <c r="K679">
        <f t="shared" si="10"/>
        <v>0</v>
      </c>
    </row>
    <row r="680" spans="1:11" x14ac:dyDescent="0.25">
      <c r="A680">
        <v>679</v>
      </c>
      <c r="B680" s="1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t="s">
        <v>13</v>
      </c>
      <c r="K680">
        <f t="shared" si="10"/>
        <v>0</v>
      </c>
    </row>
    <row r="681" spans="1:11" x14ac:dyDescent="0.25">
      <c r="A681">
        <v>680</v>
      </c>
      <c r="B681" s="1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t="s">
        <v>13</v>
      </c>
      <c r="K681">
        <f t="shared" si="10"/>
        <v>0</v>
      </c>
    </row>
    <row r="682" spans="1:11" x14ac:dyDescent="0.25">
      <c r="A682">
        <v>681</v>
      </c>
      <c r="B682" s="1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t="s">
        <v>11</v>
      </c>
      <c r="K682">
        <f t="shared" si="10"/>
        <v>1</v>
      </c>
    </row>
    <row r="683" spans="1:11" x14ac:dyDescent="0.25">
      <c r="A683">
        <v>682</v>
      </c>
      <c r="B683" s="1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t="s">
        <v>13</v>
      </c>
      <c r="K683">
        <f t="shared" si="10"/>
        <v>0</v>
      </c>
    </row>
    <row r="684" spans="1:11" x14ac:dyDescent="0.25">
      <c r="A684">
        <v>683</v>
      </c>
      <c r="B684" s="1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t="s">
        <v>13</v>
      </c>
      <c r="K684">
        <f t="shared" si="10"/>
        <v>0</v>
      </c>
    </row>
    <row r="685" spans="1:11" x14ac:dyDescent="0.25">
      <c r="A685">
        <v>684</v>
      </c>
      <c r="B685" s="1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t="s">
        <v>11</v>
      </c>
      <c r="K685">
        <f t="shared" si="10"/>
        <v>1</v>
      </c>
    </row>
    <row r="686" spans="1:11" x14ac:dyDescent="0.25">
      <c r="A686">
        <v>685</v>
      </c>
      <c r="B686" s="1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t="s">
        <v>11</v>
      </c>
      <c r="K686">
        <f t="shared" si="10"/>
        <v>1</v>
      </c>
    </row>
    <row r="687" spans="1:11" x14ac:dyDescent="0.25">
      <c r="A687">
        <v>686</v>
      </c>
      <c r="B687" s="1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t="s">
        <v>13</v>
      </c>
      <c r="K687">
        <f t="shared" si="10"/>
        <v>0</v>
      </c>
    </row>
    <row r="688" spans="1:11" x14ac:dyDescent="0.25">
      <c r="A688">
        <v>687</v>
      </c>
      <c r="B688" s="1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t="s">
        <v>13</v>
      </c>
      <c r="K688">
        <f t="shared" si="10"/>
        <v>0</v>
      </c>
    </row>
    <row r="689" spans="1:11" x14ac:dyDescent="0.25">
      <c r="A689">
        <v>688</v>
      </c>
      <c r="B689" s="1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t="s">
        <v>11</v>
      </c>
      <c r="K689">
        <f t="shared" si="10"/>
        <v>1</v>
      </c>
    </row>
    <row r="690" spans="1:11" x14ac:dyDescent="0.25">
      <c r="A690">
        <v>689</v>
      </c>
      <c r="B690" s="1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t="s">
        <v>11</v>
      </c>
      <c r="K690">
        <f t="shared" si="10"/>
        <v>1</v>
      </c>
    </row>
    <row r="691" spans="1:11" x14ac:dyDescent="0.25">
      <c r="A691">
        <v>690</v>
      </c>
      <c r="B691" s="1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t="s">
        <v>11</v>
      </c>
      <c r="K691">
        <f t="shared" si="10"/>
        <v>1</v>
      </c>
    </row>
    <row r="692" spans="1:11" x14ac:dyDescent="0.25">
      <c r="A692">
        <v>691</v>
      </c>
      <c r="B692" s="1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t="s">
        <v>13</v>
      </c>
      <c r="K692">
        <f t="shared" si="10"/>
        <v>0</v>
      </c>
    </row>
    <row r="693" spans="1:11" x14ac:dyDescent="0.25">
      <c r="A693">
        <v>692</v>
      </c>
      <c r="B693" s="1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t="s">
        <v>11</v>
      </c>
      <c r="K693">
        <f t="shared" si="10"/>
        <v>1</v>
      </c>
    </row>
    <row r="694" spans="1:11" x14ac:dyDescent="0.25">
      <c r="A694">
        <v>693</v>
      </c>
      <c r="B694" s="1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t="s">
        <v>11</v>
      </c>
      <c r="K694">
        <f t="shared" si="10"/>
        <v>1</v>
      </c>
    </row>
    <row r="695" spans="1:11" x14ac:dyDescent="0.25">
      <c r="A695">
        <v>694</v>
      </c>
      <c r="B695" s="1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t="s">
        <v>11</v>
      </c>
      <c r="K695">
        <f t="shared" si="10"/>
        <v>1</v>
      </c>
    </row>
    <row r="696" spans="1:11" x14ac:dyDescent="0.25">
      <c r="A696">
        <v>695</v>
      </c>
      <c r="B696" s="1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t="s">
        <v>11</v>
      </c>
      <c r="K696">
        <f t="shared" si="10"/>
        <v>1</v>
      </c>
    </row>
    <row r="697" spans="1:11" x14ac:dyDescent="0.25">
      <c r="A697">
        <v>696</v>
      </c>
      <c r="B697" s="1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t="s">
        <v>11</v>
      </c>
      <c r="K697">
        <f t="shared" si="10"/>
        <v>1</v>
      </c>
    </row>
    <row r="698" spans="1:11" x14ac:dyDescent="0.25">
      <c r="A698">
        <v>697</v>
      </c>
      <c r="B698" s="1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t="s">
        <v>13</v>
      </c>
      <c r="K698">
        <f t="shared" si="10"/>
        <v>0</v>
      </c>
    </row>
    <row r="699" spans="1:11" x14ac:dyDescent="0.25">
      <c r="A699">
        <v>698</v>
      </c>
      <c r="B699" s="1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t="s">
        <v>13</v>
      </c>
      <c r="K699">
        <f t="shared" si="10"/>
        <v>0</v>
      </c>
    </row>
    <row r="700" spans="1:11" x14ac:dyDescent="0.25">
      <c r="A700">
        <v>699</v>
      </c>
      <c r="B700" s="1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t="s">
        <v>11</v>
      </c>
      <c r="K700">
        <f t="shared" si="10"/>
        <v>1</v>
      </c>
    </row>
    <row r="701" spans="1:11" x14ac:dyDescent="0.25">
      <c r="A701">
        <v>700</v>
      </c>
      <c r="B701" s="1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t="s">
        <v>13</v>
      </c>
      <c r="K701">
        <f t="shared" si="10"/>
        <v>0</v>
      </c>
    </row>
    <row r="702" spans="1:11" x14ac:dyDescent="0.25">
      <c r="A702">
        <v>701</v>
      </c>
      <c r="B702" s="1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t="s">
        <v>11</v>
      </c>
      <c r="K702">
        <f t="shared" si="10"/>
        <v>1</v>
      </c>
    </row>
    <row r="703" spans="1:11" x14ac:dyDescent="0.25">
      <c r="A703">
        <v>702</v>
      </c>
      <c r="B703" s="1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t="s">
        <v>13</v>
      </c>
      <c r="K703">
        <f t="shared" si="10"/>
        <v>0</v>
      </c>
    </row>
    <row r="704" spans="1:11" x14ac:dyDescent="0.25">
      <c r="A704">
        <v>703</v>
      </c>
      <c r="B704" s="1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t="s">
        <v>13</v>
      </c>
      <c r="K704">
        <f t="shared" si="10"/>
        <v>0</v>
      </c>
    </row>
    <row r="705" spans="1:11" x14ac:dyDescent="0.25">
      <c r="A705">
        <v>704</v>
      </c>
      <c r="B705" s="1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t="s">
        <v>13</v>
      </c>
      <c r="K705">
        <f t="shared" si="10"/>
        <v>0</v>
      </c>
    </row>
    <row r="706" spans="1:11" x14ac:dyDescent="0.25">
      <c r="A706">
        <v>705</v>
      </c>
      <c r="B706" s="1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t="s">
        <v>11</v>
      </c>
      <c r="K706">
        <f t="shared" si="10"/>
        <v>1</v>
      </c>
    </row>
    <row r="707" spans="1:11" x14ac:dyDescent="0.25">
      <c r="A707">
        <v>706</v>
      </c>
      <c r="B707" s="1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t="s">
        <v>11</v>
      </c>
      <c r="K707">
        <f t="shared" ref="K707:K770" si="11">IF(J707="Yes", 1, 0)</f>
        <v>1</v>
      </c>
    </row>
    <row r="708" spans="1:11" x14ac:dyDescent="0.25">
      <c r="A708">
        <v>707</v>
      </c>
      <c r="B708" s="1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t="s">
        <v>11</v>
      </c>
      <c r="K708">
        <f t="shared" si="11"/>
        <v>1</v>
      </c>
    </row>
    <row r="709" spans="1:11" x14ac:dyDescent="0.25">
      <c r="A709">
        <v>708</v>
      </c>
      <c r="B709" s="1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t="s">
        <v>13</v>
      </c>
      <c r="K709">
        <f t="shared" si="11"/>
        <v>0</v>
      </c>
    </row>
    <row r="710" spans="1:11" x14ac:dyDescent="0.25">
      <c r="A710">
        <v>709</v>
      </c>
      <c r="B710" s="1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t="s">
        <v>11</v>
      </c>
      <c r="K710">
        <f t="shared" si="11"/>
        <v>1</v>
      </c>
    </row>
    <row r="711" spans="1:11" x14ac:dyDescent="0.25">
      <c r="A711">
        <v>710</v>
      </c>
      <c r="B711" s="1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t="s">
        <v>11</v>
      </c>
      <c r="K711">
        <f t="shared" si="11"/>
        <v>1</v>
      </c>
    </row>
    <row r="712" spans="1:11" x14ac:dyDescent="0.25">
      <c r="A712">
        <v>711</v>
      </c>
      <c r="B712" s="1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t="s">
        <v>11</v>
      </c>
      <c r="K712">
        <f t="shared" si="11"/>
        <v>1</v>
      </c>
    </row>
    <row r="713" spans="1:11" x14ac:dyDescent="0.25">
      <c r="A713">
        <v>712</v>
      </c>
      <c r="B713" s="1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t="s">
        <v>13</v>
      </c>
      <c r="K713">
        <f t="shared" si="11"/>
        <v>0</v>
      </c>
    </row>
    <row r="714" spans="1:11" x14ac:dyDescent="0.25">
      <c r="A714">
        <v>713</v>
      </c>
      <c r="B714" s="1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t="s">
        <v>11</v>
      </c>
      <c r="K714">
        <f t="shared" si="11"/>
        <v>1</v>
      </c>
    </row>
    <row r="715" spans="1:11" x14ac:dyDescent="0.25">
      <c r="A715">
        <v>714</v>
      </c>
      <c r="B715" s="1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t="s">
        <v>11</v>
      </c>
      <c r="K715">
        <f t="shared" si="11"/>
        <v>1</v>
      </c>
    </row>
    <row r="716" spans="1:11" x14ac:dyDescent="0.25">
      <c r="A716">
        <v>715</v>
      </c>
      <c r="B716" s="1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t="s">
        <v>11</v>
      </c>
      <c r="K716">
        <f t="shared" si="11"/>
        <v>1</v>
      </c>
    </row>
    <row r="717" spans="1:11" x14ac:dyDescent="0.25">
      <c r="A717">
        <v>716</v>
      </c>
      <c r="B717" s="1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t="s">
        <v>13</v>
      </c>
      <c r="K717">
        <f t="shared" si="11"/>
        <v>0</v>
      </c>
    </row>
    <row r="718" spans="1:11" x14ac:dyDescent="0.25">
      <c r="A718">
        <v>717</v>
      </c>
      <c r="B718" s="1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t="s">
        <v>13</v>
      </c>
      <c r="K718">
        <f t="shared" si="11"/>
        <v>0</v>
      </c>
    </row>
    <row r="719" spans="1:11" x14ac:dyDescent="0.25">
      <c r="A719">
        <v>718</v>
      </c>
      <c r="B719" s="1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t="s">
        <v>13</v>
      </c>
      <c r="K719">
        <f t="shared" si="11"/>
        <v>0</v>
      </c>
    </row>
    <row r="720" spans="1:11" x14ac:dyDescent="0.25">
      <c r="A720">
        <v>719</v>
      </c>
      <c r="B720" s="1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t="s">
        <v>13</v>
      </c>
      <c r="K720">
        <f t="shared" si="11"/>
        <v>0</v>
      </c>
    </row>
    <row r="721" spans="1:11" x14ac:dyDescent="0.25">
      <c r="A721">
        <v>720</v>
      </c>
      <c r="B721" s="1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t="s">
        <v>11</v>
      </c>
      <c r="K721">
        <f t="shared" si="11"/>
        <v>1</v>
      </c>
    </row>
    <row r="722" spans="1:11" x14ac:dyDescent="0.25">
      <c r="A722">
        <v>721</v>
      </c>
      <c r="B722" s="1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t="s">
        <v>13</v>
      </c>
      <c r="K722">
        <f t="shared" si="11"/>
        <v>0</v>
      </c>
    </row>
    <row r="723" spans="1:11" x14ac:dyDescent="0.25">
      <c r="A723">
        <v>722</v>
      </c>
      <c r="B723" s="1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t="s">
        <v>11</v>
      </c>
      <c r="K723">
        <f t="shared" si="11"/>
        <v>1</v>
      </c>
    </row>
    <row r="724" spans="1:11" x14ac:dyDescent="0.25">
      <c r="A724">
        <v>723</v>
      </c>
      <c r="B724" s="1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t="s">
        <v>13</v>
      </c>
      <c r="K724">
        <f t="shared" si="11"/>
        <v>0</v>
      </c>
    </row>
    <row r="725" spans="1:11" x14ac:dyDescent="0.25">
      <c r="A725">
        <v>724</v>
      </c>
      <c r="B725" s="1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t="s">
        <v>11</v>
      </c>
      <c r="K725">
        <f t="shared" si="11"/>
        <v>1</v>
      </c>
    </row>
    <row r="726" spans="1:11" x14ac:dyDescent="0.25">
      <c r="A726">
        <v>725</v>
      </c>
      <c r="B726" s="1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t="s">
        <v>11</v>
      </c>
      <c r="K726">
        <f t="shared" si="11"/>
        <v>1</v>
      </c>
    </row>
    <row r="727" spans="1:11" x14ac:dyDescent="0.25">
      <c r="A727">
        <v>726</v>
      </c>
      <c r="B727" s="1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t="s">
        <v>11</v>
      </c>
      <c r="K727">
        <f t="shared" si="11"/>
        <v>1</v>
      </c>
    </row>
    <row r="728" spans="1:11" x14ac:dyDescent="0.25">
      <c r="A728">
        <v>727</v>
      </c>
      <c r="B728" s="1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t="s">
        <v>13</v>
      </c>
      <c r="K728">
        <f t="shared" si="11"/>
        <v>0</v>
      </c>
    </row>
    <row r="729" spans="1:11" x14ac:dyDescent="0.25">
      <c r="A729">
        <v>728</v>
      </c>
      <c r="B729" s="1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t="s">
        <v>13</v>
      </c>
      <c r="K729">
        <f t="shared" si="11"/>
        <v>0</v>
      </c>
    </row>
    <row r="730" spans="1:11" x14ac:dyDescent="0.25">
      <c r="A730">
        <v>729</v>
      </c>
      <c r="B730" s="1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t="s">
        <v>13</v>
      </c>
      <c r="K730">
        <f t="shared" si="11"/>
        <v>0</v>
      </c>
    </row>
    <row r="731" spans="1:11" x14ac:dyDescent="0.25">
      <c r="A731">
        <v>730</v>
      </c>
      <c r="B731" s="1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t="s">
        <v>11</v>
      </c>
      <c r="K731">
        <f t="shared" si="11"/>
        <v>1</v>
      </c>
    </row>
    <row r="732" spans="1:11" x14ac:dyDescent="0.25">
      <c r="A732">
        <v>731</v>
      </c>
      <c r="B732" s="1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t="s">
        <v>13</v>
      </c>
      <c r="K732">
        <f t="shared" si="11"/>
        <v>0</v>
      </c>
    </row>
    <row r="733" spans="1:11" x14ac:dyDescent="0.25">
      <c r="A733">
        <v>732</v>
      </c>
      <c r="B733" s="1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t="s">
        <v>13</v>
      </c>
      <c r="K733">
        <f t="shared" si="11"/>
        <v>0</v>
      </c>
    </row>
    <row r="734" spans="1:11" x14ac:dyDescent="0.25">
      <c r="A734">
        <v>733</v>
      </c>
      <c r="B734" s="1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t="s">
        <v>11</v>
      </c>
      <c r="K734">
        <f t="shared" si="11"/>
        <v>1</v>
      </c>
    </row>
    <row r="735" spans="1:11" x14ac:dyDescent="0.25">
      <c r="A735">
        <v>734</v>
      </c>
      <c r="B735" s="1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t="s">
        <v>11</v>
      </c>
      <c r="K735">
        <f t="shared" si="11"/>
        <v>1</v>
      </c>
    </row>
    <row r="736" spans="1:11" x14ac:dyDescent="0.25">
      <c r="A736">
        <v>735</v>
      </c>
      <c r="B736" s="1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t="s">
        <v>13</v>
      </c>
      <c r="K736">
        <f t="shared" si="11"/>
        <v>0</v>
      </c>
    </row>
    <row r="737" spans="1:11" x14ac:dyDescent="0.25">
      <c r="A737">
        <v>736</v>
      </c>
      <c r="B737" s="1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t="s">
        <v>13</v>
      </c>
      <c r="K737">
        <f t="shared" si="11"/>
        <v>0</v>
      </c>
    </row>
    <row r="738" spans="1:11" x14ac:dyDescent="0.25">
      <c r="A738">
        <v>737</v>
      </c>
      <c r="B738" s="1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t="s">
        <v>13</v>
      </c>
      <c r="K738">
        <f t="shared" si="11"/>
        <v>0</v>
      </c>
    </row>
    <row r="739" spans="1:11" x14ac:dyDescent="0.25">
      <c r="A739">
        <v>738</v>
      </c>
      <c r="B739" s="1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t="s">
        <v>11</v>
      </c>
      <c r="K739">
        <f t="shared" si="11"/>
        <v>1</v>
      </c>
    </row>
    <row r="740" spans="1:11" x14ac:dyDescent="0.25">
      <c r="A740">
        <v>739</v>
      </c>
      <c r="B740" s="1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t="s">
        <v>11</v>
      </c>
      <c r="K740">
        <f t="shared" si="11"/>
        <v>1</v>
      </c>
    </row>
    <row r="741" spans="1:11" x14ac:dyDescent="0.25">
      <c r="A741">
        <v>740</v>
      </c>
      <c r="B741" s="1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t="s">
        <v>13</v>
      </c>
      <c r="K741">
        <f t="shared" si="11"/>
        <v>0</v>
      </c>
    </row>
    <row r="742" spans="1:11" x14ac:dyDescent="0.25">
      <c r="A742">
        <v>741</v>
      </c>
      <c r="B742" s="1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t="s">
        <v>13</v>
      </c>
      <c r="K742">
        <f t="shared" si="11"/>
        <v>0</v>
      </c>
    </row>
    <row r="743" spans="1:11" x14ac:dyDescent="0.25">
      <c r="A743">
        <v>742</v>
      </c>
      <c r="B743" s="1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t="s">
        <v>11</v>
      </c>
      <c r="K743">
        <f t="shared" si="11"/>
        <v>1</v>
      </c>
    </row>
    <row r="744" spans="1:11" x14ac:dyDescent="0.25">
      <c r="A744">
        <v>743</v>
      </c>
      <c r="B744" s="1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t="s">
        <v>13</v>
      </c>
      <c r="K744">
        <f t="shared" si="11"/>
        <v>0</v>
      </c>
    </row>
    <row r="745" spans="1:11" x14ac:dyDescent="0.25">
      <c r="A745">
        <v>744</v>
      </c>
      <c r="B745" s="1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t="s">
        <v>11</v>
      </c>
      <c r="K745">
        <f t="shared" si="11"/>
        <v>1</v>
      </c>
    </row>
    <row r="746" spans="1:11" x14ac:dyDescent="0.25">
      <c r="A746">
        <v>745</v>
      </c>
      <c r="B746" s="1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t="s">
        <v>11</v>
      </c>
      <c r="K746">
        <f t="shared" si="11"/>
        <v>1</v>
      </c>
    </row>
    <row r="747" spans="1:11" x14ac:dyDescent="0.25">
      <c r="A747">
        <v>746</v>
      </c>
      <c r="B747" s="1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t="s">
        <v>13</v>
      </c>
      <c r="K747">
        <f t="shared" si="11"/>
        <v>0</v>
      </c>
    </row>
    <row r="748" spans="1:11" x14ac:dyDescent="0.25">
      <c r="A748">
        <v>747</v>
      </c>
      <c r="B748" s="1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t="s">
        <v>13</v>
      </c>
      <c r="K748">
        <f t="shared" si="11"/>
        <v>0</v>
      </c>
    </row>
    <row r="749" spans="1:11" x14ac:dyDescent="0.25">
      <c r="A749">
        <v>748</v>
      </c>
      <c r="B749" s="1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t="s">
        <v>13</v>
      </c>
      <c r="K749">
        <f t="shared" si="11"/>
        <v>0</v>
      </c>
    </row>
    <row r="750" spans="1:11" x14ac:dyDescent="0.25">
      <c r="A750">
        <v>749</v>
      </c>
      <c r="B750" s="1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t="s">
        <v>11</v>
      </c>
      <c r="K750">
        <f t="shared" si="11"/>
        <v>1</v>
      </c>
    </row>
    <row r="751" spans="1:11" x14ac:dyDescent="0.25">
      <c r="A751">
        <v>750</v>
      </c>
      <c r="B751" s="1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t="s">
        <v>11</v>
      </c>
      <c r="K751">
        <f t="shared" si="11"/>
        <v>1</v>
      </c>
    </row>
    <row r="752" spans="1:11" x14ac:dyDescent="0.25">
      <c r="A752">
        <v>751</v>
      </c>
      <c r="B752" s="1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t="s">
        <v>11</v>
      </c>
      <c r="K752">
        <f t="shared" si="11"/>
        <v>1</v>
      </c>
    </row>
    <row r="753" spans="1:11" x14ac:dyDescent="0.25">
      <c r="A753">
        <v>752</v>
      </c>
      <c r="B753" s="1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t="s">
        <v>11</v>
      </c>
      <c r="K753">
        <f t="shared" si="11"/>
        <v>1</v>
      </c>
    </row>
    <row r="754" spans="1:11" x14ac:dyDescent="0.25">
      <c r="A754">
        <v>753</v>
      </c>
      <c r="B754" s="1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t="s">
        <v>11</v>
      </c>
      <c r="K754">
        <f t="shared" si="11"/>
        <v>1</v>
      </c>
    </row>
    <row r="755" spans="1:11" x14ac:dyDescent="0.25">
      <c r="A755">
        <v>754</v>
      </c>
      <c r="B755" s="1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t="s">
        <v>13</v>
      </c>
      <c r="K755">
        <f t="shared" si="11"/>
        <v>0</v>
      </c>
    </row>
    <row r="756" spans="1:11" x14ac:dyDescent="0.25">
      <c r="A756">
        <v>755</v>
      </c>
      <c r="B756" s="1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t="s">
        <v>11</v>
      </c>
      <c r="K756">
        <f t="shared" si="11"/>
        <v>1</v>
      </c>
    </row>
    <row r="757" spans="1:11" x14ac:dyDescent="0.25">
      <c r="A757">
        <v>756</v>
      </c>
      <c r="B757" s="1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t="s">
        <v>13</v>
      </c>
      <c r="K757">
        <f t="shared" si="11"/>
        <v>0</v>
      </c>
    </row>
    <row r="758" spans="1:11" x14ac:dyDescent="0.25">
      <c r="A758">
        <v>757</v>
      </c>
      <c r="B758" s="1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t="s">
        <v>11</v>
      </c>
      <c r="K758">
        <f t="shared" si="11"/>
        <v>1</v>
      </c>
    </row>
    <row r="759" spans="1:11" x14ac:dyDescent="0.25">
      <c r="A759">
        <v>758</v>
      </c>
      <c r="B759" s="1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t="s">
        <v>11</v>
      </c>
      <c r="K759">
        <f t="shared" si="11"/>
        <v>1</v>
      </c>
    </row>
    <row r="760" spans="1:11" x14ac:dyDescent="0.25">
      <c r="A760">
        <v>759</v>
      </c>
      <c r="B760" s="1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t="s">
        <v>11</v>
      </c>
      <c r="K760">
        <f t="shared" si="11"/>
        <v>1</v>
      </c>
    </row>
    <row r="761" spans="1:11" x14ac:dyDescent="0.25">
      <c r="A761">
        <v>760</v>
      </c>
      <c r="B761" s="1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t="s">
        <v>11</v>
      </c>
      <c r="K761">
        <f t="shared" si="11"/>
        <v>1</v>
      </c>
    </row>
    <row r="762" spans="1:11" x14ac:dyDescent="0.25">
      <c r="A762">
        <v>761</v>
      </c>
      <c r="B762" s="1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t="s">
        <v>13</v>
      </c>
      <c r="K762">
        <f t="shared" si="11"/>
        <v>0</v>
      </c>
    </row>
    <row r="763" spans="1:11" x14ac:dyDescent="0.25">
      <c r="A763">
        <v>762</v>
      </c>
      <c r="B763" s="1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t="s">
        <v>11</v>
      </c>
      <c r="K763">
        <f t="shared" si="11"/>
        <v>1</v>
      </c>
    </row>
    <row r="764" spans="1:11" x14ac:dyDescent="0.25">
      <c r="A764">
        <v>763</v>
      </c>
      <c r="B764" s="1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t="s">
        <v>11</v>
      </c>
      <c r="K764">
        <f t="shared" si="11"/>
        <v>1</v>
      </c>
    </row>
    <row r="765" spans="1:11" x14ac:dyDescent="0.25">
      <c r="A765">
        <v>764</v>
      </c>
      <c r="B765" s="1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t="s">
        <v>11</v>
      </c>
      <c r="K765">
        <f t="shared" si="11"/>
        <v>1</v>
      </c>
    </row>
    <row r="766" spans="1:11" x14ac:dyDescent="0.25">
      <c r="A766">
        <v>765</v>
      </c>
      <c r="B766" s="1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t="s">
        <v>13</v>
      </c>
      <c r="K766">
        <f t="shared" si="11"/>
        <v>0</v>
      </c>
    </row>
    <row r="767" spans="1:11" x14ac:dyDescent="0.25">
      <c r="A767">
        <v>766</v>
      </c>
      <c r="B767" s="1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t="s">
        <v>13</v>
      </c>
      <c r="K767">
        <f t="shared" si="11"/>
        <v>0</v>
      </c>
    </row>
    <row r="768" spans="1:11" x14ac:dyDescent="0.25">
      <c r="A768">
        <v>767</v>
      </c>
      <c r="B768" s="1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t="s">
        <v>11</v>
      </c>
      <c r="K768">
        <f t="shared" si="11"/>
        <v>1</v>
      </c>
    </row>
    <row r="769" spans="1:11" x14ac:dyDescent="0.25">
      <c r="A769">
        <v>768</v>
      </c>
      <c r="B769" s="1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t="s">
        <v>13</v>
      </c>
      <c r="K769">
        <f t="shared" si="11"/>
        <v>0</v>
      </c>
    </row>
    <row r="770" spans="1:11" x14ac:dyDescent="0.25">
      <c r="A770">
        <v>769</v>
      </c>
      <c r="B770" s="1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t="s">
        <v>13</v>
      </c>
      <c r="K770">
        <f t="shared" si="11"/>
        <v>0</v>
      </c>
    </row>
    <row r="771" spans="1:11" x14ac:dyDescent="0.25">
      <c r="A771">
        <v>770</v>
      </c>
      <c r="B771" s="1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t="s">
        <v>13</v>
      </c>
      <c r="K771">
        <f t="shared" ref="K771:K834" si="12">IF(J771="Yes", 1, 0)</f>
        <v>0</v>
      </c>
    </row>
    <row r="772" spans="1:11" x14ac:dyDescent="0.25">
      <c r="A772">
        <v>771</v>
      </c>
      <c r="B772" s="1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t="s">
        <v>11</v>
      </c>
      <c r="K772">
        <f t="shared" si="12"/>
        <v>1</v>
      </c>
    </row>
    <row r="773" spans="1:11" x14ac:dyDescent="0.25">
      <c r="A773">
        <v>772</v>
      </c>
      <c r="B773" s="1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t="s">
        <v>13</v>
      </c>
      <c r="K773">
        <f t="shared" si="12"/>
        <v>0</v>
      </c>
    </row>
    <row r="774" spans="1:11" x14ac:dyDescent="0.25">
      <c r="A774">
        <v>773</v>
      </c>
      <c r="B774" s="1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t="s">
        <v>11</v>
      </c>
      <c r="K774">
        <f t="shared" si="12"/>
        <v>1</v>
      </c>
    </row>
    <row r="775" spans="1:11" x14ac:dyDescent="0.25">
      <c r="A775">
        <v>774</v>
      </c>
      <c r="B775" s="1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t="s">
        <v>11</v>
      </c>
      <c r="K775">
        <f t="shared" si="12"/>
        <v>1</v>
      </c>
    </row>
    <row r="776" spans="1:11" x14ac:dyDescent="0.25">
      <c r="A776">
        <v>775</v>
      </c>
      <c r="B776" s="1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t="s">
        <v>13</v>
      </c>
      <c r="K776">
        <f t="shared" si="12"/>
        <v>0</v>
      </c>
    </row>
    <row r="777" spans="1:11" x14ac:dyDescent="0.25">
      <c r="A777">
        <v>776</v>
      </c>
      <c r="B777" s="1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t="s">
        <v>11</v>
      </c>
      <c r="K777">
        <f t="shared" si="12"/>
        <v>1</v>
      </c>
    </row>
    <row r="778" spans="1:11" x14ac:dyDescent="0.25">
      <c r="A778">
        <v>777</v>
      </c>
      <c r="B778" s="1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t="s">
        <v>11</v>
      </c>
      <c r="K778">
        <f t="shared" si="12"/>
        <v>1</v>
      </c>
    </row>
    <row r="779" spans="1:11" x14ac:dyDescent="0.25">
      <c r="A779">
        <v>778</v>
      </c>
      <c r="B779" s="1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t="s">
        <v>13</v>
      </c>
      <c r="K779">
        <f t="shared" si="12"/>
        <v>0</v>
      </c>
    </row>
    <row r="780" spans="1:11" x14ac:dyDescent="0.25">
      <c r="A780">
        <v>779</v>
      </c>
      <c r="B780" s="1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t="s">
        <v>13</v>
      </c>
      <c r="K780">
        <f t="shared" si="12"/>
        <v>0</v>
      </c>
    </row>
    <row r="781" spans="1:11" x14ac:dyDescent="0.25">
      <c r="A781">
        <v>780</v>
      </c>
      <c r="B781" s="1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t="s">
        <v>13</v>
      </c>
      <c r="K781">
        <f t="shared" si="12"/>
        <v>0</v>
      </c>
    </row>
    <row r="782" spans="1:11" x14ac:dyDescent="0.25">
      <c r="A782">
        <v>781</v>
      </c>
      <c r="B782" s="1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t="s">
        <v>11</v>
      </c>
      <c r="K782">
        <f t="shared" si="12"/>
        <v>1</v>
      </c>
    </row>
    <row r="783" spans="1:11" x14ac:dyDescent="0.25">
      <c r="A783">
        <v>782</v>
      </c>
      <c r="B783" s="1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t="s">
        <v>13</v>
      </c>
      <c r="K783">
        <f t="shared" si="12"/>
        <v>0</v>
      </c>
    </row>
    <row r="784" spans="1:11" x14ac:dyDescent="0.25">
      <c r="A784">
        <v>783</v>
      </c>
      <c r="B784" s="1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t="s">
        <v>11</v>
      </c>
      <c r="K784">
        <f t="shared" si="12"/>
        <v>1</v>
      </c>
    </row>
    <row r="785" spans="1:11" x14ac:dyDescent="0.25">
      <c r="A785">
        <v>784</v>
      </c>
      <c r="B785" s="1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t="s">
        <v>11</v>
      </c>
      <c r="K785">
        <f t="shared" si="12"/>
        <v>1</v>
      </c>
    </row>
    <row r="786" spans="1:11" x14ac:dyDescent="0.25">
      <c r="A786">
        <v>785</v>
      </c>
      <c r="B786" s="1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t="s">
        <v>11</v>
      </c>
      <c r="K786">
        <f t="shared" si="12"/>
        <v>1</v>
      </c>
    </row>
    <row r="787" spans="1:11" x14ac:dyDescent="0.25">
      <c r="A787">
        <v>786</v>
      </c>
      <c r="B787" s="1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t="s">
        <v>11</v>
      </c>
      <c r="K787">
        <f t="shared" si="12"/>
        <v>1</v>
      </c>
    </row>
    <row r="788" spans="1:11" x14ac:dyDescent="0.25">
      <c r="A788">
        <v>787</v>
      </c>
      <c r="B788" s="1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t="s">
        <v>13</v>
      </c>
      <c r="K788">
        <f t="shared" si="12"/>
        <v>0</v>
      </c>
    </row>
    <row r="789" spans="1:11" x14ac:dyDescent="0.25">
      <c r="A789">
        <v>788</v>
      </c>
      <c r="B789" s="1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t="s">
        <v>11</v>
      </c>
      <c r="K789">
        <f t="shared" si="12"/>
        <v>1</v>
      </c>
    </row>
    <row r="790" spans="1:11" x14ac:dyDescent="0.25">
      <c r="A790">
        <v>789</v>
      </c>
      <c r="B790" s="1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t="s">
        <v>11</v>
      </c>
      <c r="K790">
        <f t="shared" si="12"/>
        <v>1</v>
      </c>
    </row>
    <row r="791" spans="1:11" x14ac:dyDescent="0.25">
      <c r="A791">
        <v>790</v>
      </c>
      <c r="B791" s="1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t="s">
        <v>11</v>
      </c>
      <c r="K791">
        <f t="shared" si="12"/>
        <v>1</v>
      </c>
    </row>
    <row r="792" spans="1:11" x14ac:dyDescent="0.25">
      <c r="A792">
        <v>791</v>
      </c>
      <c r="B792" s="1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t="s">
        <v>11</v>
      </c>
      <c r="K792">
        <f t="shared" si="12"/>
        <v>1</v>
      </c>
    </row>
    <row r="793" spans="1:11" x14ac:dyDescent="0.25">
      <c r="A793">
        <v>792</v>
      </c>
      <c r="B793" s="1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t="s">
        <v>13</v>
      </c>
      <c r="K793">
        <f t="shared" si="12"/>
        <v>0</v>
      </c>
    </row>
    <row r="794" spans="1:11" x14ac:dyDescent="0.25">
      <c r="A794">
        <v>793</v>
      </c>
      <c r="B794" s="1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t="s">
        <v>11</v>
      </c>
      <c r="K794">
        <f t="shared" si="12"/>
        <v>1</v>
      </c>
    </row>
    <row r="795" spans="1:11" x14ac:dyDescent="0.25">
      <c r="A795">
        <v>794</v>
      </c>
      <c r="B795" s="1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t="s">
        <v>13</v>
      </c>
      <c r="K795">
        <f t="shared" si="12"/>
        <v>0</v>
      </c>
    </row>
    <row r="796" spans="1:11" x14ac:dyDescent="0.25">
      <c r="A796">
        <v>795</v>
      </c>
      <c r="B796" s="1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t="s">
        <v>13</v>
      </c>
      <c r="K796">
        <f t="shared" si="12"/>
        <v>0</v>
      </c>
    </row>
    <row r="797" spans="1:11" x14ac:dyDescent="0.25">
      <c r="A797">
        <v>796</v>
      </c>
      <c r="B797" s="1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t="s">
        <v>13</v>
      </c>
      <c r="K797">
        <f t="shared" si="12"/>
        <v>0</v>
      </c>
    </row>
    <row r="798" spans="1:11" x14ac:dyDescent="0.25">
      <c r="A798">
        <v>797</v>
      </c>
      <c r="B798" s="1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t="s">
        <v>13</v>
      </c>
      <c r="K798">
        <f t="shared" si="12"/>
        <v>0</v>
      </c>
    </row>
    <row r="799" spans="1:11" x14ac:dyDescent="0.25">
      <c r="A799">
        <v>798</v>
      </c>
      <c r="B799" s="1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t="s">
        <v>13</v>
      </c>
      <c r="K799">
        <f t="shared" si="12"/>
        <v>0</v>
      </c>
    </row>
    <row r="800" spans="1:11" x14ac:dyDescent="0.25">
      <c r="A800">
        <v>799</v>
      </c>
      <c r="B800" s="1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t="s">
        <v>11</v>
      </c>
      <c r="K800">
        <f t="shared" si="12"/>
        <v>1</v>
      </c>
    </row>
    <row r="801" spans="1:11" x14ac:dyDescent="0.25">
      <c r="A801">
        <v>800</v>
      </c>
      <c r="B801" s="1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t="s">
        <v>11</v>
      </c>
      <c r="K801">
        <f t="shared" si="12"/>
        <v>1</v>
      </c>
    </row>
    <row r="802" spans="1:11" x14ac:dyDescent="0.25">
      <c r="A802">
        <v>801</v>
      </c>
      <c r="B802" s="1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t="s">
        <v>11</v>
      </c>
      <c r="K802">
        <f t="shared" si="12"/>
        <v>1</v>
      </c>
    </row>
    <row r="803" spans="1:11" x14ac:dyDescent="0.25">
      <c r="A803">
        <v>802</v>
      </c>
      <c r="B803" s="1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t="s">
        <v>13</v>
      </c>
      <c r="K803">
        <f t="shared" si="12"/>
        <v>0</v>
      </c>
    </row>
    <row r="804" spans="1:11" x14ac:dyDescent="0.25">
      <c r="A804">
        <v>803</v>
      </c>
      <c r="B804" s="1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t="s">
        <v>13</v>
      </c>
      <c r="K804">
        <f t="shared" si="12"/>
        <v>0</v>
      </c>
    </row>
    <row r="805" spans="1:11" x14ac:dyDescent="0.25">
      <c r="A805">
        <v>804</v>
      </c>
      <c r="B805" s="1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t="s">
        <v>11</v>
      </c>
      <c r="K805">
        <f t="shared" si="12"/>
        <v>1</v>
      </c>
    </row>
    <row r="806" spans="1:11" x14ac:dyDescent="0.25">
      <c r="A806">
        <v>805</v>
      </c>
      <c r="B806" s="1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t="s">
        <v>13</v>
      </c>
      <c r="K806">
        <f t="shared" si="12"/>
        <v>0</v>
      </c>
    </row>
    <row r="807" spans="1:11" x14ac:dyDescent="0.25">
      <c r="A807">
        <v>806</v>
      </c>
      <c r="B807" s="1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t="s">
        <v>11</v>
      </c>
      <c r="K807">
        <f t="shared" si="12"/>
        <v>1</v>
      </c>
    </row>
    <row r="808" spans="1:11" x14ac:dyDescent="0.25">
      <c r="A808">
        <v>807</v>
      </c>
      <c r="B808" s="1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t="s">
        <v>11</v>
      </c>
      <c r="K808">
        <f t="shared" si="12"/>
        <v>1</v>
      </c>
    </row>
    <row r="809" spans="1:11" x14ac:dyDescent="0.25">
      <c r="A809">
        <v>808</v>
      </c>
      <c r="B809" s="1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t="s">
        <v>11</v>
      </c>
      <c r="K809">
        <f t="shared" si="12"/>
        <v>1</v>
      </c>
    </row>
    <row r="810" spans="1:11" x14ac:dyDescent="0.25">
      <c r="A810">
        <v>809</v>
      </c>
      <c r="B810" s="1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t="s">
        <v>13</v>
      </c>
      <c r="K810">
        <f t="shared" si="12"/>
        <v>0</v>
      </c>
    </row>
    <row r="811" spans="1:11" x14ac:dyDescent="0.25">
      <c r="A811">
        <v>810</v>
      </c>
      <c r="B811" s="1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t="s">
        <v>11</v>
      </c>
      <c r="K811">
        <f t="shared" si="12"/>
        <v>1</v>
      </c>
    </row>
    <row r="812" spans="1:11" x14ac:dyDescent="0.25">
      <c r="A812">
        <v>811</v>
      </c>
      <c r="B812" s="1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t="s">
        <v>11</v>
      </c>
      <c r="K812">
        <f t="shared" si="12"/>
        <v>1</v>
      </c>
    </row>
    <row r="813" spans="1:11" x14ac:dyDescent="0.25">
      <c r="A813">
        <v>812</v>
      </c>
      <c r="B813" s="1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t="s">
        <v>11</v>
      </c>
      <c r="K813">
        <f t="shared" si="12"/>
        <v>1</v>
      </c>
    </row>
    <row r="814" spans="1:11" x14ac:dyDescent="0.25">
      <c r="A814">
        <v>813</v>
      </c>
      <c r="B814" s="1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t="s">
        <v>11</v>
      </c>
      <c r="K814">
        <f t="shared" si="12"/>
        <v>1</v>
      </c>
    </row>
    <row r="815" spans="1:11" x14ac:dyDescent="0.25">
      <c r="A815">
        <v>814</v>
      </c>
      <c r="B815" s="1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t="s">
        <v>13</v>
      </c>
      <c r="K815">
        <f t="shared" si="12"/>
        <v>0</v>
      </c>
    </row>
    <row r="816" spans="1:11" x14ac:dyDescent="0.25">
      <c r="A816">
        <v>815</v>
      </c>
      <c r="B816" s="1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t="s">
        <v>13</v>
      </c>
      <c r="K816">
        <f t="shared" si="12"/>
        <v>0</v>
      </c>
    </row>
    <row r="817" spans="1:11" x14ac:dyDescent="0.25">
      <c r="A817">
        <v>816</v>
      </c>
      <c r="B817" s="1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t="s">
        <v>13</v>
      </c>
      <c r="K817">
        <f t="shared" si="12"/>
        <v>0</v>
      </c>
    </row>
    <row r="818" spans="1:11" x14ac:dyDescent="0.25">
      <c r="A818">
        <v>817</v>
      </c>
      <c r="B818" s="1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t="s">
        <v>13</v>
      </c>
      <c r="K818">
        <f t="shared" si="12"/>
        <v>0</v>
      </c>
    </row>
    <row r="819" spans="1:11" x14ac:dyDescent="0.25">
      <c r="A819">
        <v>818</v>
      </c>
      <c r="B819" s="1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t="s">
        <v>11</v>
      </c>
      <c r="K819">
        <f t="shared" si="12"/>
        <v>1</v>
      </c>
    </row>
    <row r="820" spans="1:11" x14ac:dyDescent="0.25">
      <c r="A820">
        <v>819</v>
      </c>
      <c r="B820" s="1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t="s">
        <v>11</v>
      </c>
      <c r="K820">
        <f t="shared" si="12"/>
        <v>1</v>
      </c>
    </row>
    <row r="821" spans="1:11" x14ac:dyDescent="0.25">
      <c r="A821">
        <v>820</v>
      </c>
      <c r="B821" s="1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t="s">
        <v>11</v>
      </c>
      <c r="K821">
        <f t="shared" si="12"/>
        <v>1</v>
      </c>
    </row>
    <row r="822" spans="1:11" x14ac:dyDescent="0.25">
      <c r="A822">
        <v>821</v>
      </c>
      <c r="B822" s="1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t="s">
        <v>13</v>
      </c>
      <c r="K822">
        <f t="shared" si="12"/>
        <v>0</v>
      </c>
    </row>
    <row r="823" spans="1:11" x14ac:dyDescent="0.25">
      <c r="A823">
        <v>822</v>
      </c>
      <c r="B823" s="1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t="s">
        <v>11</v>
      </c>
      <c r="K823">
        <f t="shared" si="12"/>
        <v>1</v>
      </c>
    </row>
    <row r="824" spans="1:11" x14ac:dyDescent="0.25">
      <c r="A824">
        <v>823</v>
      </c>
      <c r="B824" s="1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t="s">
        <v>11</v>
      </c>
      <c r="K824">
        <f t="shared" si="12"/>
        <v>1</v>
      </c>
    </row>
    <row r="825" spans="1:11" x14ac:dyDescent="0.25">
      <c r="A825">
        <v>824</v>
      </c>
      <c r="B825" s="1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t="s">
        <v>11</v>
      </c>
      <c r="K825">
        <f t="shared" si="12"/>
        <v>1</v>
      </c>
    </row>
    <row r="826" spans="1:11" x14ac:dyDescent="0.25">
      <c r="A826">
        <v>825</v>
      </c>
      <c r="B826" s="1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t="s">
        <v>13</v>
      </c>
      <c r="K826">
        <f t="shared" si="12"/>
        <v>0</v>
      </c>
    </row>
    <row r="827" spans="1:11" x14ac:dyDescent="0.25">
      <c r="A827">
        <v>826</v>
      </c>
      <c r="B827" s="1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t="s">
        <v>11</v>
      </c>
      <c r="K827">
        <f t="shared" si="12"/>
        <v>1</v>
      </c>
    </row>
    <row r="828" spans="1:11" x14ac:dyDescent="0.25">
      <c r="A828">
        <v>827</v>
      </c>
      <c r="B828" s="1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t="s">
        <v>11</v>
      </c>
      <c r="K828">
        <f t="shared" si="12"/>
        <v>1</v>
      </c>
    </row>
    <row r="829" spans="1:11" x14ac:dyDescent="0.25">
      <c r="A829">
        <v>828</v>
      </c>
      <c r="B829" s="1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t="s">
        <v>13</v>
      </c>
      <c r="K829">
        <f t="shared" si="12"/>
        <v>0</v>
      </c>
    </row>
    <row r="830" spans="1:11" x14ac:dyDescent="0.25">
      <c r="A830">
        <v>829</v>
      </c>
      <c r="B830" s="1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t="s">
        <v>11</v>
      </c>
      <c r="K830">
        <f t="shared" si="12"/>
        <v>1</v>
      </c>
    </row>
    <row r="831" spans="1:11" x14ac:dyDescent="0.25">
      <c r="A831">
        <v>830</v>
      </c>
      <c r="B831" s="1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t="s">
        <v>13</v>
      </c>
      <c r="K831">
        <f t="shared" si="12"/>
        <v>0</v>
      </c>
    </row>
    <row r="832" spans="1:11" x14ac:dyDescent="0.25">
      <c r="A832">
        <v>831</v>
      </c>
      <c r="B832" s="1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t="s">
        <v>11</v>
      </c>
      <c r="K832">
        <f t="shared" si="12"/>
        <v>1</v>
      </c>
    </row>
    <row r="833" spans="1:11" x14ac:dyDescent="0.25">
      <c r="A833">
        <v>832</v>
      </c>
      <c r="B833" s="1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t="s">
        <v>13</v>
      </c>
      <c r="K833">
        <f t="shared" si="12"/>
        <v>0</v>
      </c>
    </row>
    <row r="834" spans="1:11" x14ac:dyDescent="0.25">
      <c r="A834">
        <v>833</v>
      </c>
      <c r="B834" s="1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t="s">
        <v>11</v>
      </c>
      <c r="K834">
        <f t="shared" si="12"/>
        <v>1</v>
      </c>
    </row>
    <row r="835" spans="1:11" x14ac:dyDescent="0.25">
      <c r="A835">
        <v>834</v>
      </c>
      <c r="B835" s="1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t="s">
        <v>11</v>
      </c>
      <c r="K835">
        <f t="shared" ref="K835:K898" si="13">IF(J835="Yes", 1, 0)</f>
        <v>1</v>
      </c>
    </row>
    <row r="836" spans="1:11" x14ac:dyDescent="0.25">
      <c r="A836">
        <v>835</v>
      </c>
      <c r="B836" s="1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t="s">
        <v>13</v>
      </c>
      <c r="K836">
        <f t="shared" si="13"/>
        <v>0</v>
      </c>
    </row>
    <row r="837" spans="1:11" x14ac:dyDescent="0.25">
      <c r="A837">
        <v>836</v>
      </c>
      <c r="B837" s="1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t="s">
        <v>11</v>
      </c>
      <c r="K837">
        <f t="shared" si="13"/>
        <v>1</v>
      </c>
    </row>
    <row r="838" spans="1:11" x14ac:dyDescent="0.25">
      <c r="A838">
        <v>837</v>
      </c>
      <c r="B838" s="1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t="s">
        <v>13</v>
      </c>
      <c r="K838">
        <f t="shared" si="13"/>
        <v>0</v>
      </c>
    </row>
    <row r="839" spans="1:11" x14ac:dyDescent="0.25">
      <c r="A839">
        <v>838</v>
      </c>
      <c r="B839" s="1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t="s">
        <v>11</v>
      </c>
      <c r="K839">
        <f t="shared" si="13"/>
        <v>1</v>
      </c>
    </row>
    <row r="840" spans="1:11" x14ac:dyDescent="0.25">
      <c r="A840">
        <v>839</v>
      </c>
      <c r="B840" s="1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t="s">
        <v>11</v>
      </c>
      <c r="K840">
        <f t="shared" si="13"/>
        <v>1</v>
      </c>
    </row>
    <row r="841" spans="1:11" x14ac:dyDescent="0.25">
      <c r="A841">
        <v>840</v>
      </c>
      <c r="B841" s="1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t="s">
        <v>11</v>
      </c>
      <c r="K841">
        <f t="shared" si="13"/>
        <v>1</v>
      </c>
    </row>
    <row r="842" spans="1:11" x14ac:dyDescent="0.25">
      <c r="A842">
        <v>841</v>
      </c>
      <c r="B842" s="1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t="s">
        <v>11</v>
      </c>
      <c r="K842">
        <f t="shared" si="13"/>
        <v>1</v>
      </c>
    </row>
    <row r="843" spans="1:11" x14ac:dyDescent="0.25">
      <c r="A843">
        <v>842</v>
      </c>
      <c r="B843" s="1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t="s">
        <v>11</v>
      </c>
      <c r="K843">
        <f t="shared" si="13"/>
        <v>1</v>
      </c>
    </row>
    <row r="844" spans="1:11" x14ac:dyDescent="0.25">
      <c r="A844">
        <v>843</v>
      </c>
      <c r="B844" s="1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t="s">
        <v>11</v>
      </c>
      <c r="K844">
        <f t="shared" si="13"/>
        <v>1</v>
      </c>
    </row>
    <row r="845" spans="1:11" x14ac:dyDescent="0.25">
      <c r="A845">
        <v>844</v>
      </c>
      <c r="B845" s="1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t="s">
        <v>13</v>
      </c>
      <c r="K845">
        <f t="shared" si="13"/>
        <v>0</v>
      </c>
    </row>
    <row r="846" spans="1:11" x14ac:dyDescent="0.25">
      <c r="A846">
        <v>845</v>
      </c>
      <c r="B846" s="1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t="s">
        <v>11</v>
      </c>
      <c r="K846">
        <f t="shared" si="13"/>
        <v>1</v>
      </c>
    </row>
    <row r="847" spans="1:11" x14ac:dyDescent="0.25">
      <c r="A847">
        <v>846</v>
      </c>
      <c r="B847" s="1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t="s">
        <v>13</v>
      </c>
      <c r="K847">
        <f t="shared" si="13"/>
        <v>0</v>
      </c>
    </row>
    <row r="848" spans="1:11" x14ac:dyDescent="0.25">
      <c r="A848">
        <v>847</v>
      </c>
      <c r="B848" s="1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t="s">
        <v>13</v>
      </c>
      <c r="K848">
        <f t="shared" si="13"/>
        <v>0</v>
      </c>
    </row>
    <row r="849" spans="1:11" x14ac:dyDescent="0.25">
      <c r="A849">
        <v>848</v>
      </c>
      <c r="B849" s="1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t="s">
        <v>13</v>
      </c>
      <c r="K849">
        <f t="shared" si="13"/>
        <v>0</v>
      </c>
    </row>
    <row r="850" spans="1:11" x14ac:dyDescent="0.25">
      <c r="A850">
        <v>849</v>
      </c>
      <c r="B850" s="1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t="s">
        <v>13</v>
      </c>
      <c r="K850">
        <f t="shared" si="13"/>
        <v>0</v>
      </c>
    </row>
    <row r="851" spans="1:11" x14ac:dyDescent="0.25">
      <c r="A851">
        <v>850</v>
      </c>
      <c r="B851" s="1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t="s">
        <v>13</v>
      </c>
      <c r="K851">
        <f t="shared" si="13"/>
        <v>0</v>
      </c>
    </row>
    <row r="852" spans="1:11" x14ac:dyDescent="0.25">
      <c r="A852">
        <v>851</v>
      </c>
      <c r="B852" s="1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t="s">
        <v>13</v>
      </c>
      <c r="K852">
        <f t="shared" si="13"/>
        <v>0</v>
      </c>
    </row>
    <row r="853" spans="1:11" x14ac:dyDescent="0.25">
      <c r="A853">
        <v>852</v>
      </c>
      <c r="B853" s="1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t="s">
        <v>13</v>
      </c>
      <c r="K853">
        <f t="shared" si="13"/>
        <v>0</v>
      </c>
    </row>
    <row r="854" spans="1:11" x14ac:dyDescent="0.25">
      <c r="A854">
        <v>853</v>
      </c>
      <c r="B854" s="1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t="s">
        <v>13</v>
      </c>
      <c r="K854">
        <f t="shared" si="13"/>
        <v>0</v>
      </c>
    </row>
    <row r="855" spans="1:11" x14ac:dyDescent="0.25">
      <c r="A855">
        <v>854</v>
      </c>
      <c r="B855" s="1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t="s">
        <v>13</v>
      </c>
      <c r="K855">
        <f t="shared" si="13"/>
        <v>0</v>
      </c>
    </row>
    <row r="856" spans="1:11" x14ac:dyDescent="0.25">
      <c r="A856">
        <v>855</v>
      </c>
      <c r="B856" s="1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t="s">
        <v>13</v>
      </c>
      <c r="K856">
        <f t="shared" si="13"/>
        <v>0</v>
      </c>
    </row>
    <row r="857" spans="1:11" x14ac:dyDescent="0.25">
      <c r="A857">
        <v>856</v>
      </c>
      <c r="B857" s="1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t="s">
        <v>11</v>
      </c>
      <c r="K857">
        <f t="shared" si="13"/>
        <v>1</v>
      </c>
    </row>
    <row r="858" spans="1:11" x14ac:dyDescent="0.25">
      <c r="A858">
        <v>857</v>
      </c>
      <c r="B858" s="1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t="s">
        <v>11</v>
      </c>
      <c r="K858">
        <f t="shared" si="13"/>
        <v>1</v>
      </c>
    </row>
    <row r="859" spans="1:11" x14ac:dyDescent="0.25">
      <c r="A859">
        <v>858</v>
      </c>
      <c r="B859" s="1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t="s">
        <v>11</v>
      </c>
      <c r="K859">
        <f t="shared" si="13"/>
        <v>1</v>
      </c>
    </row>
    <row r="860" spans="1:11" x14ac:dyDescent="0.25">
      <c r="A860">
        <v>859</v>
      </c>
      <c r="B860" s="1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t="s">
        <v>13</v>
      </c>
      <c r="K860">
        <f t="shared" si="13"/>
        <v>0</v>
      </c>
    </row>
    <row r="861" spans="1:11" x14ac:dyDescent="0.25">
      <c r="A861">
        <v>860</v>
      </c>
      <c r="B861" s="1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t="s">
        <v>11</v>
      </c>
      <c r="K861">
        <f t="shared" si="13"/>
        <v>1</v>
      </c>
    </row>
    <row r="862" spans="1:11" x14ac:dyDescent="0.25">
      <c r="A862">
        <v>861</v>
      </c>
      <c r="B862" s="1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t="s">
        <v>11</v>
      </c>
      <c r="K862">
        <f t="shared" si="13"/>
        <v>1</v>
      </c>
    </row>
    <row r="863" spans="1:11" x14ac:dyDescent="0.25">
      <c r="A863">
        <v>862</v>
      </c>
      <c r="B863" s="1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t="s">
        <v>11</v>
      </c>
      <c r="K863">
        <f t="shared" si="13"/>
        <v>1</v>
      </c>
    </row>
    <row r="864" spans="1:11" x14ac:dyDescent="0.25">
      <c r="A864">
        <v>863</v>
      </c>
      <c r="B864" s="1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t="s">
        <v>13</v>
      </c>
      <c r="K864">
        <f t="shared" si="13"/>
        <v>0</v>
      </c>
    </row>
    <row r="865" spans="1:11" x14ac:dyDescent="0.25">
      <c r="A865">
        <v>864</v>
      </c>
      <c r="B865" s="1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t="s">
        <v>11</v>
      </c>
      <c r="K865">
        <f t="shared" si="13"/>
        <v>1</v>
      </c>
    </row>
    <row r="866" spans="1:11" x14ac:dyDescent="0.25">
      <c r="A866">
        <v>865</v>
      </c>
      <c r="B866" s="1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t="s">
        <v>13</v>
      </c>
      <c r="K866">
        <f t="shared" si="13"/>
        <v>0</v>
      </c>
    </row>
    <row r="867" spans="1:11" x14ac:dyDescent="0.25">
      <c r="A867">
        <v>866</v>
      </c>
      <c r="B867" s="1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t="s">
        <v>11</v>
      </c>
      <c r="K867">
        <f t="shared" si="13"/>
        <v>1</v>
      </c>
    </row>
    <row r="868" spans="1:11" x14ac:dyDescent="0.25">
      <c r="A868">
        <v>867</v>
      </c>
      <c r="B868" s="1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t="s">
        <v>11</v>
      </c>
      <c r="K868">
        <f t="shared" si="13"/>
        <v>1</v>
      </c>
    </row>
    <row r="869" spans="1:11" x14ac:dyDescent="0.25">
      <c r="A869">
        <v>868</v>
      </c>
      <c r="B869" s="1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t="s">
        <v>11</v>
      </c>
      <c r="K869">
        <f t="shared" si="13"/>
        <v>1</v>
      </c>
    </row>
    <row r="870" spans="1:11" x14ac:dyDescent="0.25">
      <c r="A870">
        <v>869</v>
      </c>
      <c r="B870" s="1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t="s">
        <v>11</v>
      </c>
      <c r="K870">
        <f t="shared" si="13"/>
        <v>1</v>
      </c>
    </row>
    <row r="871" spans="1:11" x14ac:dyDescent="0.25">
      <c r="A871">
        <v>870</v>
      </c>
      <c r="B871" s="1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t="s">
        <v>13</v>
      </c>
      <c r="K871">
        <f t="shared" si="13"/>
        <v>0</v>
      </c>
    </row>
    <row r="872" spans="1:11" x14ac:dyDescent="0.25">
      <c r="A872">
        <v>871</v>
      </c>
      <c r="B872" s="1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t="s">
        <v>13</v>
      </c>
      <c r="K872">
        <f t="shared" si="13"/>
        <v>0</v>
      </c>
    </row>
    <row r="873" spans="1:11" x14ac:dyDescent="0.25">
      <c r="A873">
        <v>872</v>
      </c>
      <c r="B873" s="1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t="s">
        <v>11</v>
      </c>
      <c r="K873">
        <f t="shared" si="13"/>
        <v>1</v>
      </c>
    </row>
    <row r="874" spans="1:11" x14ac:dyDescent="0.25">
      <c r="A874">
        <v>873</v>
      </c>
      <c r="B874" s="1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t="s">
        <v>11</v>
      </c>
      <c r="K874">
        <f t="shared" si="13"/>
        <v>1</v>
      </c>
    </row>
    <row r="875" spans="1:11" x14ac:dyDescent="0.25">
      <c r="A875">
        <v>874</v>
      </c>
      <c r="B875" s="1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t="s">
        <v>13</v>
      </c>
      <c r="K875">
        <f t="shared" si="13"/>
        <v>0</v>
      </c>
    </row>
    <row r="876" spans="1:11" x14ac:dyDescent="0.25">
      <c r="A876">
        <v>875</v>
      </c>
      <c r="B876" s="1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t="s">
        <v>13</v>
      </c>
      <c r="K876">
        <f t="shared" si="13"/>
        <v>0</v>
      </c>
    </row>
    <row r="877" spans="1:11" x14ac:dyDescent="0.25">
      <c r="A877">
        <v>876</v>
      </c>
      <c r="B877" s="1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t="s">
        <v>11</v>
      </c>
      <c r="K877">
        <f t="shared" si="13"/>
        <v>1</v>
      </c>
    </row>
    <row r="878" spans="1:11" x14ac:dyDescent="0.25">
      <c r="A878">
        <v>877</v>
      </c>
      <c r="B878" s="1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t="s">
        <v>13</v>
      </c>
      <c r="K878">
        <f t="shared" si="13"/>
        <v>0</v>
      </c>
    </row>
    <row r="879" spans="1:11" x14ac:dyDescent="0.25">
      <c r="A879">
        <v>878</v>
      </c>
      <c r="B879" s="1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t="s">
        <v>13</v>
      </c>
      <c r="K879">
        <f t="shared" si="13"/>
        <v>0</v>
      </c>
    </row>
    <row r="880" spans="1:11" x14ac:dyDescent="0.25">
      <c r="A880">
        <v>879</v>
      </c>
      <c r="B880" s="1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t="s">
        <v>13</v>
      </c>
      <c r="K880">
        <f t="shared" si="13"/>
        <v>0</v>
      </c>
    </row>
    <row r="881" spans="1:11" x14ac:dyDescent="0.25">
      <c r="A881">
        <v>880</v>
      </c>
      <c r="B881" s="1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t="s">
        <v>13</v>
      </c>
      <c r="K881">
        <f t="shared" si="13"/>
        <v>0</v>
      </c>
    </row>
    <row r="882" spans="1:11" x14ac:dyDescent="0.25">
      <c r="A882">
        <v>881</v>
      </c>
      <c r="B882" s="1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t="s">
        <v>13</v>
      </c>
      <c r="K882">
        <f t="shared" si="13"/>
        <v>0</v>
      </c>
    </row>
    <row r="883" spans="1:11" x14ac:dyDescent="0.25">
      <c r="A883">
        <v>882</v>
      </c>
      <c r="B883" s="1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t="s">
        <v>11</v>
      </c>
      <c r="K883">
        <f t="shared" si="13"/>
        <v>1</v>
      </c>
    </row>
    <row r="884" spans="1:11" x14ac:dyDescent="0.25">
      <c r="A884">
        <v>883</v>
      </c>
      <c r="B884" s="1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t="s">
        <v>11</v>
      </c>
      <c r="K884">
        <f t="shared" si="13"/>
        <v>1</v>
      </c>
    </row>
    <row r="885" spans="1:11" x14ac:dyDescent="0.25">
      <c r="A885">
        <v>884</v>
      </c>
      <c r="B885" s="1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t="s">
        <v>13</v>
      </c>
      <c r="K885">
        <f t="shared" si="13"/>
        <v>0</v>
      </c>
    </row>
    <row r="886" spans="1:11" x14ac:dyDescent="0.25">
      <c r="A886">
        <v>885</v>
      </c>
      <c r="B886" s="1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t="s">
        <v>13</v>
      </c>
      <c r="K886">
        <f t="shared" si="13"/>
        <v>0</v>
      </c>
    </row>
    <row r="887" spans="1:11" x14ac:dyDescent="0.25">
      <c r="A887">
        <v>886</v>
      </c>
      <c r="B887" s="1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t="s">
        <v>13</v>
      </c>
      <c r="K887">
        <f t="shared" si="13"/>
        <v>0</v>
      </c>
    </row>
    <row r="888" spans="1:11" x14ac:dyDescent="0.25">
      <c r="A888">
        <v>887</v>
      </c>
      <c r="B888" s="1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t="s">
        <v>11</v>
      </c>
      <c r="K888">
        <f t="shared" si="13"/>
        <v>1</v>
      </c>
    </row>
    <row r="889" spans="1:11" x14ac:dyDescent="0.25">
      <c r="A889">
        <v>888</v>
      </c>
      <c r="B889" s="1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t="s">
        <v>11</v>
      </c>
      <c r="K889">
        <f t="shared" si="13"/>
        <v>1</v>
      </c>
    </row>
    <row r="890" spans="1:11" x14ac:dyDescent="0.25">
      <c r="A890">
        <v>889</v>
      </c>
      <c r="B890" s="1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t="s">
        <v>11</v>
      </c>
      <c r="K890">
        <f t="shared" si="13"/>
        <v>1</v>
      </c>
    </row>
    <row r="891" spans="1:11" x14ac:dyDescent="0.25">
      <c r="A891">
        <v>890</v>
      </c>
      <c r="B891" s="1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t="s">
        <v>13</v>
      </c>
      <c r="K891">
        <f t="shared" si="13"/>
        <v>0</v>
      </c>
    </row>
    <row r="892" spans="1:11" x14ac:dyDescent="0.25">
      <c r="A892">
        <v>891</v>
      </c>
      <c r="B892" s="1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t="s">
        <v>11</v>
      </c>
      <c r="K892">
        <f t="shared" si="13"/>
        <v>1</v>
      </c>
    </row>
    <row r="893" spans="1:11" x14ac:dyDescent="0.25">
      <c r="A893">
        <v>892</v>
      </c>
      <c r="B893" s="1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t="s">
        <v>11</v>
      </c>
      <c r="K893">
        <f t="shared" si="13"/>
        <v>1</v>
      </c>
    </row>
    <row r="894" spans="1:11" x14ac:dyDescent="0.25">
      <c r="A894">
        <v>893</v>
      </c>
      <c r="B894" s="1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t="s">
        <v>11</v>
      </c>
      <c r="K894">
        <f t="shared" si="13"/>
        <v>1</v>
      </c>
    </row>
    <row r="895" spans="1:11" x14ac:dyDescent="0.25">
      <c r="A895">
        <v>894</v>
      </c>
      <c r="B895" s="1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t="s">
        <v>13</v>
      </c>
      <c r="K895">
        <f t="shared" si="13"/>
        <v>0</v>
      </c>
    </row>
    <row r="896" spans="1:11" x14ac:dyDescent="0.25">
      <c r="A896">
        <v>895</v>
      </c>
      <c r="B896" s="1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t="s">
        <v>13</v>
      </c>
      <c r="K896">
        <f t="shared" si="13"/>
        <v>0</v>
      </c>
    </row>
    <row r="897" spans="1:11" x14ac:dyDescent="0.25">
      <c r="A897">
        <v>896</v>
      </c>
      <c r="B897" s="1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t="s">
        <v>11</v>
      </c>
      <c r="K897">
        <f t="shared" si="13"/>
        <v>1</v>
      </c>
    </row>
    <row r="898" spans="1:11" x14ac:dyDescent="0.25">
      <c r="A898">
        <v>897</v>
      </c>
      <c r="B898" s="1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t="s">
        <v>11</v>
      </c>
      <c r="K898">
        <f t="shared" si="13"/>
        <v>1</v>
      </c>
    </row>
    <row r="899" spans="1:11" x14ac:dyDescent="0.25">
      <c r="A899">
        <v>898</v>
      </c>
      <c r="B899" s="1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t="s">
        <v>13</v>
      </c>
      <c r="K899">
        <f t="shared" ref="K899:K962" si="14">IF(J899="Yes", 1, 0)</f>
        <v>0</v>
      </c>
    </row>
    <row r="900" spans="1:11" x14ac:dyDescent="0.25">
      <c r="A900">
        <v>899</v>
      </c>
      <c r="B900" s="1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t="s">
        <v>13</v>
      </c>
      <c r="K900">
        <f t="shared" si="14"/>
        <v>0</v>
      </c>
    </row>
    <row r="901" spans="1:11" x14ac:dyDescent="0.25">
      <c r="A901">
        <v>900</v>
      </c>
      <c r="B901" s="1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t="s">
        <v>11</v>
      </c>
      <c r="K901">
        <f t="shared" si="14"/>
        <v>1</v>
      </c>
    </row>
    <row r="902" spans="1:11" x14ac:dyDescent="0.25">
      <c r="A902">
        <v>901</v>
      </c>
      <c r="B902" s="1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t="s">
        <v>13</v>
      </c>
      <c r="K902">
        <f t="shared" si="14"/>
        <v>0</v>
      </c>
    </row>
    <row r="903" spans="1:11" x14ac:dyDescent="0.25">
      <c r="A903">
        <v>902</v>
      </c>
      <c r="B903" s="1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t="s">
        <v>11</v>
      </c>
      <c r="K903">
        <f t="shared" si="14"/>
        <v>1</v>
      </c>
    </row>
    <row r="904" spans="1:11" x14ac:dyDescent="0.25">
      <c r="A904">
        <v>903</v>
      </c>
      <c r="B904" s="1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t="s">
        <v>11</v>
      </c>
      <c r="K904">
        <f t="shared" si="14"/>
        <v>1</v>
      </c>
    </row>
    <row r="905" spans="1:11" x14ac:dyDescent="0.25">
      <c r="A905">
        <v>904</v>
      </c>
      <c r="B905" s="1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t="s">
        <v>13</v>
      </c>
      <c r="K905">
        <f t="shared" si="14"/>
        <v>0</v>
      </c>
    </row>
    <row r="906" spans="1:11" x14ac:dyDescent="0.25">
      <c r="A906">
        <v>905</v>
      </c>
      <c r="B906" s="1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t="s">
        <v>11</v>
      </c>
      <c r="K906">
        <f t="shared" si="14"/>
        <v>1</v>
      </c>
    </row>
    <row r="907" spans="1:11" x14ac:dyDescent="0.25">
      <c r="A907">
        <v>906</v>
      </c>
      <c r="B907" s="1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t="s">
        <v>13</v>
      </c>
      <c r="K907">
        <f t="shared" si="14"/>
        <v>0</v>
      </c>
    </row>
    <row r="908" spans="1:11" x14ac:dyDescent="0.25">
      <c r="A908">
        <v>907</v>
      </c>
      <c r="B908" s="1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t="s">
        <v>11</v>
      </c>
      <c r="K908">
        <f t="shared" si="14"/>
        <v>1</v>
      </c>
    </row>
    <row r="909" spans="1:11" x14ac:dyDescent="0.25">
      <c r="A909">
        <v>908</v>
      </c>
      <c r="B909" s="1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t="s">
        <v>11</v>
      </c>
      <c r="K909">
        <f t="shared" si="14"/>
        <v>1</v>
      </c>
    </row>
    <row r="910" spans="1:11" x14ac:dyDescent="0.25">
      <c r="A910">
        <v>909</v>
      </c>
      <c r="B910" s="1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t="s">
        <v>11</v>
      </c>
      <c r="K910">
        <f t="shared" si="14"/>
        <v>1</v>
      </c>
    </row>
    <row r="911" spans="1:11" x14ac:dyDescent="0.25">
      <c r="A911">
        <v>910</v>
      </c>
      <c r="B911" s="1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t="s">
        <v>11</v>
      </c>
      <c r="K911">
        <f t="shared" si="14"/>
        <v>1</v>
      </c>
    </row>
    <row r="912" spans="1:11" x14ac:dyDescent="0.25">
      <c r="A912">
        <v>911</v>
      </c>
      <c r="B912" s="1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t="s">
        <v>13</v>
      </c>
      <c r="K912">
        <f t="shared" si="14"/>
        <v>0</v>
      </c>
    </row>
    <row r="913" spans="1:11" x14ac:dyDescent="0.25">
      <c r="A913">
        <v>912</v>
      </c>
      <c r="B913" s="1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t="s">
        <v>13</v>
      </c>
      <c r="K913">
        <f t="shared" si="14"/>
        <v>0</v>
      </c>
    </row>
    <row r="914" spans="1:11" x14ac:dyDescent="0.25">
      <c r="A914">
        <v>913</v>
      </c>
      <c r="B914" s="1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t="s">
        <v>11</v>
      </c>
      <c r="K914">
        <f t="shared" si="14"/>
        <v>1</v>
      </c>
    </row>
    <row r="915" spans="1:11" x14ac:dyDescent="0.25">
      <c r="A915">
        <v>914</v>
      </c>
      <c r="B915" s="1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t="s">
        <v>11</v>
      </c>
      <c r="K915">
        <f t="shared" si="14"/>
        <v>1</v>
      </c>
    </row>
    <row r="916" spans="1:11" x14ac:dyDescent="0.25">
      <c r="A916">
        <v>915</v>
      </c>
      <c r="B916" s="1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t="s">
        <v>13</v>
      </c>
      <c r="K916">
        <f t="shared" si="14"/>
        <v>0</v>
      </c>
    </row>
    <row r="917" spans="1:11" x14ac:dyDescent="0.25">
      <c r="A917">
        <v>916</v>
      </c>
      <c r="B917" s="1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t="s">
        <v>11</v>
      </c>
      <c r="K917">
        <f t="shared" si="14"/>
        <v>1</v>
      </c>
    </row>
    <row r="918" spans="1:11" x14ac:dyDescent="0.25">
      <c r="A918">
        <v>917</v>
      </c>
      <c r="B918" s="1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t="s">
        <v>13</v>
      </c>
      <c r="K918">
        <f t="shared" si="14"/>
        <v>0</v>
      </c>
    </row>
    <row r="919" spans="1:11" x14ac:dyDescent="0.25">
      <c r="A919">
        <v>918</v>
      </c>
      <c r="B919" s="1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t="s">
        <v>11</v>
      </c>
      <c r="K919">
        <f t="shared" si="14"/>
        <v>1</v>
      </c>
    </row>
    <row r="920" spans="1:11" x14ac:dyDescent="0.25">
      <c r="A920">
        <v>919</v>
      </c>
      <c r="B920" s="1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t="s">
        <v>13</v>
      </c>
      <c r="K920">
        <f t="shared" si="14"/>
        <v>0</v>
      </c>
    </row>
    <row r="921" spans="1:11" x14ac:dyDescent="0.25">
      <c r="A921">
        <v>920</v>
      </c>
      <c r="B921" s="1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t="s">
        <v>11</v>
      </c>
      <c r="K921">
        <f t="shared" si="14"/>
        <v>1</v>
      </c>
    </row>
    <row r="922" spans="1:11" x14ac:dyDescent="0.25">
      <c r="A922">
        <v>921</v>
      </c>
      <c r="B922" s="1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t="s">
        <v>13</v>
      </c>
      <c r="K922">
        <f t="shared" si="14"/>
        <v>0</v>
      </c>
    </row>
    <row r="923" spans="1:11" x14ac:dyDescent="0.25">
      <c r="A923">
        <v>922</v>
      </c>
      <c r="B923" s="1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t="s">
        <v>11</v>
      </c>
      <c r="K923">
        <f t="shared" si="14"/>
        <v>1</v>
      </c>
    </row>
    <row r="924" spans="1:11" x14ac:dyDescent="0.25">
      <c r="A924">
        <v>923</v>
      </c>
      <c r="B924" s="1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t="s">
        <v>13</v>
      </c>
      <c r="K924">
        <f t="shared" si="14"/>
        <v>0</v>
      </c>
    </row>
    <row r="925" spans="1:11" x14ac:dyDescent="0.25">
      <c r="A925">
        <v>924</v>
      </c>
      <c r="B925" s="1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t="s">
        <v>13</v>
      </c>
      <c r="K925">
        <f t="shared" si="14"/>
        <v>0</v>
      </c>
    </row>
    <row r="926" spans="1:11" x14ac:dyDescent="0.25">
      <c r="A926">
        <v>925</v>
      </c>
      <c r="B926" s="1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t="s">
        <v>13</v>
      </c>
      <c r="K926">
        <f t="shared" si="14"/>
        <v>0</v>
      </c>
    </row>
    <row r="927" spans="1:11" x14ac:dyDescent="0.25">
      <c r="A927">
        <v>926</v>
      </c>
      <c r="B927" s="1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t="s">
        <v>11</v>
      </c>
      <c r="K927">
        <f t="shared" si="14"/>
        <v>1</v>
      </c>
    </row>
    <row r="928" spans="1:11" x14ac:dyDescent="0.25">
      <c r="A928">
        <v>927</v>
      </c>
      <c r="B928" s="1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t="s">
        <v>11</v>
      </c>
      <c r="K928">
        <f t="shared" si="14"/>
        <v>1</v>
      </c>
    </row>
    <row r="929" spans="1:11" x14ac:dyDescent="0.25">
      <c r="A929">
        <v>928</v>
      </c>
      <c r="B929" s="1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t="s">
        <v>11</v>
      </c>
      <c r="K929">
        <f t="shared" si="14"/>
        <v>1</v>
      </c>
    </row>
    <row r="930" spans="1:11" x14ac:dyDescent="0.25">
      <c r="A930">
        <v>929</v>
      </c>
      <c r="B930" s="1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t="s">
        <v>11</v>
      </c>
      <c r="K930">
        <f t="shared" si="14"/>
        <v>1</v>
      </c>
    </row>
    <row r="931" spans="1:11" x14ac:dyDescent="0.25">
      <c r="A931">
        <v>930</v>
      </c>
      <c r="B931" s="1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t="s">
        <v>13</v>
      </c>
      <c r="K931">
        <f t="shared" si="14"/>
        <v>0</v>
      </c>
    </row>
    <row r="932" spans="1:11" x14ac:dyDescent="0.25">
      <c r="A932">
        <v>931</v>
      </c>
      <c r="B932" s="1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t="s">
        <v>11</v>
      </c>
      <c r="K932">
        <f t="shared" si="14"/>
        <v>1</v>
      </c>
    </row>
    <row r="933" spans="1:11" x14ac:dyDescent="0.25">
      <c r="A933">
        <v>932</v>
      </c>
      <c r="B933" s="1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t="s">
        <v>11</v>
      </c>
      <c r="K933">
        <f t="shared" si="14"/>
        <v>1</v>
      </c>
    </row>
    <row r="934" spans="1:11" x14ac:dyDescent="0.25">
      <c r="A934">
        <v>933</v>
      </c>
      <c r="B934" s="1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t="s">
        <v>11</v>
      </c>
      <c r="K934">
        <f t="shared" si="14"/>
        <v>1</v>
      </c>
    </row>
    <row r="935" spans="1:11" x14ac:dyDescent="0.25">
      <c r="A935">
        <v>934</v>
      </c>
      <c r="B935" s="1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t="s">
        <v>11</v>
      </c>
      <c r="K935">
        <f t="shared" si="14"/>
        <v>1</v>
      </c>
    </row>
    <row r="936" spans="1:11" x14ac:dyDescent="0.25">
      <c r="A936">
        <v>935</v>
      </c>
      <c r="B936" s="1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t="s">
        <v>11</v>
      </c>
      <c r="K936">
        <f t="shared" si="14"/>
        <v>1</v>
      </c>
    </row>
    <row r="937" spans="1:11" x14ac:dyDescent="0.25">
      <c r="A937">
        <v>936</v>
      </c>
      <c r="B937" s="1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t="s">
        <v>13</v>
      </c>
      <c r="K937">
        <f t="shared" si="14"/>
        <v>0</v>
      </c>
    </row>
    <row r="938" spans="1:11" x14ac:dyDescent="0.25">
      <c r="A938">
        <v>937</v>
      </c>
      <c r="B938" s="1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t="s">
        <v>11</v>
      </c>
      <c r="K938">
        <f t="shared" si="14"/>
        <v>1</v>
      </c>
    </row>
    <row r="939" spans="1:11" x14ac:dyDescent="0.25">
      <c r="A939">
        <v>938</v>
      </c>
      <c r="B939" s="1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t="s">
        <v>13</v>
      </c>
      <c r="K939">
        <f t="shared" si="14"/>
        <v>0</v>
      </c>
    </row>
    <row r="940" spans="1:11" x14ac:dyDescent="0.25">
      <c r="A940">
        <v>939</v>
      </c>
      <c r="B940" s="1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t="s">
        <v>13</v>
      </c>
      <c r="K940">
        <f t="shared" si="14"/>
        <v>0</v>
      </c>
    </row>
    <row r="941" spans="1:11" x14ac:dyDescent="0.25">
      <c r="A941">
        <v>940</v>
      </c>
      <c r="B941" s="1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t="s">
        <v>11</v>
      </c>
      <c r="K941">
        <f t="shared" si="14"/>
        <v>1</v>
      </c>
    </row>
    <row r="942" spans="1:11" x14ac:dyDescent="0.25">
      <c r="A942">
        <v>941</v>
      </c>
      <c r="B942" s="1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t="s">
        <v>13</v>
      </c>
      <c r="K942">
        <f t="shared" si="14"/>
        <v>0</v>
      </c>
    </row>
    <row r="943" spans="1:11" x14ac:dyDescent="0.25">
      <c r="A943">
        <v>942</v>
      </c>
      <c r="B943" s="1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t="s">
        <v>11</v>
      </c>
      <c r="K943">
        <f t="shared" si="14"/>
        <v>1</v>
      </c>
    </row>
    <row r="944" spans="1:11" x14ac:dyDescent="0.25">
      <c r="A944">
        <v>943</v>
      </c>
      <c r="B944" s="1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t="s">
        <v>11</v>
      </c>
      <c r="K944">
        <f t="shared" si="14"/>
        <v>1</v>
      </c>
    </row>
    <row r="945" spans="1:11" x14ac:dyDescent="0.25">
      <c r="A945">
        <v>944</v>
      </c>
      <c r="B945" s="1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t="s">
        <v>11</v>
      </c>
      <c r="K945">
        <f t="shared" si="14"/>
        <v>1</v>
      </c>
    </row>
    <row r="946" spans="1:11" x14ac:dyDescent="0.25">
      <c r="A946">
        <v>945</v>
      </c>
      <c r="B946" s="1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t="s">
        <v>13</v>
      </c>
      <c r="K946">
        <f t="shared" si="14"/>
        <v>0</v>
      </c>
    </row>
    <row r="947" spans="1:11" x14ac:dyDescent="0.25">
      <c r="A947">
        <v>946</v>
      </c>
      <c r="B947" s="1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t="s">
        <v>11</v>
      </c>
      <c r="K947">
        <f t="shared" si="14"/>
        <v>1</v>
      </c>
    </row>
    <row r="948" spans="1:11" x14ac:dyDescent="0.25">
      <c r="A948">
        <v>947</v>
      </c>
      <c r="B948" s="1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t="s">
        <v>11</v>
      </c>
      <c r="K948">
        <f t="shared" si="14"/>
        <v>1</v>
      </c>
    </row>
    <row r="949" spans="1:11" x14ac:dyDescent="0.25">
      <c r="A949">
        <v>948</v>
      </c>
      <c r="B949" s="1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t="s">
        <v>13</v>
      </c>
      <c r="K949">
        <f t="shared" si="14"/>
        <v>0</v>
      </c>
    </row>
    <row r="950" spans="1:11" x14ac:dyDescent="0.25">
      <c r="A950">
        <v>949</v>
      </c>
      <c r="B950" s="1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t="s">
        <v>13</v>
      </c>
      <c r="K950">
        <f t="shared" si="14"/>
        <v>0</v>
      </c>
    </row>
    <row r="951" spans="1:11" x14ac:dyDescent="0.25">
      <c r="A951">
        <v>950</v>
      </c>
      <c r="B951" s="1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t="s">
        <v>11</v>
      </c>
      <c r="K951">
        <f t="shared" si="14"/>
        <v>1</v>
      </c>
    </row>
    <row r="952" spans="1:11" x14ac:dyDescent="0.25">
      <c r="A952">
        <v>951</v>
      </c>
      <c r="B952" s="1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t="s">
        <v>13</v>
      </c>
      <c r="K952">
        <f t="shared" si="14"/>
        <v>0</v>
      </c>
    </row>
    <row r="953" spans="1:11" x14ac:dyDescent="0.25">
      <c r="A953">
        <v>952</v>
      </c>
      <c r="B953" s="1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t="s">
        <v>13</v>
      </c>
      <c r="K953">
        <f t="shared" si="14"/>
        <v>0</v>
      </c>
    </row>
    <row r="954" spans="1:11" x14ac:dyDescent="0.25">
      <c r="A954">
        <v>953</v>
      </c>
      <c r="B954" s="1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t="s">
        <v>11</v>
      </c>
      <c r="K954">
        <f t="shared" si="14"/>
        <v>1</v>
      </c>
    </row>
    <row r="955" spans="1:11" x14ac:dyDescent="0.25">
      <c r="A955">
        <v>954</v>
      </c>
      <c r="B955" s="1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t="s">
        <v>13</v>
      </c>
      <c r="K955">
        <f t="shared" si="14"/>
        <v>0</v>
      </c>
    </row>
    <row r="956" spans="1:11" x14ac:dyDescent="0.25">
      <c r="A956">
        <v>955</v>
      </c>
      <c r="B956" s="1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t="s">
        <v>11</v>
      </c>
      <c r="K956">
        <f t="shared" si="14"/>
        <v>1</v>
      </c>
    </row>
    <row r="957" spans="1:11" x14ac:dyDescent="0.25">
      <c r="A957">
        <v>956</v>
      </c>
      <c r="B957" s="1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t="s">
        <v>13</v>
      </c>
      <c r="K957">
        <f t="shared" si="14"/>
        <v>0</v>
      </c>
    </row>
    <row r="958" spans="1:11" x14ac:dyDescent="0.25">
      <c r="A958">
        <v>957</v>
      </c>
      <c r="B958" s="1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t="s">
        <v>11</v>
      </c>
      <c r="K958">
        <f t="shared" si="14"/>
        <v>1</v>
      </c>
    </row>
    <row r="959" spans="1:11" x14ac:dyDescent="0.25">
      <c r="A959">
        <v>958</v>
      </c>
      <c r="B959" s="1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t="s">
        <v>11</v>
      </c>
      <c r="K959">
        <f t="shared" si="14"/>
        <v>1</v>
      </c>
    </row>
    <row r="960" spans="1:11" x14ac:dyDescent="0.25">
      <c r="A960">
        <v>959</v>
      </c>
      <c r="B960" s="1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t="s">
        <v>11</v>
      </c>
      <c r="K960">
        <f t="shared" si="14"/>
        <v>1</v>
      </c>
    </row>
    <row r="961" spans="1:11" x14ac:dyDescent="0.25">
      <c r="A961">
        <v>960</v>
      </c>
      <c r="B961" s="1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t="s">
        <v>11</v>
      </c>
      <c r="K961">
        <f t="shared" si="14"/>
        <v>1</v>
      </c>
    </row>
    <row r="962" spans="1:11" x14ac:dyDescent="0.25">
      <c r="A962">
        <v>961</v>
      </c>
      <c r="B962" s="1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t="s">
        <v>13</v>
      </c>
      <c r="K962">
        <f t="shared" si="14"/>
        <v>0</v>
      </c>
    </row>
    <row r="963" spans="1:11" x14ac:dyDescent="0.25">
      <c r="A963">
        <v>962</v>
      </c>
      <c r="B963" s="1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t="s">
        <v>11</v>
      </c>
      <c r="K963">
        <f t="shared" ref="K963:K1026" si="15">IF(J963="Yes", 1, 0)</f>
        <v>1</v>
      </c>
    </row>
    <row r="964" spans="1:11" x14ac:dyDescent="0.25">
      <c r="A964">
        <v>963</v>
      </c>
      <c r="B964" s="1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t="s">
        <v>13</v>
      </c>
      <c r="K964">
        <f t="shared" si="15"/>
        <v>0</v>
      </c>
    </row>
    <row r="965" spans="1:11" x14ac:dyDescent="0.25">
      <c r="A965">
        <v>964</v>
      </c>
      <c r="B965" s="1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t="s">
        <v>11</v>
      </c>
      <c r="K965">
        <f t="shared" si="15"/>
        <v>1</v>
      </c>
    </row>
    <row r="966" spans="1:11" x14ac:dyDescent="0.25">
      <c r="A966">
        <v>965</v>
      </c>
      <c r="B966" s="1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t="s">
        <v>11</v>
      </c>
      <c r="K966">
        <f t="shared" si="15"/>
        <v>1</v>
      </c>
    </row>
    <row r="967" spans="1:11" x14ac:dyDescent="0.25">
      <c r="A967">
        <v>966</v>
      </c>
      <c r="B967" s="1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t="s">
        <v>11</v>
      </c>
      <c r="K967">
        <f t="shared" si="15"/>
        <v>1</v>
      </c>
    </row>
    <row r="968" spans="1:11" x14ac:dyDescent="0.25">
      <c r="A968">
        <v>967</v>
      </c>
      <c r="B968" s="1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t="s">
        <v>11</v>
      </c>
      <c r="K968">
        <f t="shared" si="15"/>
        <v>1</v>
      </c>
    </row>
    <row r="969" spans="1:11" x14ac:dyDescent="0.25">
      <c r="A969">
        <v>968</v>
      </c>
      <c r="B969" s="1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t="s">
        <v>11</v>
      </c>
      <c r="K969">
        <f t="shared" si="15"/>
        <v>1</v>
      </c>
    </row>
    <row r="970" spans="1:11" x14ac:dyDescent="0.25">
      <c r="A970">
        <v>969</v>
      </c>
      <c r="B970" s="1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t="s">
        <v>11</v>
      </c>
      <c r="K970">
        <f t="shared" si="15"/>
        <v>1</v>
      </c>
    </row>
    <row r="971" spans="1:11" x14ac:dyDescent="0.25">
      <c r="A971">
        <v>970</v>
      </c>
      <c r="B971" s="1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t="s">
        <v>13</v>
      </c>
      <c r="K971">
        <f t="shared" si="15"/>
        <v>0</v>
      </c>
    </row>
    <row r="972" spans="1:11" x14ac:dyDescent="0.25">
      <c r="A972">
        <v>971</v>
      </c>
      <c r="B972" s="1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t="s">
        <v>13</v>
      </c>
      <c r="K972">
        <f t="shared" si="15"/>
        <v>0</v>
      </c>
    </row>
    <row r="973" spans="1:11" x14ac:dyDescent="0.25">
      <c r="A973">
        <v>972</v>
      </c>
      <c r="B973" s="1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t="s">
        <v>11</v>
      </c>
      <c r="K973">
        <f t="shared" si="15"/>
        <v>1</v>
      </c>
    </row>
    <row r="974" spans="1:11" x14ac:dyDescent="0.25">
      <c r="A974">
        <v>973</v>
      </c>
      <c r="B974" s="1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t="s">
        <v>11</v>
      </c>
      <c r="K974">
        <f t="shared" si="15"/>
        <v>1</v>
      </c>
    </row>
    <row r="975" spans="1:11" x14ac:dyDescent="0.25">
      <c r="A975">
        <v>974</v>
      </c>
      <c r="B975" s="1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t="s">
        <v>13</v>
      </c>
      <c r="K975">
        <f t="shared" si="15"/>
        <v>0</v>
      </c>
    </row>
    <row r="976" spans="1:11" x14ac:dyDescent="0.25">
      <c r="A976">
        <v>975</v>
      </c>
      <c r="B976" s="1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t="s">
        <v>13</v>
      </c>
      <c r="K976">
        <f t="shared" si="15"/>
        <v>0</v>
      </c>
    </row>
    <row r="977" spans="1:11" x14ac:dyDescent="0.25">
      <c r="A977">
        <v>976</v>
      </c>
      <c r="B977" s="1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t="s">
        <v>13</v>
      </c>
      <c r="K977">
        <f t="shared" si="15"/>
        <v>0</v>
      </c>
    </row>
    <row r="978" spans="1:11" x14ac:dyDescent="0.25">
      <c r="A978">
        <v>977</v>
      </c>
      <c r="B978" s="1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t="s">
        <v>11</v>
      </c>
      <c r="K978">
        <f t="shared" si="15"/>
        <v>1</v>
      </c>
    </row>
    <row r="979" spans="1:11" x14ac:dyDescent="0.25">
      <c r="A979">
        <v>978</v>
      </c>
      <c r="B979" s="1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t="s">
        <v>13</v>
      </c>
      <c r="K979">
        <f t="shared" si="15"/>
        <v>0</v>
      </c>
    </row>
    <row r="980" spans="1:11" x14ac:dyDescent="0.25">
      <c r="A980">
        <v>979</v>
      </c>
      <c r="B980" s="1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t="s">
        <v>11</v>
      </c>
      <c r="K980">
        <f t="shared" si="15"/>
        <v>1</v>
      </c>
    </row>
    <row r="981" spans="1:11" x14ac:dyDescent="0.25">
      <c r="A981">
        <v>980</v>
      </c>
      <c r="B981" s="1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t="s">
        <v>11</v>
      </c>
      <c r="K981">
        <f t="shared" si="15"/>
        <v>1</v>
      </c>
    </row>
    <row r="982" spans="1:11" x14ac:dyDescent="0.25">
      <c r="A982">
        <v>981</v>
      </c>
      <c r="B982" s="1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t="s">
        <v>11</v>
      </c>
      <c r="K982">
        <f t="shared" si="15"/>
        <v>1</v>
      </c>
    </row>
    <row r="983" spans="1:11" x14ac:dyDescent="0.25">
      <c r="A983">
        <v>982</v>
      </c>
      <c r="B983" s="1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t="s">
        <v>13</v>
      </c>
      <c r="K983">
        <f t="shared" si="15"/>
        <v>0</v>
      </c>
    </row>
    <row r="984" spans="1:11" x14ac:dyDescent="0.25">
      <c r="A984">
        <v>983</v>
      </c>
      <c r="B984" s="1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t="s">
        <v>11</v>
      </c>
      <c r="K984">
        <f t="shared" si="15"/>
        <v>1</v>
      </c>
    </row>
    <row r="985" spans="1:11" x14ac:dyDescent="0.25">
      <c r="A985">
        <v>984</v>
      </c>
      <c r="B985" s="1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t="s">
        <v>11</v>
      </c>
      <c r="K985">
        <f t="shared" si="15"/>
        <v>1</v>
      </c>
    </row>
    <row r="986" spans="1:11" x14ac:dyDescent="0.25">
      <c r="A986">
        <v>985</v>
      </c>
      <c r="B986" s="1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t="s">
        <v>11</v>
      </c>
      <c r="K986">
        <f t="shared" si="15"/>
        <v>1</v>
      </c>
    </row>
    <row r="987" spans="1:11" x14ac:dyDescent="0.25">
      <c r="A987">
        <v>986</v>
      </c>
      <c r="B987" s="1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t="s">
        <v>13</v>
      </c>
      <c r="K987">
        <f t="shared" si="15"/>
        <v>0</v>
      </c>
    </row>
    <row r="988" spans="1:11" x14ac:dyDescent="0.25">
      <c r="A988">
        <v>987</v>
      </c>
      <c r="B988" s="1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t="s">
        <v>11</v>
      </c>
      <c r="K988">
        <f t="shared" si="15"/>
        <v>1</v>
      </c>
    </row>
    <row r="989" spans="1:11" x14ac:dyDescent="0.25">
      <c r="A989">
        <v>988</v>
      </c>
      <c r="B989" s="1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t="s">
        <v>11</v>
      </c>
      <c r="K989">
        <f t="shared" si="15"/>
        <v>1</v>
      </c>
    </row>
    <row r="990" spans="1:11" x14ac:dyDescent="0.25">
      <c r="A990">
        <v>989</v>
      </c>
      <c r="B990" s="1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t="s">
        <v>13</v>
      </c>
      <c r="K990">
        <f t="shared" si="15"/>
        <v>0</v>
      </c>
    </row>
    <row r="991" spans="1:11" x14ac:dyDescent="0.25">
      <c r="A991">
        <v>990</v>
      </c>
      <c r="B991" s="1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t="s">
        <v>11</v>
      </c>
      <c r="K991">
        <f t="shared" si="15"/>
        <v>1</v>
      </c>
    </row>
    <row r="992" spans="1:11" x14ac:dyDescent="0.25">
      <c r="A992">
        <v>991</v>
      </c>
      <c r="B992" s="1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t="s">
        <v>11</v>
      </c>
      <c r="K992">
        <f t="shared" si="15"/>
        <v>1</v>
      </c>
    </row>
    <row r="993" spans="1:11" x14ac:dyDescent="0.25">
      <c r="A993">
        <v>992</v>
      </c>
      <c r="B993" s="1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t="s">
        <v>11</v>
      </c>
      <c r="K993">
        <f t="shared" si="15"/>
        <v>1</v>
      </c>
    </row>
    <row r="994" spans="1:11" x14ac:dyDescent="0.25">
      <c r="A994">
        <v>993</v>
      </c>
      <c r="B994" s="1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t="s">
        <v>11</v>
      </c>
      <c r="K994">
        <f t="shared" si="15"/>
        <v>1</v>
      </c>
    </row>
    <row r="995" spans="1:11" x14ac:dyDescent="0.25">
      <c r="A995">
        <v>994</v>
      </c>
      <c r="B995" s="1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t="s">
        <v>11</v>
      </c>
      <c r="K995">
        <f t="shared" si="15"/>
        <v>1</v>
      </c>
    </row>
    <row r="996" spans="1:11" x14ac:dyDescent="0.25">
      <c r="A996">
        <v>995</v>
      </c>
      <c r="B996" s="1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t="s">
        <v>13</v>
      </c>
      <c r="K996">
        <f t="shared" si="15"/>
        <v>0</v>
      </c>
    </row>
    <row r="997" spans="1:11" x14ac:dyDescent="0.25">
      <c r="A997">
        <v>996</v>
      </c>
      <c r="B997" s="1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t="s">
        <v>13</v>
      </c>
      <c r="K997">
        <f t="shared" si="15"/>
        <v>0</v>
      </c>
    </row>
    <row r="998" spans="1:11" x14ac:dyDescent="0.25">
      <c r="A998">
        <v>997</v>
      </c>
      <c r="B998" s="1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t="s">
        <v>11</v>
      </c>
      <c r="K998">
        <f t="shared" si="15"/>
        <v>1</v>
      </c>
    </row>
    <row r="999" spans="1:11" x14ac:dyDescent="0.25">
      <c r="A999">
        <v>998</v>
      </c>
      <c r="B999" s="1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t="s">
        <v>13</v>
      </c>
      <c r="K999">
        <f t="shared" si="15"/>
        <v>0</v>
      </c>
    </row>
    <row r="1000" spans="1:11" x14ac:dyDescent="0.25">
      <c r="A1000">
        <v>999</v>
      </c>
      <c r="B1000" s="1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t="s">
        <v>13</v>
      </c>
      <c r="K1000">
        <f t="shared" si="15"/>
        <v>0</v>
      </c>
    </row>
    <row r="1001" spans="1:11" x14ac:dyDescent="0.25">
      <c r="A1001">
        <v>1000</v>
      </c>
      <c r="B1001" s="1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t="s">
        <v>11</v>
      </c>
      <c r="K1001">
        <f t="shared" si="15"/>
        <v>1</v>
      </c>
    </row>
    <row r="1002" spans="1:11" x14ac:dyDescent="0.25">
      <c r="A1002">
        <v>1001</v>
      </c>
      <c r="B1002" s="1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t="s">
        <v>11</v>
      </c>
      <c r="K1002">
        <f t="shared" si="15"/>
        <v>1</v>
      </c>
    </row>
    <row r="1003" spans="1:11" x14ac:dyDescent="0.25">
      <c r="A1003">
        <v>1002</v>
      </c>
      <c r="B1003" s="1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t="s">
        <v>13</v>
      </c>
      <c r="K1003">
        <f t="shared" si="15"/>
        <v>0</v>
      </c>
    </row>
    <row r="1004" spans="1:11" x14ac:dyDescent="0.25">
      <c r="A1004">
        <v>1003</v>
      </c>
      <c r="B1004" s="1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t="s">
        <v>11</v>
      </c>
      <c r="K1004">
        <f t="shared" si="15"/>
        <v>1</v>
      </c>
    </row>
    <row r="1005" spans="1:11" x14ac:dyDescent="0.25">
      <c r="A1005">
        <v>1004</v>
      </c>
      <c r="B1005" s="1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t="s">
        <v>11</v>
      </c>
      <c r="K1005">
        <f t="shared" si="15"/>
        <v>1</v>
      </c>
    </row>
    <row r="1006" spans="1:11" x14ac:dyDescent="0.25">
      <c r="A1006">
        <v>1005</v>
      </c>
      <c r="B1006" s="1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t="s">
        <v>13</v>
      </c>
      <c r="K1006">
        <f t="shared" si="15"/>
        <v>0</v>
      </c>
    </row>
    <row r="1007" spans="1:11" x14ac:dyDescent="0.25">
      <c r="A1007">
        <v>1006</v>
      </c>
      <c r="B1007" s="1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t="s">
        <v>13</v>
      </c>
      <c r="K1007">
        <f t="shared" si="15"/>
        <v>0</v>
      </c>
    </row>
    <row r="1008" spans="1:11" x14ac:dyDescent="0.25">
      <c r="A1008">
        <v>1007</v>
      </c>
      <c r="B1008" s="1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t="s">
        <v>11</v>
      </c>
      <c r="K1008">
        <f t="shared" si="15"/>
        <v>1</v>
      </c>
    </row>
    <row r="1009" spans="1:11" x14ac:dyDescent="0.25">
      <c r="A1009">
        <v>1008</v>
      </c>
      <c r="B1009" s="1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t="s">
        <v>13</v>
      </c>
      <c r="K1009">
        <f t="shared" si="15"/>
        <v>0</v>
      </c>
    </row>
    <row r="1010" spans="1:11" x14ac:dyDescent="0.25">
      <c r="A1010">
        <v>1009</v>
      </c>
      <c r="B1010" s="1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t="s">
        <v>11</v>
      </c>
      <c r="K1010">
        <f t="shared" si="15"/>
        <v>1</v>
      </c>
    </row>
    <row r="1011" spans="1:11" x14ac:dyDescent="0.25">
      <c r="A1011">
        <v>1010</v>
      </c>
      <c r="B1011" s="1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t="s">
        <v>13</v>
      </c>
      <c r="K1011">
        <f t="shared" si="15"/>
        <v>0</v>
      </c>
    </row>
    <row r="1012" spans="1:11" x14ac:dyDescent="0.25">
      <c r="A1012">
        <v>1011</v>
      </c>
      <c r="B1012" s="1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t="s">
        <v>13</v>
      </c>
      <c r="K1012">
        <f t="shared" si="15"/>
        <v>0</v>
      </c>
    </row>
    <row r="1013" spans="1:11" x14ac:dyDescent="0.25">
      <c r="A1013">
        <v>1012</v>
      </c>
      <c r="B1013" s="1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t="s">
        <v>11</v>
      </c>
      <c r="K1013">
        <f t="shared" si="15"/>
        <v>1</v>
      </c>
    </row>
    <row r="1014" spans="1:11" x14ac:dyDescent="0.25">
      <c r="A1014">
        <v>1013</v>
      </c>
      <c r="B1014" s="1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t="s">
        <v>11</v>
      </c>
      <c r="K1014">
        <f t="shared" si="15"/>
        <v>1</v>
      </c>
    </row>
    <row r="1015" spans="1:11" x14ac:dyDescent="0.25">
      <c r="A1015">
        <v>1014</v>
      </c>
      <c r="B1015" s="1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t="s">
        <v>11</v>
      </c>
      <c r="K1015">
        <f t="shared" si="15"/>
        <v>1</v>
      </c>
    </row>
    <row r="1016" spans="1:11" x14ac:dyDescent="0.25">
      <c r="A1016">
        <v>1015</v>
      </c>
      <c r="B1016" s="1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t="s">
        <v>11</v>
      </c>
      <c r="K1016">
        <f t="shared" si="15"/>
        <v>1</v>
      </c>
    </row>
    <row r="1017" spans="1:11" x14ac:dyDescent="0.25">
      <c r="A1017">
        <v>1016</v>
      </c>
      <c r="B1017" s="1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t="s">
        <v>13</v>
      </c>
      <c r="K1017">
        <f t="shared" si="15"/>
        <v>0</v>
      </c>
    </row>
    <row r="1018" spans="1:11" x14ac:dyDescent="0.25">
      <c r="A1018">
        <v>1017</v>
      </c>
      <c r="B1018" s="1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t="s">
        <v>11</v>
      </c>
      <c r="K1018">
        <f t="shared" si="15"/>
        <v>1</v>
      </c>
    </row>
    <row r="1019" spans="1:11" x14ac:dyDescent="0.25">
      <c r="A1019">
        <v>1018</v>
      </c>
      <c r="B1019" s="1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t="s">
        <v>11</v>
      </c>
      <c r="K1019">
        <f t="shared" si="15"/>
        <v>1</v>
      </c>
    </row>
    <row r="1020" spans="1:11" x14ac:dyDescent="0.25">
      <c r="A1020">
        <v>1019</v>
      </c>
      <c r="B1020" s="1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t="s">
        <v>11</v>
      </c>
      <c r="K1020">
        <f t="shared" si="15"/>
        <v>1</v>
      </c>
    </row>
    <row r="1021" spans="1:11" x14ac:dyDescent="0.25">
      <c r="A1021">
        <v>1020</v>
      </c>
      <c r="B1021" s="1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t="s">
        <v>13</v>
      </c>
      <c r="K1021">
        <f t="shared" si="15"/>
        <v>0</v>
      </c>
    </row>
    <row r="1022" spans="1:11" x14ac:dyDescent="0.25">
      <c r="A1022">
        <v>1021</v>
      </c>
      <c r="B1022" s="1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t="s">
        <v>13</v>
      </c>
      <c r="K1022">
        <f t="shared" si="15"/>
        <v>0</v>
      </c>
    </row>
    <row r="1023" spans="1:11" x14ac:dyDescent="0.25">
      <c r="A1023">
        <v>1022</v>
      </c>
      <c r="B1023" s="1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t="s">
        <v>11</v>
      </c>
      <c r="K1023">
        <f t="shared" si="15"/>
        <v>1</v>
      </c>
    </row>
    <row r="1024" spans="1:11" x14ac:dyDescent="0.25">
      <c r="A1024">
        <v>1023</v>
      </c>
      <c r="B1024" s="1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t="s">
        <v>11</v>
      </c>
      <c r="K1024">
        <f t="shared" si="15"/>
        <v>1</v>
      </c>
    </row>
    <row r="1025" spans="1:11" x14ac:dyDescent="0.25">
      <c r="A1025">
        <v>1024</v>
      </c>
      <c r="B1025" s="1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t="s">
        <v>13</v>
      </c>
      <c r="K1025">
        <f t="shared" si="15"/>
        <v>0</v>
      </c>
    </row>
    <row r="1026" spans="1:11" x14ac:dyDescent="0.25">
      <c r="A1026">
        <v>1025</v>
      </c>
      <c r="B1026" s="1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t="s">
        <v>13</v>
      </c>
      <c r="K1026">
        <f t="shared" si="15"/>
        <v>0</v>
      </c>
    </row>
    <row r="1027" spans="1:11" x14ac:dyDescent="0.25">
      <c r="A1027">
        <v>1026</v>
      </c>
      <c r="B1027" s="1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t="s">
        <v>11</v>
      </c>
      <c r="K1027">
        <f t="shared" ref="K1027:K1090" si="16">IF(J1027="Yes", 1, 0)</f>
        <v>1</v>
      </c>
    </row>
    <row r="1028" spans="1:11" x14ac:dyDescent="0.25">
      <c r="A1028">
        <v>1027</v>
      </c>
      <c r="B1028" s="1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t="s">
        <v>13</v>
      </c>
      <c r="K1028">
        <f t="shared" si="16"/>
        <v>0</v>
      </c>
    </row>
    <row r="1029" spans="1:11" x14ac:dyDescent="0.25">
      <c r="A1029">
        <v>1028</v>
      </c>
      <c r="B1029" s="1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t="s">
        <v>11</v>
      </c>
      <c r="K1029">
        <f t="shared" si="16"/>
        <v>1</v>
      </c>
    </row>
    <row r="1030" spans="1:11" x14ac:dyDescent="0.25">
      <c r="A1030">
        <v>1029</v>
      </c>
      <c r="B1030" s="1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t="s">
        <v>13</v>
      </c>
      <c r="K1030">
        <f t="shared" si="16"/>
        <v>0</v>
      </c>
    </row>
    <row r="1031" spans="1:11" x14ac:dyDescent="0.25">
      <c r="A1031">
        <v>1030</v>
      </c>
      <c r="B1031" s="1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t="s">
        <v>11</v>
      </c>
      <c r="K1031">
        <f t="shared" si="16"/>
        <v>1</v>
      </c>
    </row>
    <row r="1032" spans="1:11" x14ac:dyDescent="0.25">
      <c r="A1032">
        <v>1031</v>
      </c>
      <c r="B1032" s="1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t="s">
        <v>11</v>
      </c>
      <c r="K1032">
        <f t="shared" si="16"/>
        <v>1</v>
      </c>
    </row>
    <row r="1033" spans="1:11" x14ac:dyDescent="0.25">
      <c r="A1033">
        <v>1032</v>
      </c>
      <c r="B1033" s="1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t="s">
        <v>13</v>
      </c>
      <c r="K1033">
        <f t="shared" si="16"/>
        <v>0</v>
      </c>
    </row>
    <row r="1034" spans="1:11" x14ac:dyDescent="0.25">
      <c r="A1034">
        <v>1033</v>
      </c>
      <c r="B1034" s="1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t="s">
        <v>11</v>
      </c>
      <c r="K1034">
        <f t="shared" si="16"/>
        <v>1</v>
      </c>
    </row>
    <row r="1035" spans="1:11" x14ac:dyDescent="0.25">
      <c r="A1035">
        <v>1034</v>
      </c>
      <c r="B1035" s="1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t="s">
        <v>11</v>
      </c>
      <c r="K1035">
        <f t="shared" si="16"/>
        <v>1</v>
      </c>
    </row>
    <row r="1036" spans="1:11" x14ac:dyDescent="0.25">
      <c r="A1036">
        <v>1035</v>
      </c>
      <c r="B1036" s="1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t="s">
        <v>11</v>
      </c>
      <c r="K1036">
        <f t="shared" si="16"/>
        <v>1</v>
      </c>
    </row>
    <row r="1037" spans="1:11" x14ac:dyDescent="0.25">
      <c r="A1037">
        <v>1036</v>
      </c>
      <c r="B1037" s="1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t="s">
        <v>13</v>
      </c>
      <c r="K1037">
        <f t="shared" si="16"/>
        <v>0</v>
      </c>
    </row>
    <row r="1038" spans="1:11" x14ac:dyDescent="0.25">
      <c r="A1038">
        <v>1037</v>
      </c>
      <c r="B1038" s="1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t="s">
        <v>13</v>
      </c>
      <c r="K1038">
        <f t="shared" si="16"/>
        <v>0</v>
      </c>
    </row>
    <row r="1039" spans="1:11" x14ac:dyDescent="0.25">
      <c r="A1039">
        <v>1038</v>
      </c>
      <c r="B1039" s="1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t="s">
        <v>13</v>
      </c>
      <c r="K1039">
        <f t="shared" si="16"/>
        <v>0</v>
      </c>
    </row>
    <row r="1040" spans="1:11" x14ac:dyDescent="0.25">
      <c r="A1040">
        <v>1039</v>
      </c>
      <c r="B1040" s="1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t="s">
        <v>13</v>
      </c>
      <c r="K1040">
        <f t="shared" si="16"/>
        <v>0</v>
      </c>
    </row>
    <row r="1041" spans="1:11" x14ac:dyDescent="0.25">
      <c r="A1041">
        <v>1040</v>
      </c>
      <c r="B1041" s="1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t="s">
        <v>11</v>
      </c>
      <c r="K1041">
        <f t="shared" si="16"/>
        <v>1</v>
      </c>
    </row>
    <row r="1042" spans="1:11" x14ac:dyDescent="0.25">
      <c r="A1042">
        <v>1041</v>
      </c>
      <c r="B1042" s="1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t="s">
        <v>13</v>
      </c>
      <c r="K1042">
        <f t="shared" si="16"/>
        <v>0</v>
      </c>
    </row>
    <row r="1043" spans="1:11" x14ac:dyDescent="0.25">
      <c r="A1043">
        <v>1042</v>
      </c>
      <c r="B1043" s="1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t="s">
        <v>11</v>
      </c>
      <c r="K1043">
        <f t="shared" si="16"/>
        <v>1</v>
      </c>
    </row>
    <row r="1044" spans="1:11" x14ac:dyDescent="0.25">
      <c r="A1044">
        <v>1043</v>
      </c>
      <c r="B1044" s="1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t="s">
        <v>11</v>
      </c>
      <c r="K1044">
        <f t="shared" si="16"/>
        <v>1</v>
      </c>
    </row>
    <row r="1045" spans="1:11" x14ac:dyDescent="0.25">
      <c r="A1045">
        <v>1044</v>
      </c>
      <c r="B1045" s="1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t="s">
        <v>11</v>
      </c>
      <c r="K1045">
        <f t="shared" si="16"/>
        <v>1</v>
      </c>
    </row>
    <row r="1046" spans="1:11" x14ac:dyDescent="0.25">
      <c r="A1046">
        <v>1045</v>
      </c>
      <c r="B1046" s="1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t="s">
        <v>11</v>
      </c>
      <c r="K1046">
        <f t="shared" si="16"/>
        <v>1</v>
      </c>
    </row>
    <row r="1047" spans="1:11" x14ac:dyDescent="0.25">
      <c r="A1047">
        <v>1046</v>
      </c>
      <c r="B1047" s="1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t="s">
        <v>11</v>
      </c>
      <c r="K1047">
        <f t="shared" si="16"/>
        <v>1</v>
      </c>
    </row>
    <row r="1048" spans="1:11" x14ac:dyDescent="0.25">
      <c r="A1048">
        <v>1047</v>
      </c>
      <c r="B1048" s="1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t="s">
        <v>11</v>
      </c>
      <c r="K1048">
        <f t="shared" si="16"/>
        <v>1</v>
      </c>
    </row>
    <row r="1049" spans="1:11" x14ac:dyDescent="0.25">
      <c r="A1049">
        <v>1048</v>
      </c>
      <c r="B1049" s="1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t="s">
        <v>11</v>
      </c>
      <c r="K1049">
        <f t="shared" si="16"/>
        <v>1</v>
      </c>
    </row>
    <row r="1050" spans="1:11" x14ac:dyDescent="0.25">
      <c r="A1050">
        <v>1049</v>
      </c>
      <c r="B1050" s="1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t="s">
        <v>13</v>
      </c>
      <c r="K1050">
        <f t="shared" si="16"/>
        <v>0</v>
      </c>
    </row>
    <row r="1051" spans="1:11" x14ac:dyDescent="0.25">
      <c r="A1051">
        <v>1050</v>
      </c>
      <c r="B1051" s="1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t="s">
        <v>13</v>
      </c>
      <c r="K1051">
        <f t="shared" si="16"/>
        <v>0</v>
      </c>
    </row>
    <row r="1052" spans="1:11" x14ac:dyDescent="0.25">
      <c r="A1052">
        <v>1051</v>
      </c>
      <c r="B1052" s="1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t="s">
        <v>13</v>
      </c>
      <c r="K1052">
        <f t="shared" si="16"/>
        <v>0</v>
      </c>
    </row>
    <row r="1053" spans="1:11" x14ac:dyDescent="0.25">
      <c r="A1053">
        <v>1052</v>
      </c>
      <c r="B1053" s="1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t="s">
        <v>11</v>
      </c>
      <c r="K1053">
        <f t="shared" si="16"/>
        <v>1</v>
      </c>
    </row>
    <row r="1054" spans="1:11" x14ac:dyDescent="0.25">
      <c r="A1054">
        <v>1053</v>
      </c>
      <c r="B1054" s="1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t="s">
        <v>13</v>
      </c>
      <c r="K1054">
        <f t="shared" si="16"/>
        <v>0</v>
      </c>
    </row>
    <row r="1055" spans="1:11" x14ac:dyDescent="0.25">
      <c r="A1055">
        <v>1054</v>
      </c>
      <c r="B1055" s="1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t="s">
        <v>11</v>
      </c>
      <c r="K1055">
        <f t="shared" si="16"/>
        <v>1</v>
      </c>
    </row>
    <row r="1056" spans="1:11" x14ac:dyDescent="0.25">
      <c r="A1056">
        <v>1055</v>
      </c>
      <c r="B1056" s="1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t="s">
        <v>13</v>
      </c>
      <c r="K1056">
        <f t="shared" si="16"/>
        <v>0</v>
      </c>
    </row>
    <row r="1057" spans="1:11" x14ac:dyDescent="0.25">
      <c r="A1057">
        <v>1056</v>
      </c>
      <c r="B1057" s="1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t="s">
        <v>13</v>
      </c>
      <c r="K1057">
        <f t="shared" si="16"/>
        <v>0</v>
      </c>
    </row>
    <row r="1058" spans="1:11" x14ac:dyDescent="0.25">
      <c r="A1058">
        <v>1057</v>
      </c>
      <c r="B1058" s="1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t="s">
        <v>11</v>
      </c>
      <c r="K1058">
        <f t="shared" si="16"/>
        <v>1</v>
      </c>
    </row>
    <row r="1059" spans="1:11" x14ac:dyDescent="0.25">
      <c r="A1059">
        <v>1058</v>
      </c>
      <c r="B1059" s="1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t="s">
        <v>11</v>
      </c>
      <c r="K1059">
        <f t="shared" si="16"/>
        <v>1</v>
      </c>
    </row>
    <row r="1060" spans="1:11" x14ac:dyDescent="0.25">
      <c r="A1060">
        <v>1059</v>
      </c>
      <c r="B1060" s="1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t="s">
        <v>13</v>
      </c>
      <c r="K1060">
        <f t="shared" si="16"/>
        <v>0</v>
      </c>
    </row>
    <row r="1061" spans="1:11" x14ac:dyDescent="0.25">
      <c r="A1061">
        <v>1060</v>
      </c>
      <c r="B1061" s="1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t="s">
        <v>11</v>
      </c>
      <c r="K1061">
        <f t="shared" si="16"/>
        <v>1</v>
      </c>
    </row>
    <row r="1062" spans="1:11" x14ac:dyDescent="0.25">
      <c r="A1062">
        <v>1061</v>
      </c>
      <c r="B1062" s="1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t="s">
        <v>11</v>
      </c>
      <c r="K1062">
        <f t="shared" si="16"/>
        <v>1</v>
      </c>
    </row>
    <row r="1063" spans="1:11" x14ac:dyDescent="0.25">
      <c r="A1063">
        <v>1062</v>
      </c>
      <c r="B1063" s="1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t="s">
        <v>11</v>
      </c>
      <c r="K1063">
        <f t="shared" si="16"/>
        <v>1</v>
      </c>
    </row>
    <row r="1064" spans="1:11" x14ac:dyDescent="0.25">
      <c r="A1064">
        <v>1063</v>
      </c>
      <c r="B1064" s="1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t="s">
        <v>11</v>
      </c>
      <c r="K1064">
        <f t="shared" si="16"/>
        <v>1</v>
      </c>
    </row>
    <row r="1065" spans="1:11" x14ac:dyDescent="0.25">
      <c r="A1065">
        <v>1064</v>
      </c>
      <c r="B1065" s="1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t="s">
        <v>11</v>
      </c>
      <c r="K1065">
        <f t="shared" si="16"/>
        <v>1</v>
      </c>
    </row>
    <row r="1066" spans="1:11" x14ac:dyDescent="0.25">
      <c r="A1066">
        <v>1065</v>
      </c>
      <c r="B1066" s="1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t="s">
        <v>11</v>
      </c>
      <c r="K1066">
        <f t="shared" si="16"/>
        <v>1</v>
      </c>
    </row>
    <row r="1067" spans="1:11" x14ac:dyDescent="0.25">
      <c r="A1067">
        <v>1066</v>
      </c>
      <c r="B1067" s="1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t="s">
        <v>13</v>
      </c>
      <c r="K1067">
        <f t="shared" si="16"/>
        <v>0</v>
      </c>
    </row>
    <row r="1068" spans="1:11" x14ac:dyDescent="0.25">
      <c r="A1068">
        <v>1067</v>
      </c>
      <c r="B1068" s="1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t="s">
        <v>13</v>
      </c>
      <c r="K1068">
        <f t="shared" si="16"/>
        <v>0</v>
      </c>
    </row>
    <row r="1069" spans="1:11" x14ac:dyDescent="0.25">
      <c r="A1069">
        <v>1068</v>
      </c>
      <c r="B1069" s="1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t="s">
        <v>11</v>
      </c>
      <c r="K1069">
        <f t="shared" si="16"/>
        <v>1</v>
      </c>
    </row>
    <row r="1070" spans="1:11" x14ac:dyDescent="0.25">
      <c r="A1070">
        <v>1069</v>
      </c>
      <c r="B1070" s="1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t="s">
        <v>11</v>
      </c>
      <c r="K1070">
        <f t="shared" si="16"/>
        <v>1</v>
      </c>
    </row>
    <row r="1071" spans="1:11" x14ac:dyDescent="0.25">
      <c r="A1071">
        <v>1070</v>
      </c>
      <c r="B1071" s="1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t="s">
        <v>13</v>
      </c>
      <c r="K1071">
        <f t="shared" si="16"/>
        <v>0</v>
      </c>
    </row>
    <row r="1072" spans="1:11" x14ac:dyDescent="0.25">
      <c r="A1072">
        <v>1071</v>
      </c>
      <c r="B1072" s="1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t="s">
        <v>11</v>
      </c>
      <c r="K1072">
        <f t="shared" si="16"/>
        <v>1</v>
      </c>
    </row>
    <row r="1073" spans="1:11" x14ac:dyDescent="0.25">
      <c r="A1073">
        <v>1072</v>
      </c>
      <c r="B1073" s="1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t="s">
        <v>13</v>
      </c>
      <c r="K1073">
        <f t="shared" si="16"/>
        <v>0</v>
      </c>
    </row>
    <row r="1074" spans="1:11" x14ac:dyDescent="0.25">
      <c r="A1074">
        <v>1073</v>
      </c>
      <c r="B1074" s="1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t="s">
        <v>11</v>
      </c>
      <c r="K1074">
        <f t="shared" si="16"/>
        <v>1</v>
      </c>
    </row>
    <row r="1075" spans="1:11" x14ac:dyDescent="0.25">
      <c r="A1075">
        <v>1074</v>
      </c>
      <c r="B1075" s="1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t="s">
        <v>13</v>
      </c>
      <c r="K1075">
        <f t="shared" si="16"/>
        <v>0</v>
      </c>
    </row>
    <row r="1076" spans="1:11" x14ac:dyDescent="0.25">
      <c r="A1076">
        <v>1075</v>
      </c>
      <c r="B1076" s="1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t="s">
        <v>13</v>
      </c>
      <c r="K1076">
        <f t="shared" si="16"/>
        <v>0</v>
      </c>
    </row>
    <row r="1077" spans="1:11" x14ac:dyDescent="0.25">
      <c r="A1077">
        <v>1076</v>
      </c>
      <c r="B1077" s="1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t="s">
        <v>11</v>
      </c>
      <c r="K1077">
        <f t="shared" si="16"/>
        <v>1</v>
      </c>
    </row>
    <row r="1078" spans="1:11" x14ac:dyDescent="0.25">
      <c r="A1078">
        <v>1077</v>
      </c>
      <c r="B1078" s="1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t="s">
        <v>11</v>
      </c>
      <c r="K1078">
        <f t="shared" si="16"/>
        <v>1</v>
      </c>
    </row>
    <row r="1079" spans="1:11" x14ac:dyDescent="0.25">
      <c r="A1079">
        <v>1078</v>
      </c>
      <c r="B1079" s="1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t="s">
        <v>11</v>
      </c>
      <c r="K1079">
        <f t="shared" si="16"/>
        <v>1</v>
      </c>
    </row>
    <row r="1080" spans="1:11" x14ac:dyDescent="0.25">
      <c r="A1080">
        <v>1079</v>
      </c>
      <c r="B1080" s="1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t="s">
        <v>13</v>
      </c>
      <c r="K1080">
        <f t="shared" si="16"/>
        <v>0</v>
      </c>
    </row>
    <row r="1081" spans="1:11" x14ac:dyDescent="0.25">
      <c r="A1081">
        <v>1080</v>
      </c>
      <c r="B1081" s="1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t="s">
        <v>11</v>
      </c>
      <c r="K1081">
        <f t="shared" si="16"/>
        <v>1</v>
      </c>
    </row>
    <row r="1082" spans="1:11" x14ac:dyDescent="0.25">
      <c r="A1082">
        <v>1081</v>
      </c>
      <c r="B1082" s="1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t="s">
        <v>13</v>
      </c>
      <c r="K1082">
        <f t="shared" si="16"/>
        <v>0</v>
      </c>
    </row>
    <row r="1083" spans="1:11" x14ac:dyDescent="0.25">
      <c r="A1083">
        <v>1082</v>
      </c>
      <c r="B1083" s="1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t="s">
        <v>11</v>
      </c>
      <c r="K1083">
        <f t="shared" si="16"/>
        <v>1</v>
      </c>
    </row>
    <row r="1084" spans="1:11" x14ac:dyDescent="0.25">
      <c r="A1084">
        <v>1083</v>
      </c>
      <c r="B1084" s="1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t="s">
        <v>13</v>
      </c>
      <c r="K1084">
        <f t="shared" si="16"/>
        <v>0</v>
      </c>
    </row>
    <row r="1085" spans="1:11" x14ac:dyDescent="0.25">
      <c r="A1085">
        <v>1084</v>
      </c>
      <c r="B1085" s="1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t="s">
        <v>11</v>
      </c>
      <c r="K1085">
        <f t="shared" si="16"/>
        <v>1</v>
      </c>
    </row>
    <row r="1086" spans="1:11" x14ac:dyDescent="0.25">
      <c r="A1086">
        <v>1085</v>
      </c>
      <c r="B1086" s="1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t="s">
        <v>11</v>
      </c>
      <c r="K1086">
        <f t="shared" si="16"/>
        <v>1</v>
      </c>
    </row>
    <row r="1087" spans="1:11" x14ac:dyDescent="0.25">
      <c r="A1087">
        <v>1086</v>
      </c>
      <c r="B1087" s="1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t="s">
        <v>11</v>
      </c>
      <c r="K1087">
        <f t="shared" si="16"/>
        <v>1</v>
      </c>
    </row>
    <row r="1088" spans="1:11" x14ac:dyDescent="0.25">
      <c r="A1088">
        <v>1087</v>
      </c>
      <c r="B1088" s="1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t="s">
        <v>13</v>
      </c>
      <c r="K1088">
        <f t="shared" si="16"/>
        <v>0</v>
      </c>
    </row>
    <row r="1089" spans="1:11" x14ac:dyDescent="0.25">
      <c r="A1089">
        <v>1088</v>
      </c>
      <c r="B1089" s="1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t="s">
        <v>11</v>
      </c>
      <c r="K1089">
        <f t="shared" si="16"/>
        <v>1</v>
      </c>
    </row>
    <row r="1090" spans="1:11" x14ac:dyDescent="0.25">
      <c r="A1090">
        <v>1089</v>
      </c>
      <c r="B1090" s="1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t="s">
        <v>11</v>
      </c>
      <c r="K1090">
        <f t="shared" si="16"/>
        <v>1</v>
      </c>
    </row>
    <row r="1091" spans="1:11" x14ac:dyDescent="0.25">
      <c r="A1091">
        <v>1090</v>
      </c>
      <c r="B1091" s="1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t="s">
        <v>13</v>
      </c>
      <c r="K1091">
        <f t="shared" ref="K1091:K1154" si="17">IF(J1091="Yes", 1, 0)</f>
        <v>0</v>
      </c>
    </row>
    <row r="1092" spans="1:11" x14ac:dyDescent="0.25">
      <c r="A1092">
        <v>1091</v>
      </c>
      <c r="B1092" s="1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t="s">
        <v>13</v>
      </c>
      <c r="K1092">
        <f t="shared" si="17"/>
        <v>0</v>
      </c>
    </row>
    <row r="1093" spans="1:11" x14ac:dyDescent="0.25">
      <c r="A1093">
        <v>1092</v>
      </c>
      <c r="B1093" s="1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t="s">
        <v>11</v>
      </c>
      <c r="K1093">
        <f t="shared" si="17"/>
        <v>1</v>
      </c>
    </row>
    <row r="1094" spans="1:11" x14ac:dyDescent="0.25">
      <c r="A1094">
        <v>1093</v>
      </c>
      <c r="B1094" s="1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t="s">
        <v>11</v>
      </c>
      <c r="K1094">
        <f t="shared" si="17"/>
        <v>1</v>
      </c>
    </row>
    <row r="1095" spans="1:11" x14ac:dyDescent="0.25">
      <c r="A1095">
        <v>1094</v>
      </c>
      <c r="B1095" s="1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t="s">
        <v>11</v>
      </c>
      <c r="K1095">
        <f t="shared" si="17"/>
        <v>1</v>
      </c>
    </row>
    <row r="1096" spans="1:11" x14ac:dyDescent="0.25">
      <c r="A1096">
        <v>1095</v>
      </c>
      <c r="B1096" s="1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t="s">
        <v>13</v>
      </c>
      <c r="K1096">
        <f t="shared" si="17"/>
        <v>0</v>
      </c>
    </row>
    <row r="1097" spans="1:11" x14ac:dyDescent="0.25">
      <c r="A1097">
        <v>1096</v>
      </c>
      <c r="B1097" s="1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t="s">
        <v>11</v>
      </c>
      <c r="K1097">
        <f t="shared" si="17"/>
        <v>1</v>
      </c>
    </row>
    <row r="1098" spans="1:11" x14ac:dyDescent="0.25">
      <c r="A1098">
        <v>1097</v>
      </c>
      <c r="B1098" s="1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t="s">
        <v>11</v>
      </c>
      <c r="K1098">
        <f t="shared" si="17"/>
        <v>1</v>
      </c>
    </row>
    <row r="1099" spans="1:11" x14ac:dyDescent="0.25">
      <c r="A1099">
        <v>1098</v>
      </c>
      <c r="B1099" s="1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t="s">
        <v>11</v>
      </c>
      <c r="K1099">
        <f t="shared" si="17"/>
        <v>1</v>
      </c>
    </row>
    <row r="1100" spans="1:11" x14ac:dyDescent="0.25">
      <c r="A1100">
        <v>1099</v>
      </c>
      <c r="B1100" s="1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t="s">
        <v>13</v>
      </c>
      <c r="K1100">
        <f t="shared" si="17"/>
        <v>0</v>
      </c>
    </row>
    <row r="1101" spans="1:11" x14ac:dyDescent="0.25">
      <c r="A1101">
        <v>1100</v>
      </c>
      <c r="B1101" s="1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t="s">
        <v>11</v>
      </c>
      <c r="K1101">
        <f t="shared" si="17"/>
        <v>1</v>
      </c>
    </row>
    <row r="1102" spans="1:11" x14ac:dyDescent="0.25">
      <c r="A1102">
        <v>1101</v>
      </c>
      <c r="B1102" s="1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t="s">
        <v>13</v>
      </c>
      <c r="K1102">
        <f t="shared" si="17"/>
        <v>0</v>
      </c>
    </row>
    <row r="1103" spans="1:11" x14ac:dyDescent="0.25">
      <c r="A1103">
        <v>1102</v>
      </c>
      <c r="B1103" s="1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t="s">
        <v>11</v>
      </c>
      <c r="K1103">
        <f t="shared" si="17"/>
        <v>1</v>
      </c>
    </row>
    <row r="1104" spans="1:11" x14ac:dyDescent="0.25">
      <c r="A1104">
        <v>1103</v>
      </c>
      <c r="B1104" s="1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t="s">
        <v>11</v>
      </c>
      <c r="K1104">
        <f t="shared" si="17"/>
        <v>1</v>
      </c>
    </row>
    <row r="1105" spans="1:11" x14ac:dyDescent="0.25">
      <c r="A1105">
        <v>1104</v>
      </c>
      <c r="B1105" s="1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t="s">
        <v>11</v>
      </c>
      <c r="K1105">
        <f t="shared" si="17"/>
        <v>1</v>
      </c>
    </row>
    <row r="1106" spans="1:11" x14ac:dyDescent="0.25">
      <c r="A1106">
        <v>1105</v>
      </c>
      <c r="B1106" s="1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t="s">
        <v>11</v>
      </c>
      <c r="K1106">
        <f t="shared" si="17"/>
        <v>1</v>
      </c>
    </row>
    <row r="1107" spans="1:11" x14ac:dyDescent="0.25">
      <c r="A1107">
        <v>1106</v>
      </c>
      <c r="B1107" s="1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t="s">
        <v>11</v>
      </c>
      <c r="K1107">
        <f t="shared" si="17"/>
        <v>1</v>
      </c>
    </row>
    <row r="1108" spans="1:11" x14ac:dyDescent="0.25">
      <c r="A1108">
        <v>1107</v>
      </c>
      <c r="B1108" s="1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t="s">
        <v>13</v>
      </c>
      <c r="K1108">
        <f t="shared" si="17"/>
        <v>0</v>
      </c>
    </row>
    <row r="1109" spans="1:11" x14ac:dyDescent="0.25">
      <c r="A1109">
        <v>1108</v>
      </c>
      <c r="B1109" s="1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t="s">
        <v>11</v>
      </c>
      <c r="K1109">
        <f t="shared" si="17"/>
        <v>1</v>
      </c>
    </row>
    <row r="1110" spans="1:11" x14ac:dyDescent="0.25">
      <c r="A1110">
        <v>1109</v>
      </c>
      <c r="B1110" s="1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t="s">
        <v>11</v>
      </c>
      <c r="K1110">
        <f t="shared" si="17"/>
        <v>1</v>
      </c>
    </row>
    <row r="1111" spans="1:11" x14ac:dyDescent="0.25">
      <c r="A1111">
        <v>1110</v>
      </c>
      <c r="B1111" s="1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t="s">
        <v>11</v>
      </c>
      <c r="K1111">
        <f t="shared" si="17"/>
        <v>1</v>
      </c>
    </row>
    <row r="1112" spans="1:11" x14ac:dyDescent="0.25">
      <c r="A1112">
        <v>1111</v>
      </c>
      <c r="B1112" s="1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t="s">
        <v>11</v>
      </c>
      <c r="K1112">
        <f t="shared" si="17"/>
        <v>1</v>
      </c>
    </row>
    <row r="1113" spans="1:11" x14ac:dyDescent="0.25">
      <c r="A1113">
        <v>1112</v>
      </c>
      <c r="B1113" s="1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t="s">
        <v>13</v>
      </c>
      <c r="K1113">
        <f t="shared" si="17"/>
        <v>0</v>
      </c>
    </row>
    <row r="1114" spans="1:11" x14ac:dyDescent="0.25">
      <c r="A1114">
        <v>1113</v>
      </c>
      <c r="B1114" s="1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t="s">
        <v>13</v>
      </c>
      <c r="K1114">
        <f t="shared" si="17"/>
        <v>0</v>
      </c>
    </row>
    <row r="1115" spans="1:11" x14ac:dyDescent="0.25">
      <c r="A1115">
        <v>1114</v>
      </c>
      <c r="B1115" s="1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t="s">
        <v>13</v>
      </c>
      <c r="K1115">
        <f t="shared" si="17"/>
        <v>0</v>
      </c>
    </row>
    <row r="1116" spans="1:11" x14ac:dyDescent="0.25">
      <c r="A1116">
        <v>1115</v>
      </c>
      <c r="B1116" s="1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t="s">
        <v>13</v>
      </c>
      <c r="K1116">
        <f t="shared" si="17"/>
        <v>0</v>
      </c>
    </row>
    <row r="1117" spans="1:11" x14ac:dyDescent="0.25">
      <c r="A1117">
        <v>1116</v>
      </c>
      <c r="B1117" s="1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t="s">
        <v>13</v>
      </c>
      <c r="K1117">
        <f t="shared" si="17"/>
        <v>0</v>
      </c>
    </row>
    <row r="1118" spans="1:11" x14ac:dyDescent="0.25">
      <c r="A1118">
        <v>1117</v>
      </c>
      <c r="B1118" s="1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t="s">
        <v>11</v>
      </c>
      <c r="K1118">
        <f t="shared" si="17"/>
        <v>1</v>
      </c>
    </row>
    <row r="1119" spans="1:11" x14ac:dyDescent="0.25">
      <c r="A1119">
        <v>1118</v>
      </c>
      <c r="B1119" s="1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t="s">
        <v>13</v>
      </c>
      <c r="K1119">
        <f t="shared" si="17"/>
        <v>0</v>
      </c>
    </row>
    <row r="1120" spans="1:11" x14ac:dyDescent="0.25">
      <c r="A1120">
        <v>1119</v>
      </c>
      <c r="B1120" s="1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t="s">
        <v>13</v>
      </c>
      <c r="K1120">
        <f t="shared" si="17"/>
        <v>0</v>
      </c>
    </row>
    <row r="1121" spans="1:11" x14ac:dyDescent="0.25">
      <c r="A1121">
        <v>1120</v>
      </c>
      <c r="B1121" s="1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t="s">
        <v>11</v>
      </c>
      <c r="K1121">
        <f t="shared" si="17"/>
        <v>1</v>
      </c>
    </row>
    <row r="1122" spans="1:11" x14ac:dyDescent="0.25">
      <c r="A1122">
        <v>1121</v>
      </c>
      <c r="B1122" s="1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t="s">
        <v>11</v>
      </c>
      <c r="K1122">
        <f t="shared" si="17"/>
        <v>1</v>
      </c>
    </row>
    <row r="1123" spans="1:11" x14ac:dyDescent="0.25">
      <c r="A1123">
        <v>1122</v>
      </c>
      <c r="B1123" s="1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t="s">
        <v>11</v>
      </c>
      <c r="K1123">
        <f t="shared" si="17"/>
        <v>1</v>
      </c>
    </row>
    <row r="1124" spans="1:11" x14ac:dyDescent="0.25">
      <c r="A1124">
        <v>1123</v>
      </c>
      <c r="B1124" s="1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t="s">
        <v>13</v>
      </c>
      <c r="K1124">
        <f t="shared" si="17"/>
        <v>0</v>
      </c>
    </row>
    <row r="1125" spans="1:11" x14ac:dyDescent="0.25">
      <c r="A1125">
        <v>1124</v>
      </c>
      <c r="B1125" s="1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t="s">
        <v>11</v>
      </c>
      <c r="K1125">
        <f t="shared" si="17"/>
        <v>1</v>
      </c>
    </row>
    <row r="1126" spans="1:11" x14ac:dyDescent="0.25">
      <c r="A1126">
        <v>1125</v>
      </c>
      <c r="B1126" s="1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t="s">
        <v>11</v>
      </c>
      <c r="K1126">
        <f t="shared" si="17"/>
        <v>1</v>
      </c>
    </row>
    <row r="1127" spans="1:11" x14ac:dyDescent="0.25">
      <c r="A1127">
        <v>1126</v>
      </c>
      <c r="B1127" s="1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t="s">
        <v>11</v>
      </c>
      <c r="K1127">
        <f t="shared" si="17"/>
        <v>1</v>
      </c>
    </row>
    <row r="1128" spans="1:11" x14ac:dyDescent="0.25">
      <c r="A1128">
        <v>1127</v>
      </c>
      <c r="B1128" s="1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t="s">
        <v>13</v>
      </c>
      <c r="K1128">
        <f t="shared" si="17"/>
        <v>0</v>
      </c>
    </row>
    <row r="1129" spans="1:11" x14ac:dyDescent="0.25">
      <c r="A1129">
        <v>1128</v>
      </c>
      <c r="B1129" s="1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t="s">
        <v>11</v>
      </c>
      <c r="K1129">
        <f t="shared" si="17"/>
        <v>1</v>
      </c>
    </row>
    <row r="1130" spans="1:11" x14ac:dyDescent="0.25">
      <c r="A1130">
        <v>1129</v>
      </c>
      <c r="B1130" s="1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t="s">
        <v>13</v>
      </c>
      <c r="K1130">
        <f t="shared" si="17"/>
        <v>0</v>
      </c>
    </row>
    <row r="1131" spans="1:11" x14ac:dyDescent="0.25">
      <c r="A1131">
        <v>1130</v>
      </c>
      <c r="B1131" s="1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t="s">
        <v>13</v>
      </c>
      <c r="K1131">
        <f t="shared" si="17"/>
        <v>0</v>
      </c>
    </row>
    <row r="1132" spans="1:11" x14ac:dyDescent="0.25">
      <c r="A1132">
        <v>1131</v>
      </c>
      <c r="B1132" s="1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t="s">
        <v>13</v>
      </c>
      <c r="K1132">
        <f t="shared" si="17"/>
        <v>0</v>
      </c>
    </row>
    <row r="1133" spans="1:11" x14ac:dyDescent="0.25">
      <c r="A1133">
        <v>1132</v>
      </c>
      <c r="B1133" s="1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t="s">
        <v>11</v>
      </c>
      <c r="K1133">
        <f t="shared" si="17"/>
        <v>1</v>
      </c>
    </row>
    <row r="1134" spans="1:11" x14ac:dyDescent="0.25">
      <c r="A1134">
        <v>1133</v>
      </c>
      <c r="B1134" s="1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t="s">
        <v>11</v>
      </c>
      <c r="K1134">
        <f t="shared" si="17"/>
        <v>1</v>
      </c>
    </row>
    <row r="1135" spans="1:11" x14ac:dyDescent="0.25">
      <c r="A1135">
        <v>1134</v>
      </c>
      <c r="B1135" s="1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t="s">
        <v>11</v>
      </c>
      <c r="K1135">
        <f t="shared" si="17"/>
        <v>1</v>
      </c>
    </row>
    <row r="1136" spans="1:11" x14ac:dyDescent="0.25">
      <c r="A1136">
        <v>1135</v>
      </c>
      <c r="B1136" s="1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t="s">
        <v>11</v>
      </c>
      <c r="K1136">
        <f t="shared" si="17"/>
        <v>1</v>
      </c>
    </row>
    <row r="1137" spans="1:11" x14ac:dyDescent="0.25">
      <c r="A1137">
        <v>1136</v>
      </c>
      <c r="B1137" s="1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t="s">
        <v>11</v>
      </c>
      <c r="K1137">
        <f t="shared" si="17"/>
        <v>1</v>
      </c>
    </row>
    <row r="1138" spans="1:11" x14ac:dyDescent="0.25">
      <c r="A1138">
        <v>1137</v>
      </c>
      <c r="B1138" s="1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t="s">
        <v>13</v>
      </c>
      <c r="K1138">
        <f t="shared" si="17"/>
        <v>0</v>
      </c>
    </row>
    <row r="1139" spans="1:11" x14ac:dyDescent="0.25">
      <c r="A1139">
        <v>1138</v>
      </c>
      <c r="B1139" s="1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t="s">
        <v>11</v>
      </c>
      <c r="K1139">
        <f t="shared" si="17"/>
        <v>1</v>
      </c>
    </row>
    <row r="1140" spans="1:11" x14ac:dyDescent="0.25">
      <c r="A1140">
        <v>1139</v>
      </c>
      <c r="B1140" s="1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t="s">
        <v>11</v>
      </c>
      <c r="K1140">
        <f t="shared" si="17"/>
        <v>1</v>
      </c>
    </row>
    <row r="1141" spans="1:11" x14ac:dyDescent="0.25">
      <c r="A1141">
        <v>1140</v>
      </c>
      <c r="B1141" s="1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t="s">
        <v>11</v>
      </c>
      <c r="K1141">
        <f t="shared" si="17"/>
        <v>1</v>
      </c>
    </row>
    <row r="1142" spans="1:11" x14ac:dyDescent="0.25">
      <c r="A1142">
        <v>1141</v>
      </c>
      <c r="B1142" s="1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t="s">
        <v>13</v>
      </c>
      <c r="K1142">
        <f t="shared" si="17"/>
        <v>0</v>
      </c>
    </row>
    <row r="1143" spans="1:11" x14ac:dyDescent="0.25">
      <c r="A1143">
        <v>1142</v>
      </c>
      <c r="B1143" s="1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t="s">
        <v>11</v>
      </c>
      <c r="K1143">
        <f t="shared" si="17"/>
        <v>1</v>
      </c>
    </row>
    <row r="1144" spans="1:11" x14ac:dyDescent="0.25">
      <c r="A1144">
        <v>1143</v>
      </c>
      <c r="B1144" s="1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t="s">
        <v>11</v>
      </c>
      <c r="K1144">
        <f t="shared" si="17"/>
        <v>1</v>
      </c>
    </row>
    <row r="1145" spans="1:11" x14ac:dyDescent="0.25">
      <c r="A1145">
        <v>1144</v>
      </c>
      <c r="B1145" s="1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t="s">
        <v>11</v>
      </c>
      <c r="K1145">
        <f t="shared" si="17"/>
        <v>1</v>
      </c>
    </row>
    <row r="1146" spans="1:11" x14ac:dyDescent="0.25">
      <c r="A1146">
        <v>1145</v>
      </c>
      <c r="B1146" s="1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t="s">
        <v>13</v>
      </c>
      <c r="K1146">
        <f t="shared" si="17"/>
        <v>0</v>
      </c>
    </row>
    <row r="1147" spans="1:11" x14ac:dyDescent="0.25">
      <c r="A1147">
        <v>1146</v>
      </c>
      <c r="B1147" s="1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t="s">
        <v>13</v>
      </c>
      <c r="K1147">
        <f t="shared" si="17"/>
        <v>0</v>
      </c>
    </row>
    <row r="1148" spans="1:11" x14ac:dyDescent="0.25">
      <c r="A1148">
        <v>1147</v>
      </c>
      <c r="B1148" s="1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t="s">
        <v>11</v>
      </c>
      <c r="K1148">
        <f t="shared" si="17"/>
        <v>1</v>
      </c>
    </row>
    <row r="1149" spans="1:11" x14ac:dyDescent="0.25">
      <c r="A1149">
        <v>1148</v>
      </c>
      <c r="B1149" s="1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t="s">
        <v>13</v>
      </c>
      <c r="K1149">
        <f t="shared" si="17"/>
        <v>0</v>
      </c>
    </row>
    <row r="1150" spans="1:11" x14ac:dyDescent="0.25">
      <c r="A1150">
        <v>1149</v>
      </c>
      <c r="B1150" s="1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t="s">
        <v>13</v>
      </c>
      <c r="K1150">
        <f t="shared" si="17"/>
        <v>0</v>
      </c>
    </row>
    <row r="1151" spans="1:11" x14ac:dyDescent="0.25">
      <c r="A1151">
        <v>1150</v>
      </c>
      <c r="B1151" s="1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t="s">
        <v>13</v>
      </c>
      <c r="K1151">
        <f t="shared" si="17"/>
        <v>0</v>
      </c>
    </row>
    <row r="1152" spans="1:11" x14ac:dyDescent="0.25">
      <c r="A1152">
        <v>1151</v>
      </c>
      <c r="B1152" s="1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t="s">
        <v>11</v>
      </c>
      <c r="K1152">
        <f t="shared" si="17"/>
        <v>1</v>
      </c>
    </row>
    <row r="1153" spans="1:11" x14ac:dyDescent="0.25">
      <c r="A1153">
        <v>1152</v>
      </c>
      <c r="B1153" s="1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t="s">
        <v>11</v>
      </c>
      <c r="K1153">
        <f t="shared" si="17"/>
        <v>1</v>
      </c>
    </row>
    <row r="1154" spans="1:11" x14ac:dyDescent="0.25">
      <c r="A1154">
        <v>1153</v>
      </c>
      <c r="B1154" s="1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t="s">
        <v>13</v>
      </c>
      <c r="K1154">
        <f t="shared" si="17"/>
        <v>0</v>
      </c>
    </row>
    <row r="1155" spans="1:11" x14ac:dyDescent="0.25">
      <c r="A1155">
        <v>1154</v>
      </c>
      <c r="B1155" s="1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t="s">
        <v>13</v>
      </c>
      <c r="K1155">
        <f t="shared" ref="K1155:K1218" si="18">IF(J1155="Yes", 1, 0)</f>
        <v>0</v>
      </c>
    </row>
    <row r="1156" spans="1:11" x14ac:dyDescent="0.25">
      <c r="A1156">
        <v>1155</v>
      </c>
      <c r="B1156" s="1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t="s">
        <v>13</v>
      </c>
      <c r="K1156">
        <f t="shared" si="18"/>
        <v>0</v>
      </c>
    </row>
    <row r="1157" spans="1:11" x14ac:dyDescent="0.25">
      <c r="A1157">
        <v>1156</v>
      </c>
      <c r="B1157" s="1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t="s">
        <v>11</v>
      </c>
      <c r="K1157">
        <f t="shared" si="18"/>
        <v>1</v>
      </c>
    </row>
    <row r="1158" spans="1:11" x14ac:dyDescent="0.25">
      <c r="A1158">
        <v>1157</v>
      </c>
      <c r="B1158" s="1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t="s">
        <v>11</v>
      </c>
      <c r="K1158">
        <f t="shared" si="18"/>
        <v>1</v>
      </c>
    </row>
    <row r="1159" spans="1:11" x14ac:dyDescent="0.25">
      <c r="A1159">
        <v>1158</v>
      </c>
      <c r="B1159" s="1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t="s">
        <v>13</v>
      </c>
      <c r="K1159">
        <f t="shared" si="18"/>
        <v>0</v>
      </c>
    </row>
    <row r="1160" spans="1:11" x14ac:dyDescent="0.25">
      <c r="A1160">
        <v>1159</v>
      </c>
      <c r="B1160" s="1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t="s">
        <v>13</v>
      </c>
      <c r="K1160">
        <f t="shared" si="18"/>
        <v>0</v>
      </c>
    </row>
    <row r="1161" spans="1:11" x14ac:dyDescent="0.25">
      <c r="A1161">
        <v>1160</v>
      </c>
      <c r="B1161" s="1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t="s">
        <v>13</v>
      </c>
      <c r="K1161">
        <f t="shared" si="18"/>
        <v>0</v>
      </c>
    </row>
    <row r="1162" spans="1:11" x14ac:dyDescent="0.25">
      <c r="A1162">
        <v>1161</v>
      </c>
      <c r="B1162" s="1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t="s">
        <v>11</v>
      </c>
      <c r="K1162">
        <f t="shared" si="18"/>
        <v>1</v>
      </c>
    </row>
    <row r="1163" spans="1:11" x14ac:dyDescent="0.25">
      <c r="A1163">
        <v>1162</v>
      </c>
      <c r="B1163" s="1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t="s">
        <v>11</v>
      </c>
      <c r="K1163">
        <f t="shared" si="18"/>
        <v>1</v>
      </c>
    </row>
    <row r="1164" spans="1:11" x14ac:dyDescent="0.25">
      <c r="A1164">
        <v>1163</v>
      </c>
      <c r="B1164" s="1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t="s">
        <v>11</v>
      </c>
      <c r="K1164">
        <f t="shared" si="18"/>
        <v>1</v>
      </c>
    </row>
    <row r="1165" spans="1:11" x14ac:dyDescent="0.25">
      <c r="A1165">
        <v>1164</v>
      </c>
      <c r="B1165" s="1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t="s">
        <v>11</v>
      </c>
      <c r="K1165">
        <f t="shared" si="18"/>
        <v>1</v>
      </c>
    </row>
    <row r="1166" spans="1:11" x14ac:dyDescent="0.25">
      <c r="A1166">
        <v>1165</v>
      </c>
      <c r="B1166" s="1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t="s">
        <v>13</v>
      </c>
      <c r="K1166">
        <f t="shared" si="18"/>
        <v>0</v>
      </c>
    </row>
    <row r="1167" spans="1:11" x14ac:dyDescent="0.25">
      <c r="A1167">
        <v>1166</v>
      </c>
      <c r="B1167" s="1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t="s">
        <v>13</v>
      </c>
      <c r="K1167">
        <f t="shared" si="18"/>
        <v>0</v>
      </c>
    </row>
    <row r="1168" spans="1:11" x14ac:dyDescent="0.25">
      <c r="A1168">
        <v>1167</v>
      </c>
      <c r="B1168" s="1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t="s">
        <v>13</v>
      </c>
      <c r="K1168">
        <f t="shared" si="18"/>
        <v>0</v>
      </c>
    </row>
    <row r="1169" spans="1:11" x14ac:dyDescent="0.25">
      <c r="A1169">
        <v>1168</v>
      </c>
      <c r="B1169" s="1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t="s">
        <v>11</v>
      </c>
      <c r="K1169">
        <f t="shared" si="18"/>
        <v>1</v>
      </c>
    </row>
    <row r="1170" spans="1:11" x14ac:dyDescent="0.25">
      <c r="A1170">
        <v>1169</v>
      </c>
      <c r="B1170" s="1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t="s">
        <v>11</v>
      </c>
      <c r="K1170">
        <f t="shared" si="18"/>
        <v>1</v>
      </c>
    </row>
    <row r="1171" spans="1:11" x14ac:dyDescent="0.25">
      <c r="A1171">
        <v>1170</v>
      </c>
      <c r="B1171" s="1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t="s">
        <v>11</v>
      </c>
      <c r="K1171">
        <f t="shared" si="18"/>
        <v>1</v>
      </c>
    </row>
    <row r="1172" spans="1:11" x14ac:dyDescent="0.25">
      <c r="A1172">
        <v>1171</v>
      </c>
      <c r="B1172" s="1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t="s">
        <v>13</v>
      </c>
      <c r="K1172">
        <f t="shared" si="18"/>
        <v>0</v>
      </c>
    </row>
    <row r="1173" spans="1:11" x14ac:dyDescent="0.25">
      <c r="A1173">
        <v>1172</v>
      </c>
      <c r="B1173" s="1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t="s">
        <v>13</v>
      </c>
      <c r="K1173">
        <f t="shared" si="18"/>
        <v>0</v>
      </c>
    </row>
    <row r="1174" spans="1:11" x14ac:dyDescent="0.25">
      <c r="A1174">
        <v>1173</v>
      </c>
      <c r="B1174" s="1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t="s">
        <v>11</v>
      </c>
      <c r="K1174">
        <f t="shared" si="18"/>
        <v>1</v>
      </c>
    </row>
    <row r="1175" spans="1:11" x14ac:dyDescent="0.25">
      <c r="A1175">
        <v>1174</v>
      </c>
      <c r="B1175" s="1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t="s">
        <v>11</v>
      </c>
      <c r="K1175">
        <f t="shared" si="18"/>
        <v>1</v>
      </c>
    </row>
    <row r="1176" spans="1:11" x14ac:dyDescent="0.25">
      <c r="A1176">
        <v>1175</v>
      </c>
      <c r="B1176" s="1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t="s">
        <v>13</v>
      </c>
      <c r="K1176">
        <f t="shared" si="18"/>
        <v>0</v>
      </c>
    </row>
    <row r="1177" spans="1:11" x14ac:dyDescent="0.25">
      <c r="A1177">
        <v>1176</v>
      </c>
      <c r="B1177" s="1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t="s">
        <v>13</v>
      </c>
      <c r="K1177">
        <f t="shared" si="18"/>
        <v>0</v>
      </c>
    </row>
    <row r="1178" spans="1:11" x14ac:dyDescent="0.25">
      <c r="A1178">
        <v>1177</v>
      </c>
      <c r="B1178" s="1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t="s">
        <v>11</v>
      </c>
      <c r="K1178">
        <f t="shared" si="18"/>
        <v>1</v>
      </c>
    </row>
    <row r="1179" spans="1:11" x14ac:dyDescent="0.25">
      <c r="A1179">
        <v>1178</v>
      </c>
      <c r="B1179" s="1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t="s">
        <v>13</v>
      </c>
      <c r="K1179">
        <f t="shared" si="18"/>
        <v>0</v>
      </c>
    </row>
    <row r="1180" spans="1:11" x14ac:dyDescent="0.25">
      <c r="A1180">
        <v>1179</v>
      </c>
      <c r="B1180" s="1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t="s">
        <v>13</v>
      </c>
      <c r="K1180">
        <f t="shared" si="18"/>
        <v>0</v>
      </c>
    </row>
    <row r="1181" spans="1:11" x14ac:dyDescent="0.25">
      <c r="A1181">
        <v>1180</v>
      </c>
      <c r="B1181" s="1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t="s">
        <v>13</v>
      </c>
      <c r="K1181">
        <f t="shared" si="18"/>
        <v>0</v>
      </c>
    </row>
    <row r="1182" spans="1:11" x14ac:dyDescent="0.25">
      <c r="A1182">
        <v>1181</v>
      </c>
      <c r="B1182" s="1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t="s">
        <v>13</v>
      </c>
      <c r="K1182">
        <f t="shared" si="18"/>
        <v>0</v>
      </c>
    </row>
    <row r="1183" spans="1:11" x14ac:dyDescent="0.25">
      <c r="A1183">
        <v>1182</v>
      </c>
      <c r="B1183" s="1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t="s">
        <v>11</v>
      </c>
      <c r="K1183">
        <f t="shared" si="18"/>
        <v>1</v>
      </c>
    </row>
    <row r="1184" spans="1:11" x14ac:dyDescent="0.25">
      <c r="A1184">
        <v>1183</v>
      </c>
      <c r="B1184" s="1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t="s">
        <v>11</v>
      </c>
      <c r="K1184">
        <f t="shared" si="18"/>
        <v>1</v>
      </c>
    </row>
    <row r="1185" spans="1:11" x14ac:dyDescent="0.25">
      <c r="A1185">
        <v>1184</v>
      </c>
      <c r="B1185" s="1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t="s">
        <v>11</v>
      </c>
      <c r="K1185">
        <f t="shared" si="18"/>
        <v>1</v>
      </c>
    </row>
    <row r="1186" spans="1:11" x14ac:dyDescent="0.25">
      <c r="A1186">
        <v>1185</v>
      </c>
      <c r="B1186" s="1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t="s">
        <v>13</v>
      </c>
      <c r="K1186">
        <f t="shared" si="18"/>
        <v>0</v>
      </c>
    </row>
    <row r="1187" spans="1:11" x14ac:dyDescent="0.25">
      <c r="A1187">
        <v>1186</v>
      </c>
      <c r="B1187" s="1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t="s">
        <v>11</v>
      </c>
      <c r="K1187">
        <f t="shared" si="18"/>
        <v>1</v>
      </c>
    </row>
    <row r="1188" spans="1:11" x14ac:dyDescent="0.25">
      <c r="A1188">
        <v>1187</v>
      </c>
      <c r="B1188" s="1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t="s">
        <v>11</v>
      </c>
      <c r="K1188">
        <f t="shared" si="18"/>
        <v>1</v>
      </c>
    </row>
    <row r="1189" spans="1:11" x14ac:dyDescent="0.25">
      <c r="A1189">
        <v>1188</v>
      </c>
      <c r="B1189" s="1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t="s">
        <v>11</v>
      </c>
      <c r="K1189">
        <f t="shared" si="18"/>
        <v>1</v>
      </c>
    </row>
    <row r="1190" spans="1:11" x14ac:dyDescent="0.25">
      <c r="A1190">
        <v>1189</v>
      </c>
      <c r="B1190" s="1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t="s">
        <v>13</v>
      </c>
      <c r="K1190">
        <f t="shared" si="18"/>
        <v>0</v>
      </c>
    </row>
    <row r="1191" spans="1:11" x14ac:dyDescent="0.25">
      <c r="A1191">
        <v>1190</v>
      </c>
      <c r="B1191" s="1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t="s">
        <v>11</v>
      </c>
      <c r="K1191">
        <f t="shared" si="18"/>
        <v>1</v>
      </c>
    </row>
    <row r="1192" spans="1:11" x14ac:dyDescent="0.25">
      <c r="A1192">
        <v>1191</v>
      </c>
      <c r="B1192" s="1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t="s">
        <v>11</v>
      </c>
      <c r="K1192">
        <f t="shared" si="18"/>
        <v>1</v>
      </c>
    </row>
    <row r="1193" spans="1:11" x14ac:dyDescent="0.25">
      <c r="A1193">
        <v>1192</v>
      </c>
      <c r="B1193" s="1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t="s">
        <v>13</v>
      </c>
      <c r="K1193">
        <f t="shared" si="18"/>
        <v>0</v>
      </c>
    </row>
    <row r="1194" spans="1:11" x14ac:dyDescent="0.25">
      <c r="A1194">
        <v>1193</v>
      </c>
      <c r="B1194" s="1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t="s">
        <v>11</v>
      </c>
      <c r="K1194">
        <f t="shared" si="18"/>
        <v>1</v>
      </c>
    </row>
    <row r="1195" spans="1:11" x14ac:dyDescent="0.25">
      <c r="A1195">
        <v>1194</v>
      </c>
      <c r="B1195" s="1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t="s">
        <v>11</v>
      </c>
      <c r="K1195">
        <f t="shared" si="18"/>
        <v>1</v>
      </c>
    </row>
    <row r="1196" spans="1:11" x14ac:dyDescent="0.25">
      <c r="A1196">
        <v>1195</v>
      </c>
      <c r="B1196" s="1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t="s">
        <v>11</v>
      </c>
      <c r="K1196">
        <f t="shared" si="18"/>
        <v>1</v>
      </c>
    </row>
    <row r="1197" spans="1:11" x14ac:dyDescent="0.25">
      <c r="A1197">
        <v>1196</v>
      </c>
      <c r="B1197" s="1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t="s">
        <v>11</v>
      </c>
      <c r="K1197">
        <f t="shared" si="18"/>
        <v>1</v>
      </c>
    </row>
    <row r="1198" spans="1:11" x14ac:dyDescent="0.25">
      <c r="A1198">
        <v>1197</v>
      </c>
      <c r="B1198" s="1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t="s">
        <v>11</v>
      </c>
      <c r="K1198">
        <f t="shared" si="18"/>
        <v>1</v>
      </c>
    </row>
    <row r="1199" spans="1:11" x14ac:dyDescent="0.25">
      <c r="A1199">
        <v>1198</v>
      </c>
      <c r="B1199" s="1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t="s">
        <v>11</v>
      </c>
      <c r="K1199">
        <f t="shared" si="18"/>
        <v>1</v>
      </c>
    </row>
    <row r="1200" spans="1:11" x14ac:dyDescent="0.25">
      <c r="A1200">
        <v>1199</v>
      </c>
      <c r="B1200" s="1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t="s">
        <v>11</v>
      </c>
      <c r="K1200">
        <f t="shared" si="18"/>
        <v>1</v>
      </c>
    </row>
    <row r="1201" spans="1:11" x14ac:dyDescent="0.25">
      <c r="A1201">
        <v>1200</v>
      </c>
      <c r="B1201" s="1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t="s">
        <v>11</v>
      </c>
      <c r="K1201">
        <f t="shared" si="18"/>
        <v>1</v>
      </c>
    </row>
    <row r="1202" spans="1:11" x14ac:dyDescent="0.25">
      <c r="A1202">
        <v>1201</v>
      </c>
      <c r="B1202" s="1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t="s">
        <v>13</v>
      </c>
      <c r="K1202">
        <f t="shared" si="18"/>
        <v>0</v>
      </c>
    </row>
    <row r="1203" spans="1:11" x14ac:dyDescent="0.25">
      <c r="A1203">
        <v>1202</v>
      </c>
      <c r="B1203" s="1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t="s">
        <v>13</v>
      </c>
      <c r="K1203">
        <f t="shared" si="18"/>
        <v>0</v>
      </c>
    </row>
    <row r="1204" spans="1:11" x14ac:dyDescent="0.25">
      <c r="A1204">
        <v>1203</v>
      </c>
      <c r="B1204" s="1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t="s">
        <v>13</v>
      </c>
      <c r="K1204">
        <f t="shared" si="18"/>
        <v>0</v>
      </c>
    </row>
    <row r="1205" spans="1:11" x14ac:dyDescent="0.25">
      <c r="A1205">
        <v>1204</v>
      </c>
      <c r="B1205" s="1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t="s">
        <v>11</v>
      </c>
      <c r="K1205">
        <f t="shared" si="18"/>
        <v>1</v>
      </c>
    </row>
    <row r="1206" spans="1:11" x14ac:dyDescent="0.25">
      <c r="A1206">
        <v>1205</v>
      </c>
      <c r="B1206" s="1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t="s">
        <v>11</v>
      </c>
      <c r="K1206">
        <f t="shared" si="18"/>
        <v>1</v>
      </c>
    </row>
    <row r="1207" spans="1:11" x14ac:dyDescent="0.25">
      <c r="A1207">
        <v>1206</v>
      </c>
      <c r="B1207" s="1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t="s">
        <v>11</v>
      </c>
      <c r="K1207">
        <f t="shared" si="18"/>
        <v>1</v>
      </c>
    </row>
    <row r="1208" spans="1:11" x14ac:dyDescent="0.25">
      <c r="A1208">
        <v>1207</v>
      </c>
      <c r="B1208" s="1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t="s">
        <v>11</v>
      </c>
      <c r="K1208">
        <f t="shared" si="18"/>
        <v>1</v>
      </c>
    </row>
    <row r="1209" spans="1:11" x14ac:dyDescent="0.25">
      <c r="A1209">
        <v>1208</v>
      </c>
      <c r="B1209" s="1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t="s">
        <v>13</v>
      </c>
      <c r="K1209">
        <f t="shared" si="18"/>
        <v>0</v>
      </c>
    </row>
    <row r="1210" spans="1:11" x14ac:dyDescent="0.25">
      <c r="A1210">
        <v>1209</v>
      </c>
      <c r="B1210" s="1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t="s">
        <v>13</v>
      </c>
      <c r="K1210">
        <f t="shared" si="18"/>
        <v>0</v>
      </c>
    </row>
    <row r="1211" spans="1:11" x14ac:dyDescent="0.25">
      <c r="A1211">
        <v>1210</v>
      </c>
      <c r="B1211" s="1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t="s">
        <v>11</v>
      </c>
      <c r="K1211">
        <f t="shared" si="18"/>
        <v>1</v>
      </c>
    </row>
    <row r="1212" spans="1:11" x14ac:dyDescent="0.25">
      <c r="A1212">
        <v>1211</v>
      </c>
      <c r="B1212" s="1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t="s">
        <v>13</v>
      </c>
      <c r="K1212">
        <f t="shared" si="18"/>
        <v>0</v>
      </c>
    </row>
    <row r="1213" spans="1:11" x14ac:dyDescent="0.25">
      <c r="A1213">
        <v>1212</v>
      </c>
      <c r="B1213" s="1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t="s">
        <v>11</v>
      </c>
      <c r="K1213">
        <f t="shared" si="18"/>
        <v>1</v>
      </c>
    </row>
    <row r="1214" spans="1:11" x14ac:dyDescent="0.25">
      <c r="A1214">
        <v>1213</v>
      </c>
      <c r="B1214" s="1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t="s">
        <v>13</v>
      </c>
      <c r="K1214">
        <f t="shared" si="18"/>
        <v>0</v>
      </c>
    </row>
    <row r="1215" spans="1:11" x14ac:dyDescent="0.25">
      <c r="A1215">
        <v>1214</v>
      </c>
      <c r="B1215" s="1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t="s">
        <v>13</v>
      </c>
      <c r="K1215">
        <f t="shared" si="18"/>
        <v>0</v>
      </c>
    </row>
    <row r="1216" spans="1:11" x14ac:dyDescent="0.25">
      <c r="A1216">
        <v>1215</v>
      </c>
      <c r="B1216" s="1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t="s">
        <v>11</v>
      </c>
      <c r="K1216">
        <f t="shared" si="18"/>
        <v>1</v>
      </c>
    </row>
    <row r="1217" spans="1:11" x14ac:dyDescent="0.25">
      <c r="A1217">
        <v>1216</v>
      </c>
      <c r="B1217" s="1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t="s">
        <v>13</v>
      </c>
      <c r="K1217">
        <f t="shared" si="18"/>
        <v>0</v>
      </c>
    </row>
    <row r="1218" spans="1:11" x14ac:dyDescent="0.25">
      <c r="A1218">
        <v>1217</v>
      </c>
      <c r="B1218" s="1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t="s">
        <v>11</v>
      </c>
      <c r="K1218">
        <f t="shared" si="18"/>
        <v>1</v>
      </c>
    </row>
    <row r="1219" spans="1:11" x14ac:dyDescent="0.25">
      <c r="A1219">
        <v>1218</v>
      </c>
      <c r="B1219" s="1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t="s">
        <v>11</v>
      </c>
      <c r="K1219">
        <f t="shared" ref="K1219:K1282" si="19">IF(J1219="Yes", 1, 0)</f>
        <v>1</v>
      </c>
    </row>
    <row r="1220" spans="1:11" x14ac:dyDescent="0.25">
      <c r="A1220">
        <v>1219</v>
      </c>
      <c r="B1220" s="1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t="s">
        <v>13</v>
      </c>
      <c r="K1220">
        <f t="shared" si="19"/>
        <v>0</v>
      </c>
    </row>
    <row r="1221" spans="1:11" x14ac:dyDescent="0.25">
      <c r="A1221">
        <v>1220</v>
      </c>
      <c r="B1221" s="1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t="s">
        <v>13</v>
      </c>
      <c r="K1221">
        <f t="shared" si="19"/>
        <v>0</v>
      </c>
    </row>
    <row r="1222" spans="1:11" x14ac:dyDescent="0.25">
      <c r="A1222">
        <v>1221</v>
      </c>
      <c r="B1222" s="1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t="s">
        <v>11</v>
      </c>
      <c r="K1222">
        <f t="shared" si="19"/>
        <v>1</v>
      </c>
    </row>
    <row r="1223" spans="1:11" x14ac:dyDescent="0.25">
      <c r="A1223">
        <v>1222</v>
      </c>
      <c r="B1223" s="1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t="s">
        <v>13</v>
      </c>
      <c r="K1223">
        <f t="shared" si="19"/>
        <v>0</v>
      </c>
    </row>
    <row r="1224" spans="1:11" x14ac:dyDescent="0.25">
      <c r="A1224">
        <v>1223</v>
      </c>
      <c r="B1224" s="1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t="s">
        <v>11</v>
      </c>
      <c r="K1224">
        <f t="shared" si="19"/>
        <v>1</v>
      </c>
    </row>
    <row r="1225" spans="1:11" x14ac:dyDescent="0.25">
      <c r="A1225">
        <v>1224</v>
      </c>
      <c r="B1225" s="1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t="s">
        <v>13</v>
      </c>
      <c r="K1225">
        <f t="shared" si="19"/>
        <v>0</v>
      </c>
    </row>
    <row r="1226" spans="1:11" x14ac:dyDescent="0.25">
      <c r="A1226">
        <v>1225</v>
      </c>
      <c r="B1226" s="1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t="s">
        <v>11</v>
      </c>
      <c r="K1226">
        <f t="shared" si="19"/>
        <v>1</v>
      </c>
    </row>
    <row r="1227" spans="1:11" x14ac:dyDescent="0.25">
      <c r="A1227">
        <v>1226</v>
      </c>
      <c r="B1227" s="1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t="s">
        <v>11</v>
      </c>
      <c r="K1227">
        <f t="shared" si="19"/>
        <v>1</v>
      </c>
    </row>
    <row r="1228" spans="1:11" x14ac:dyDescent="0.25">
      <c r="A1228">
        <v>1227</v>
      </c>
      <c r="B1228" s="1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t="s">
        <v>11</v>
      </c>
      <c r="K1228">
        <f t="shared" si="19"/>
        <v>1</v>
      </c>
    </row>
    <row r="1229" spans="1:11" x14ac:dyDescent="0.25">
      <c r="A1229">
        <v>1228</v>
      </c>
      <c r="B1229" s="1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t="s">
        <v>13</v>
      </c>
      <c r="K1229">
        <f t="shared" si="19"/>
        <v>0</v>
      </c>
    </row>
    <row r="1230" spans="1:11" x14ac:dyDescent="0.25">
      <c r="A1230">
        <v>1229</v>
      </c>
      <c r="B1230" s="1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t="s">
        <v>11</v>
      </c>
      <c r="K1230">
        <f t="shared" si="19"/>
        <v>1</v>
      </c>
    </row>
    <row r="1231" spans="1:11" x14ac:dyDescent="0.25">
      <c r="A1231">
        <v>1230</v>
      </c>
      <c r="B1231" s="1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t="s">
        <v>13</v>
      </c>
      <c r="K1231">
        <f t="shared" si="19"/>
        <v>0</v>
      </c>
    </row>
    <row r="1232" spans="1:11" x14ac:dyDescent="0.25">
      <c r="A1232">
        <v>1231</v>
      </c>
      <c r="B1232" s="1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t="s">
        <v>13</v>
      </c>
      <c r="K1232">
        <f t="shared" si="19"/>
        <v>0</v>
      </c>
    </row>
    <row r="1233" spans="1:11" x14ac:dyDescent="0.25">
      <c r="A1233">
        <v>1232</v>
      </c>
      <c r="B1233" s="1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t="s">
        <v>13</v>
      </c>
      <c r="K1233">
        <f t="shared" si="19"/>
        <v>0</v>
      </c>
    </row>
    <row r="1234" spans="1:11" x14ac:dyDescent="0.25">
      <c r="A1234">
        <v>1233</v>
      </c>
      <c r="B1234" s="1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t="s">
        <v>13</v>
      </c>
      <c r="K1234">
        <f t="shared" si="19"/>
        <v>0</v>
      </c>
    </row>
    <row r="1235" spans="1:11" x14ac:dyDescent="0.25">
      <c r="A1235">
        <v>1234</v>
      </c>
      <c r="B1235" s="1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t="s">
        <v>11</v>
      </c>
      <c r="K1235">
        <f t="shared" si="19"/>
        <v>1</v>
      </c>
    </row>
    <row r="1236" spans="1:11" x14ac:dyDescent="0.25">
      <c r="A1236">
        <v>1235</v>
      </c>
      <c r="B1236" s="1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t="s">
        <v>13</v>
      </c>
      <c r="K1236">
        <f t="shared" si="19"/>
        <v>0</v>
      </c>
    </row>
    <row r="1237" spans="1:11" x14ac:dyDescent="0.25">
      <c r="A1237">
        <v>1236</v>
      </c>
      <c r="B1237" s="1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t="s">
        <v>11</v>
      </c>
      <c r="K1237">
        <f t="shared" si="19"/>
        <v>1</v>
      </c>
    </row>
    <row r="1238" spans="1:11" x14ac:dyDescent="0.25">
      <c r="A1238">
        <v>1237</v>
      </c>
      <c r="B1238" s="1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t="s">
        <v>11</v>
      </c>
      <c r="K1238">
        <f t="shared" si="19"/>
        <v>1</v>
      </c>
    </row>
    <row r="1239" spans="1:11" x14ac:dyDescent="0.25">
      <c r="A1239">
        <v>1238</v>
      </c>
      <c r="B1239" s="1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t="s">
        <v>11</v>
      </c>
      <c r="K1239">
        <f t="shared" si="19"/>
        <v>1</v>
      </c>
    </row>
    <row r="1240" spans="1:11" x14ac:dyDescent="0.25">
      <c r="A1240">
        <v>1239</v>
      </c>
      <c r="B1240" s="1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t="s">
        <v>11</v>
      </c>
      <c r="K1240">
        <f t="shared" si="19"/>
        <v>1</v>
      </c>
    </row>
    <row r="1241" spans="1:11" x14ac:dyDescent="0.25">
      <c r="A1241">
        <v>1240</v>
      </c>
      <c r="B1241" s="1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t="s">
        <v>13</v>
      </c>
      <c r="K1241">
        <f t="shared" si="19"/>
        <v>0</v>
      </c>
    </row>
    <row r="1242" spans="1:11" x14ac:dyDescent="0.25">
      <c r="A1242">
        <v>1241</v>
      </c>
      <c r="B1242" s="1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t="s">
        <v>11</v>
      </c>
      <c r="K1242">
        <f t="shared" si="19"/>
        <v>1</v>
      </c>
    </row>
    <row r="1243" spans="1:11" x14ac:dyDescent="0.25">
      <c r="A1243">
        <v>1242</v>
      </c>
      <c r="B1243" s="1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t="s">
        <v>11</v>
      </c>
      <c r="K1243">
        <f t="shared" si="19"/>
        <v>1</v>
      </c>
    </row>
    <row r="1244" spans="1:11" x14ac:dyDescent="0.25">
      <c r="A1244">
        <v>1243</v>
      </c>
      <c r="B1244" s="1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t="s">
        <v>11</v>
      </c>
      <c r="K1244">
        <f t="shared" si="19"/>
        <v>1</v>
      </c>
    </row>
    <row r="1245" spans="1:11" x14ac:dyDescent="0.25">
      <c r="A1245">
        <v>1244</v>
      </c>
      <c r="B1245" s="1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t="s">
        <v>11</v>
      </c>
      <c r="K1245">
        <f t="shared" si="19"/>
        <v>1</v>
      </c>
    </row>
    <row r="1246" spans="1:11" x14ac:dyDescent="0.25">
      <c r="A1246">
        <v>1245</v>
      </c>
      <c r="B1246" s="1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t="s">
        <v>13</v>
      </c>
      <c r="K1246">
        <f t="shared" si="19"/>
        <v>0</v>
      </c>
    </row>
    <row r="1247" spans="1:11" x14ac:dyDescent="0.25">
      <c r="A1247">
        <v>1246</v>
      </c>
      <c r="B1247" s="1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t="s">
        <v>11</v>
      </c>
      <c r="K1247">
        <f t="shared" si="19"/>
        <v>1</v>
      </c>
    </row>
    <row r="1248" spans="1:11" x14ac:dyDescent="0.25">
      <c r="A1248">
        <v>1247</v>
      </c>
      <c r="B1248" s="1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t="s">
        <v>13</v>
      </c>
      <c r="K1248">
        <f t="shared" si="19"/>
        <v>0</v>
      </c>
    </row>
    <row r="1249" spans="1:11" x14ac:dyDescent="0.25">
      <c r="A1249">
        <v>1248</v>
      </c>
      <c r="B1249" s="1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t="s">
        <v>11</v>
      </c>
      <c r="K1249">
        <f t="shared" si="19"/>
        <v>1</v>
      </c>
    </row>
    <row r="1250" spans="1:11" x14ac:dyDescent="0.25">
      <c r="A1250">
        <v>1249</v>
      </c>
      <c r="B1250" s="1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t="s">
        <v>11</v>
      </c>
      <c r="K1250">
        <f t="shared" si="19"/>
        <v>1</v>
      </c>
    </row>
    <row r="1251" spans="1:11" x14ac:dyDescent="0.25">
      <c r="A1251">
        <v>1250</v>
      </c>
      <c r="B1251" s="1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t="s">
        <v>13</v>
      </c>
      <c r="K1251">
        <f t="shared" si="19"/>
        <v>0</v>
      </c>
    </row>
    <row r="1252" spans="1:11" x14ac:dyDescent="0.25">
      <c r="A1252">
        <v>1251</v>
      </c>
      <c r="B1252" s="1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t="s">
        <v>11</v>
      </c>
      <c r="K1252">
        <f t="shared" si="19"/>
        <v>1</v>
      </c>
    </row>
    <row r="1253" spans="1:11" x14ac:dyDescent="0.25">
      <c r="A1253">
        <v>1252</v>
      </c>
      <c r="B1253" s="1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t="s">
        <v>13</v>
      </c>
      <c r="K1253">
        <f t="shared" si="19"/>
        <v>0</v>
      </c>
    </row>
    <row r="1254" spans="1:11" x14ac:dyDescent="0.25">
      <c r="A1254">
        <v>1253</v>
      </c>
      <c r="B1254" s="1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t="s">
        <v>11</v>
      </c>
      <c r="K1254">
        <f t="shared" si="19"/>
        <v>1</v>
      </c>
    </row>
    <row r="1255" spans="1:11" x14ac:dyDescent="0.25">
      <c r="A1255">
        <v>1254</v>
      </c>
      <c r="B1255" s="1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t="s">
        <v>11</v>
      </c>
      <c r="K1255">
        <f t="shared" si="19"/>
        <v>1</v>
      </c>
    </row>
    <row r="1256" spans="1:11" x14ac:dyDescent="0.25">
      <c r="A1256">
        <v>1255</v>
      </c>
      <c r="B1256" s="1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t="s">
        <v>11</v>
      </c>
      <c r="K1256">
        <f t="shared" si="19"/>
        <v>1</v>
      </c>
    </row>
    <row r="1257" spans="1:11" x14ac:dyDescent="0.25">
      <c r="A1257">
        <v>1256</v>
      </c>
      <c r="B1257" s="1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t="s">
        <v>13</v>
      </c>
      <c r="K1257">
        <f t="shared" si="19"/>
        <v>0</v>
      </c>
    </row>
    <row r="1258" spans="1:11" x14ac:dyDescent="0.25">
      <c r="A1258">
        <v>1257</v>
      </c>
      <c r="B1258" s="1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t="s">
        <v>11</v>
      </c>
      <c r="K1258">
        <f t="shared" si="19"/>
        <v>1</v>
      </c>
    </row>
    <row r="1259" spans="1:11" x14ac:dyDescent="0.25">
      <c r="A1259">
        <v>1258</v>
      </c>
      <c r="B1259" s="1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t="s">
        <v>11</v>
      </c>
      <c r="K1259">
        <f t="shared" si="19"/>
        <v>1</v>
      </c>
    </row>
    <row r="1260" spans="1:11" x14ac:dyDescent="0.25">
      <c r="A1260">
        <v>1259</v>
      </c>
      <c r="B1260" s="1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t="s">
        <v>13</v>
      </c>
      <c r="K1260">
        <f t="shared" si="19"/>
        <v>0</v>
      </c>
    </row>
    <row r="1261" spans="1:11" x14ac:dyDescent="0.25">
      <c r="A1261">
        <v>1260</v>
      </c>
      <c r="B1261" s="1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t="s">
        <v>11</v>
      </c>
      <c r="K1261">
        <f t="shared" si="19"/>
        <v>1</v>
      </c>
    </row>
    <row r="1262" spans="1:11" x14ac:dyDescent="0.25">
      <c r="A1262">
        <v>1261</v>
      </c>
      <c r="B1262" s="1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t="s">
        <v>11</v>
      </c>
      <c r="K1262">
        <f t="shared" si="19"/>
        <v>1</v>
      </c>
    </row>
    <row r="1263" spans="1:11" x14ac:dyDescent="0.25">
      <c r="A1263">
        <v>1262</v>
      </c>
      <c r="B1263" s="1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t="s">
        <v>11</v>
      </c>
      <c r="K1263">
        <f t="shared" si="19"/>
        <v>1</v>
      </c>
    </row>
    <row r="1264" spans="1:11" x14ac:dyDescent="0.25">
      <c r="A1264">
        <v>1263</v>
      </c>
      <c r="B1264" s="1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t="s">
        <v>13</v>
      </c>
      <c r="K1264">
        <f t="shared" si="19"/>
        <v>0</v>
      </c>
    </row>
    <row r="1265" spans="1:11" x14ac:dyDescent="0.25">
      <c r="A1265">
        <v>1264</v>
      </c>
      <c r="B1265" s="1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t="s">
        <v>11</v>
      </c>
      <c r="K1265">
        <f t="shared" si="19"/>
        <v>1</v>
      </c>
    </row>
    <row r="1266" spans="1:11" x14ac:dyDescent="0.25">
      <c r="A1266">
        <v>1265</v>
      </c>
      <c r="B1266" s="1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t="s">
        <v>11</v>
      </c>
      <c r="K1266">
        <f t="shared" si="19"/>
        <v>1</v>
      </c>
    </row>
    <row r="1267" spans="1:11" x14ac:dyDescent="0.25">
      <c r="A1267">
        <v>1266</v>
      </c>
      <c r="B1267" s="1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t="s">
        <v>11</v>
      </c>
      <c r="K1267">
        <f t="shared" si="19"/>
        <v>1</v>
      </c>
    </row>
    <row r="1268" spans="1:11" x14ac:dyDescent="0.25">
      <c r="A1268">
        <v>1267</v>
      </c>
      <c r="B1268" s="1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t="s">
        <v>11</v>
      </c>
      <c r="K1268">
        <f t="shared" si="19"/>
        <v>1</v>
      </c>
    </row>
    <row r="1269" spans="1:11" x14ac:dyDescent="0.25">
      <c r="A1269">
        <v>1268</v>
      </c>
      <c r="B1269" s="1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t="s">
        <v>11</v>
      </c>
      <c r="K1269">
        <f t="shared" si="19"/>
        <v>1</v>
      </c>
    </row>
    <row r="1270" spans="1:11" x14ac:dyDescent="0.25">
      <c r="A1270">
        <v>1269</v>
      </c>
      <c r="B1270" s="1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t="s">
        <v>11</v>
      </c>
      <c r="K1270">
        <f t="shared" si="19"/>
        <v>1</v>
      </c>
    </row>
    <row r="1271" spans="1:11" x14ac:dyDescent="0.25">
      <c r="A1271">
        <v>1270</v>
      </c>
      <c r="B1271" s="1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t="s">
        <v>11</v>
      </c>
      <c r="K1271">
        <f t="shared" si="19"/>
        <v>1</v>
      </c>
    </row>
    <row r="1272" spans="1:11" x14ac:dyDescent="0.25">
      <c r="A1272">
        <v>1271</v>
      </c>
      <c r="B1272" s="1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t="s">
        <v>13</v>
      </c>
      <c r="K1272">
        <f t="shared" si="19"/>
        <v>0</v>
      </c>
    </row>
    <row r="1273" spans="1:11" x14ac:dyDescent="0.25">
      <c r="A1273">
        <v>1272</v>
      </c>
      <c r="B1273" s="1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t="s">
        <v>13</v>
      </c>
      <c r="K1273">
        <f t="shared" si="19"/>
        <v>0</v>
      </c>
    </row>
    <row r="1274" spans="1:11" x14ac:dyDescent="0.25">
      <c r="A1274">
        <v>1273</v>
      </c>
      <c r="B1274" s="1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t="s">
        <v>11</v>
      </c>
      <c r="K1274">
        <f t="shared" si="19"/>
        <v>1</v>
      </c>
    </row>
    <row r="1275" spans="1:11" x14ac:dyDescent="0.25">
      <c r="A1275">
        <v>1274</v>
      </c>
      <c r="B1275" s="1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t="s">
        <v>11</v>
      </c>
      <c r="K1275">
        <f t="shared" si="19"/>
        <v>1</v>
      </c>
    </row>
    <row r="1276" spans="1:11" x14ac:dyDescent="0.25">
      <c r="A1276">
        <v>1275</v>
      </c>
      <c r="B1276" s="1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t="s">
        <v>13</v>
      </c>
      <c r="K1276">
        <f t="shared" si="19"/>
        <v>0</v>
      </c>
    </row>
    <row r="1277" spans="1:11" x14ac:dyDescent="0.25">
      <c r="A1277">
        <v>1276</v>
      </c>
      <c r="B1277" s="1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t="s">
        <v>13</v>
      </c>
      <c r="K1277">
        <f t="shared" si="19"/>
        <v>0</v>
      </c>
    </row>
    <row r="1278" spans="1:11" x14ac:dyDescent="0.25">
      <c r="A1278">
        <v>1277</v>
      </c>
      <c r="B1278" s="1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t="s">
        <v>11</v>
      </c>
      <c r="K1278">
        <f t="shared" si="19"/>
        <v>1</v>
      </c>
    </row>
    <row r="1279" spans="1:11" x14ac:dyDescent="0.25">
      <c r="A1279">
        <v>1278</v>
      </c>
      <c r="B1279" s="1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t="s">
        <v>13</v>
      </c>
      <c r="K1279">
        <f t="shared" si="19"/>
        <v>0</v>
      </c>
    </row>
    <row r="1280" spans="1:11" x14ac:dyDescent="0.25">
      <c r="A1280">
        <v>1279</v>
      </c>
      <c r="B1280" s="1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t="s">
        <v>11</v>
      </c>
      <c r="K1280">
        <f t="shared" si="19"/>
        <v>1</v>
      </c>
    </row>
    <row r="1281" spans="1:11" x14ac:dyDescent="0.25">
      <c r="A1281">
        <v>1280</v>
      </c>
      <c r="B1281" s="1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t="s">
        <v>11</v>
      </c>
      <c r="K1281">
        <f t="shared" si="19"/>
        <v>1</v>
      </c>
    </row>
    <row r="1282" spans="1:11" x14ac:dyDescent="0.25">
      <c r="A1282">
        <v>1281</v>
      </c>
      <c r="B1282" s="1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t="s">
        <v>11</v>
      </c>
      <c r="K1282">
        <f t="shared" si="19"/>
        <v>1</v>
      </c>
    </row>
    <row r="1283" spans="1:11" x14ac:dyDescent="0.25">
      <c r="A1283">
        <v>1282</v>
      </c>
      <c r="B1283" s="1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t="s">
        <v>13</v>
      </c>
      <c r="K1283">
        <f t="shared" ref="K1283:K1346" si="20">IF(J1283="Yes", 1, 0)</f>
        <v>0</v>
      </c>
    </row>
    <row r="1284" spans="1:11" x14ac:dyDescent="0.25">
      <c r="A1284">
        <v>1283</v>
      </c>
      <c r="B1284" s="1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t="s">
        <v>11</v>
      </c>
      <c r="K1284">
        <f t="shared" si="20"/>
        <v>1</v>
      </c>
    </row>
    <row r="1285" spans="1:11" x14ac:dyDescent="0.25">
      <c r="A1285">
        <v>1284</v>
      </c>
      <c r="B1285" s="1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t="s">
        <v>13</v>
      </c>
      <c r="K1285">
        <f t="shared" si="20"/>
        <v>0</v>
      </c>
    </row>
    <row r="1286" spans="1:11" x14ac:dyDescent="0.25">
      <c r="A1286">
        <v>1285</v>
      </c>
      <c r="B1286" s="1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t="s">
        <v>13</v>
      </c>
      <c r="K1286">
        <f t="shared" si="20"/>
        <v>0</v>
      </c>
    </row>
    <row r="1287" spans="1:11" x14ac:dyDescent="0.25">
      <c r="A1287">
        <v>1286</v>
      </c>
      <c r="B1287" s="1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t="s">
        <v>11</v>
      </c>
      <c r="K1287">
        <f t="shared" si="20"/>
        <v>1</v>
      </c>
    </row>
    <row r="1288" spans="1:11" x14ac:dyDescent="0.25">
      <c r="A1288">
        <v>1287</v>
      </c>
      <c r="B1288" s="1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t="s">
        <v>11</v>
      </c>
      <c r="K1288">
        <f t="shared" si="20"/>
        <v>1</v>
      </c>
    </row>
    <row r="1289" spans="1:11" x14ac:dyDescent="0.25">
      <c r="A1289">
        <v>1288</v>
      </c>
      <c r="B1289" s="1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t="s">
        <v>11</v>
      </c>
      <c r="K1289">
        <f t="shared" si="20"/>
        <v>1</v>
      </c>
    </row>
    <row r="1290" spans="1:11" x14ac:dyDescent="0.25">
      <c r="A1290">
        <v>1289</v>
      </c>
      <c r="B1290" s="1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t="s">
        <v>13</v>
      </c>
      <c r="K1290">
        <f t="shared" si="20"/>
        <v>0</v>
      </c>
    </row>
    <row r="1291" spans="1:11" x14ac:dyDescent="0.25">
      <c r="A1291">
        <v>1290</v>
      </c>
      <c r="B1291" s="1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t="s">
        <v>11</v>
      </c>
      <c r="K1291">
        <f t="shared" si="20"/>
        <v>1</v>
      </c>
    </row>
    <row r="1292" spans="1:11" x14ac:dyDescent="0.25">
      <c r="A1292">
        <v>1291</v>
      </c>
      <c r="B1292" s="1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t="s">
        <v>11</v>
      </c>
      <c r="K1292">
        <f t="shared" si="20"/>
        <v>1</v>
      </c>
    </row>
    <row r="1293" spans="1:11" x14ac:dyDescent="0.25">
      <c r="A1293">
        <v>1292</v>
      </c>
      <c r="B1293" s="1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t="s">
        <v>11</v>
      </c>
      <c r="K1293">
        <f t="shared" si="20"/>
        <v>1</v>
      </c>
    </row>
    <row r="1294" spans="1:11" x14ac:dyDescent="0.25">
      <c r="A1294">
        <v>1293</v>
      </c>
      <c r="B1294" s="1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t="s">
        <v>11</v>
      </c>
      <c r="K1294">
        <f t="shared" si="20"/>
        <v>1</v>
      </c>
    </row>
    <row r="1295" spans="1:11" x14ac:dyDescent="0.25">
      <c r="A1295">
        <v>1294</v>
      </c>
      <c r="B1295" s="1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t="s">
        <v>11</v>
      </c>
      <c r="K1295">
        <f t="shared" si="20"/>
        <v>1</v>
      </c>
    </row>
    <row r="1296" spans="1:11" x14ac:dyDescent="0.25">
      <c r="A1296">
        <v>1295</v>
      </c>
      <c r="B1296" s="1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t="s">
        <v>11</v>
      </c>
      <c r="K1296">
        <f t="shared" si="20"/>
        <v>1</v>
      </c>
    </row>
    <row r="1297" spans="1:11" x14ac:dyDescent="0.25">
      <c r="A1297">
        <v>1296</v>
      </c>
      <c r="B1297" s="1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t="s">
        <v>11</v>
      </c>
      <c r="K1297">
        <f t="shared" si="20"/>
        <v>1</v>
      </c>
    </row>
    <row r="1298" spans="1:11" x14ac:dyDescent="0.25">
      <c r="A1298">
        <v>1297</v>
      </c>
      <c r="B1298" s="1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t="s">
        <v>11</v>
      </c>
      <c r="K1298">
        <f t="shared" si="20"/>
        <v>1</v>
      </c>
    </row>
    <row r="1299" spans="1:11" x14ac:dyDescent="0.25">
      <c r="A1299">
        <v>1298</v>
      </c>
      <c r="B1299" s="1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t="s">
        <v>13</v>
      </c>
      <c r="K1299">
        <f t="shared" si="20"/>
        <v>0</v>
      </c>
    </row>
    <row r="1300" spans="1:11" x14ac:dyDescent="0.25">
      <c r="A1300">
        <v>1299</v>
      </c>
      <c r="B1300" s="1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t="s">
        <v>11</v>
      </c>
      <c r="K1300">
        <f t="shared" si="20"/>
        <v>1</v>
      </c>
    </row>
    <row r="1301" spans="1:11" x14ac:dyDescent="0.25">
      <c r="A1301">
        <v>1300</v>
      </c>
      <c r="B1301" s="1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t="s">
        <v>11</v>
      </c>
      <c r="K1301">
        <f t="shared" si="20"/>
        <v>1</v>
      </c>
    </row>
    <row r="1302" spans="1:11" x14ac:dyDescent="0.25">
      <c r="A1302">
        <v>1301</v>
      </c>
      <c r="B1302" s="1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t="s">
        <v>11</v>
      </c>
      <c r="K1302">
        <f t="shared" si="20"/>
        <v>1</v>
      </c>
    </row>
    <row r="1303" spans="1:11" x14ac:dyDescent="0.25">
      <c r="A1303">
        <v>1302</v>
      </c>
      <c r="B1303" s="1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t="s">
        <v>11</v>
      </c>
      <c r="K1303">
        <f t="shared" si="20"/>
        <v>1</v>
      </c>
    </row>
    <row r="1304" spans="1:11" x14ac:dyDescent="0.25">
      <c r="A1304">
        <v>1303</v>
      </c>
      <c r="B1304" s="1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t="s">
        <v>11</v>
      </c>
      <c r="K1304">
        <f t="shared" si="20"/>
        <v>1</v>
      </c>
    </row>
    <row r="1305" spans="1:11" x14ac:dyDescent="0.25">
      <c r="A1305">
        <v>1304</v>
      </c>
      <c r="B1305" s="1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t="s">
        <v>11</v>
      </c>
      <c r="K1305">
        <f t="shared" si="20"/>
        <v>1</v>
      </c>
    </row>
    <row r="1306" spans="1:11" x14ac:dyDescent="0.25">
      <c r="A1306">
        <v>1305</v>
      </c>
      <c r="B1306" s="1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t="s">
        <v>13</v>
      </c>
      <c r="K1306">
        <f t="shared" si="20"/>
        <v>0</v>
      </c>
    </row>
    <row r="1307" spans="1:11" x14ac:dyDescent="0.25">
      <c r="A1307">
        <v>1306</v>
      </c>
      <c r="B1307" s="1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t="s">
        <v>13</v>
      </c>
      <c r="K1307">
        <f t="shared" si="20"/>
        <v>0</v>
      </c>
    </row>
    <row r="1308" spans="1:11" x14ac:dyDescent="0.25">
      <c r="A1308">
        <v>1307</v>
      </c>
      <c r="B1308" s="1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t="s">
        <v>11</v>
      </c>
      <c r="K1308">
        <f t="shared" si="20"/>
        <v>1</v>
      </c>
    </row>
    <row r="1309" spans="1:11" x14ac:dyDescent="0.25">
      <c r="A1309">
        <v>1308</v>
      </c>
      <c r="B1309" s="1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t="s">
        <v>11</v>
      </c>
      <c r="K1309">
        <f t="shared" si="20"/>
        <v>1</v>
      </c>
    </row>
    <row r="1310" spans="1:11" x14ac:dyDescent="0.25">
      <c r="A1310">
        <v>1309</v>
      </c>
      <c r="B1310" s="1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t="s">
        <v>13</v>
      </c>
      <c r="K1310">
        <f t="shared" si="20"/>
        <v>0</v>
      </c>
    </row>
    <row r="1311" spans="1:11" x14ac:dyDescent="0.25">
      <c r="A1311">
        <v>1310</v>
      </c>
      <c r="B1311" s="1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t="s">
        <v>13</v>
      </c>
      <c r="K1311">
        <f t="shared" si="20"/>
        <v>0</v>
      </c>
    </row>
    <row r="1312" spans="1:11" x14ac:dyDescent="0.25">
      <c r="A1312">
        <v>1311</v>
      </c>
      <c r="B1312" s="1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t="s">
        <v>11</v>
      </c>
      <c r="K1312">
        <f t="shared" si="20"/>
        <v>1</v>
      </c>
    </row>
    <row r="1313" spans="1:11" x14ac:dyDescent="0.25">
      <c r="A1313">
        <v>1312</v>
      </c>
      <c r="B1313" s="1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t="s">
        <v>11</v>
      </c>
      <c r="K1313">
        <f t="shared" si="20"/>
        <v>1</v>
      </c>
    </row>
    <row r="1314" spans="1:11" x14ac:dyDescent="0.25">
      <c r="A1314">
        <v>1313</v>
      </c>
      <c r="B1314" s="1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t="s">
        <v>13</v>
      </c>
      <c r="K1314">
        <f t="shared" si="20"/>
        <v>0</v>
      </c>
    </row>
    <row r="1315" spans="1:11" x14ac:dyDescent="0.25">
      <c r="A1315">
        <v>1314</v>
      </c>
      <c r="B1315" s="1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t="s">
        <v>11</v>
      </c>
      <c r="K1315">
        <f t="shared" si="20"/>
        <v>1</v>
      </c>
    </row>
    <row r="1316" spans="1:11" x14ac:dyDescent="0.25">
      <c r="A1316">
        <v>1315</v>
      </c>
      <c r="B1316" s="1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t="s">
        <v>11</v>
      </c>
      <c r="K1316">
        <f t="shared" si="20"/>
        <v>1</v>
      </c>
    </row>
    <row r="1317" spans="1:11" x14ac:dyDescent="0.25">
      <c r="A1317">
        <v>1316</v>
      </c>
      <c r="B1317" s="1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t="s">
        <v>11</v>
      </c>
      <c r="K1317">
        <f t="shared" si="20"/>
        <v>1</v>
      </c>
    </row>
    <row r="1318" spans="1:11" x14ac:dyDescent="0.25">
      <c r="A1318">
        <v>1317</v>
      </c>
      <c r="B1318" s="1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t="s">
        <v>13</v>
      </c>
      <c r="K1318">
        <f t="shared" si="20"/>
        <v>0</v>
      </c>
    </row>
    <row r="1319" spans="1:11" x14ac:dyDescent="0.25">
      <c r="A1319">
        <v>1318</v>
      </c>
      <c r="B1319" s="1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t="s">
        <v>13</v>
      </c>
      <c r="K1319">
        <f t="shared" si="20"/>
        <v>0</v>
      </c>
    </row>
    <row r="1320" spans="1:11" x14ac:dyDescent="0.25">
      <c r="A1320">
        <v>1319</v>
      </c>
      <c r="B1320" s="1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t="s">
        <v>11</v>
      </c>
      <c r="K1320">
        <f t="shared" si="20"/>
        <v>1</v>
      </c>
    </row>
    <row r="1321" spans="1:11" x14ac:dyDescent="0.25">
      <c r="A1321">
        <v>1320</v>
      </c>
      <c r="B1321" s="1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t="s">
        <v>11</v>
      </c>
      <c r="K1321">
        <f t="shared" si="20"/>
        <v>1</v>
      </c>
    </row>
    <row r="1322" spans="1:11" x14ac:dyDescent="0.25">
      <c r="A1322">
        <v>1321</v>
      </c>
      <c r="B1322" s="1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t="s">
        <v>13</v>
      </c>
      <c r="K1322">
        <f t="shared" si="20"/>
        <v>0</v>
      </c>
    </row>
    <row r="1323" spans="1:11" x14ac:dyDescent="0.25">
      <c r="A1323">
        <v>1322</v>
      </c>
      <c r="B1323" s="1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t="s">
        <v>11</v>
      </c>
      <c r="K1323">
        <f t="shared" si="20"/>
        <v>1</v>
      </c>
    </row>
    <row r="1324" spans="1:11" x14ac:dyDescent="0.25">
      <c r="A1324">
        <v>1323</v>
      </c>
      <c r="B1324" s="1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t="s">
        <v>13</v>
      </c>
      <c r="K1324">
        <f t="shared" si="20"/>
        <v>0</v>
      </c>
    </row>
    <row r="1325" spans="1:11" x14ac:dyDescent="0.25">
      <c r="A1325">
        <v>1324</v>
      </c>
      <c r="B1325" s="1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t="s">
        <v>11</v>
      </c>
      <c r="K1325">
        <f t="shared" si="20"/>
        <v>1</v>
      </c>
    </row>
    <row r="1326" spans="1:11" x14ac:dyDescent="0.25">
      <c r="A1326">
        <v>1325</v>
      </c>
      <c r="B1326" s="1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t="s">
        <v>13</v>
      </c>
      <c r="K1326">
        <f t="shared" si="20"/>
        <v>0</v>
      </c>
    </row>
    <row r="1327" spans="1:11" x14ac:dyDescent="0.25">
      <c r="A1327">
        <v>1326</v>
      </c>
      <c r="B1327" s="1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t="s">
        <v>11</v>
      </c>
      <c r="K1327">
        <f t="shared" si="20"/>
        <v>1</v>
      </c>
    </row>
    <row r="1328" spans="1:11" x14ac:dyDescent="0.25">
      <c r="A1328">
        <v>1327</v>
      </c>
      <c r="B1328" s="1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t="s">
        <v>11</v>
      </c>
      <c r="K1328">
        <f t="shared" si="20"/>
        <v>1</v>
      </c>
    </row>
    <row r="1329" spans="1:11" x14ac:dyDescent="0.25">
      <c r="A1329">
        <v>1328</v>
      </c>
      <c r="B1329" s="1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t="s">
        <v>13</v>
      </c>
      <c r="K1329">
        <f t="shared" si="20"/>
        <v>0</v>
      </c>
    </row>
    <row r="1330" spans="1:11" x14ac:dyDescent="0.25">
      <c r="A1330">
        <v>1329</v>
      </c>
      <c r="B1330" s="1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t="s">
        <v>13</v>
      </c>
      <c r="K1330">
        <f t="shared" si="20"/>
        <v>0</v>
      </c>
    </row>
    <row r="1331" spans="1:11" x14ac:dyDescent="0.25">
      <c r="A1331">
        <v>1330</v>
      </c>
      <c r="B1331" s="1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t="s">
        <v>11</v>
      </c>
      <c r="K1331">
        <f t="shared" si="20"/>
        <v>1</v>
      </c>
    </row>
    <row r="1332" spans="1:11" x14ac:dyDescent="0.25">
      <c r="A1332">
        <v>1331</v>
      </c>
      <c r="B1332" s="1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t="s">
        <v>13</v>
      </c>
      <c r="K1332">
        <f t="shared" si="20"/>
        <v>0</v>
      </c>
    </row>
    <row r="1333" spans="1:11" x14ac:dyDescent="0.25">
      <c r="A1333">
        <v>1332</v>
      </c>
      <c r="B1333" s="1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t="s">
        <v>13</v>
      </c>
      <c r="K1333">
        <f t="shared" si="20"/>
        <v>0</v>
      </c>
    </row>
    <row r="1334" spans="1:11" x14ac:dyDescent="0.25">
      <c r="A1334">
        <v>1333</v>
      </c>
      <c r="B1334" s="1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t="s">
        <v>11</v>
      </c>
      <c r="K1334">
        <f t="shared" si="20"/>
        <v>1</v>
      </c>
    </row>
    <row r="1335" spans="1:11" x14ac:dyDescent="0.25">
      <c r="A1335">
        <v>1334</v>
      </c>
      <c r="B1335" s="1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t="s">
        <v>13</v>
      </c>
      <c r="K1335">
        <f t="shared" si="20"/>
        <v>0</v>
      </c>
    </row>
    <row r="1336" spans="1:11" x14ac:dyDescent="0.25">
      <c r="A1336">
        <v>1335</v>
      </c>
      <c r="B1336" s="1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t="s">
        <v>13</v>
      </c>
      <c r="K1336">
        <f t="shared" si="20"/>
        <v>0</v>
      </c>
    </row>
    <row r="1337" spans="1:11" x14ac:dyDescent="0.25">
      <c r="A1337">
        <v>1336</v>
      </c>
      <c r="B1337" s="1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t="s">
        <v>13</v>
      </c>
      <c r="K1337">
        <f t="shared" si="20"/>
        <v>0</v>
      </c>
    </row>
    <row r="1338" spans="1:11" x14ac:dyDescent="0.25">
      <c r="A1338">
        <v>1337</v>
      </c>
      <c r="B1338" s="1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t="s">
        <v>11</v>
      </c>
      <c r="K1338">
        <f t="shared" si="20"/>
        <v>1</v>
      </c>
    </row>
    <row r="1339" spans="1:11" x14ac:dyDescent="0.25">
      <c r="A1339">
        <v>1338</v>
      </c>
      <c r="B1339" s="1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t="s">
        <v>11</v>
      </c>
      <c r="K1339">
        <f t="shared" si="20"/>
        <v>1</v>
      </c>
    </row>
    <row r="1340" spans="1:11" x14ac:dyDescent="0.25">
      <c r="A1340">
        <v>1339</v>
      </c>
      <c r="B1340" s="1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t="s">
        <v>13</v>
      </c>
      <c r="K1340">
        <f t="shared" si="20"/>
        <v>0</v>
      </c>
    </row>
    <row r="1341" spans="1:11" x14ac:dyDescent="0.25">
      <c r="A1341">
        <v>1340</v>
      </c>
      <c r="B1341" s="1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t="s">
        <v>13</v>
      </c>
      <c r="K1341">
        <f t="shared" si="20"/>
        <v>0</v>
      </c>
    </row>
    <row r="1342" spans="1:11" x14ac:dyDescent="0.25">
      <c r="A1342">
        <v>1341</v>
      </c>
      <c r="B1342" s="1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t="s">
        <v>13</v>
      </c>
      <c r="K1342">
        <f t="shared" si="20"/>
        <v>0</v>
      </c>
    </row>
    <row r="1343" spans="1:11" x14ac:dyDescent="0.25">
      <c r="A1343">
        <v>1342</v>
      </c>
      <c r="B1343" s="1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t="s">
        <v>11</v>
      </c>
      <c r="K1343">
        <f t="shared" si="20"/>
        <v>1</v>
      </c>
    </row>
    <row r="1344" spans="1:11" x14ac:dyDescent="0.25">
      <c r="A1344">
        <v>1343</v>
      </c>
      <c r="B1344" s="1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t="s">
        <v>13</v>
      </c>
      <c r="K1344">
        <f t="shared" si="20"/>
        <v>0</v>
      </c>
    </row>
    <row r="1345" spans="1:11" x14ac:dyDescent="0.25">
      <c r="A1345">
        <v>1344</v>
      </c>
      <c r="B1345" s="1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t="s">
        <v>13</v>
      </c>
      <c r="K1345">
        <f t="shared" si="20"/>
        <v>0</v>
      </c>
    </row>
    <row r="1346" spans="1:11" x14ac:dyDescent="0.25">
      <c r="A1346">
        <v>1345</v>
      </c>
      <c r="B1346" s="1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t="s">
        <v>11</v>
      </c>
      <c r="K1346">
        <f t="shared" si="20"/>
        <v>1</v>
      </c>
    </row>
    <row r="1347" spans="1:11" x14ac:dyDescent="0.25">
      <c r="A1347">
        <v>1346</v>
      </c>
      <c r="B1347" s="1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t="s">
        <v>11</v>
      </c>
      <c r="K1347">
        <f t="shared" ref="K1347:K1410" si="21">IF(J1347="Yes", 1, 0)</f>
        <v>1</v>
      </c>
    </row>
    <row r="1348" spans="1:11" x14ac:dyDescent="0.25">
      <c r="A1348">
        <v>1347</v>
      </c>
      <c r="B1348" s="1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t="s">
        <v>13</v>
      </c>
      <c r="K1348">
        <f t="shared" si="21"/>
        <v>0</v>
      </c>
    </row>
    <row r="1349" spans="1:11" x14ac:dyDescent="0.25">
      <c r="A1349">
        <v>1348</v>
      </c>
      <c r="B1349" s="1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t="s">
        <v>11</v>
      </c>
      <c r="K1349">
        <f t="shared" si="21"/>
        <v>1</v>
      </c>
    </row>
    <row r="1350" spans="1:11" x14ac:dyDescent="0.25">
      <c r="A1350">
        <v>1349</v>
      </c>
      <c r="B1350" s="1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t="s">
        <v>11</v>
      </c>
      <c r="K1350">
        <f t="shared" si="21"/>
        <v>1</v>
      </c>
    </row>
    <row r="1351" spans="1:11" x14ac:dyDescent="0.25">
      <c r="A1351">
        <v>1350</v>
      </c>
      <c r="B1351" s="1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t="s">
        <v>13</v>
      </c>
      <c r="K1351">
        <f t="shared" si="21"/>
        <v>0</v>
      </c>
    </row>
    <row r="1352" spans="1:11" x14ac:dyDescent="0.25">
      <c r="A1352">
        <v>1351</v>
      </c>
      <c r="B1352" s="1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t="s">
        <v>13</v>
      </c>
      <c r="K1352">
        <f t="shared" si="21"/>
        <v>0</v>
      </c>
    </row>
    <row r="1353" spans="1:11" x14ac:dyDescent="0.25">
      <c r="A1353">
        <v>1352</v>
      </c>
      <c r="B1353" s="1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t="s">
        <v>13</v>
      </c>
      <c r="K1353">
        <f t="shared" si="21"/>
        <v>0</v>
      </c>
    </row>
    <row r="1354" spans="1:11" x14ac:dyDescent="0.25">
      <c r="A1354">
        <v>1353</v>
      </c>
      <c r="B1354" s="1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t="s">
        <v>11</v>
      </c>
      <c r="K1354">
        <f t="shared" si="21"/>
        <v>1</v>
      </c>
    </row>
    <row r="1355" spans="1:11" x14ac:dyDescent="0.25">
      <c r="A1355">
        <v>1354</v>
      </c>
      <c r="B1355" s="1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t="s">
        <v>11</v>
      </c>
      <c r="K1355">
        <f t="shared" si="21"/>
        <v>1</v>
      </c>
    </row>
    <row r="1356" spans="1:11" x14ac:dyDescent="0.25">
      <c r="A1356">
        <v>1355</v>
      </c>
      <c r="B1356" s="1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t="s">
        <v>13</v>
      </c>
      <c r="K1356">
        <f t="shared" si="21"/>
        <v>0</v>
      </c>
    </row>
    <row r="1357" spans="1:11" x14ac:dyDescent="0.25">
      <c r="A1357">
        <v>1356</v>
      </c>
      <c r="B1357" s="1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t="s">
        <v>11</v>
      </c>
      <c r="K1357">
        <f t="shared" si="21"/>
        <v>1</v>
      </c>
    </row>
    <row r="1358" spans="1:11" x14ac:dyDescent="0.25">
      <c r="A1358">
        <v>1357</v>
      </c>
      <c r="B1358" s="1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t="s">
        <v>11</v>
      </c>
      <c r="K1358">
        <f t="shared" si="21"/>
        <v>1</v>
      </c>
    </row>
    <row r="1359" spans="1:11" x14ac:dyDescent="0.25">
      <c r="A1359">
        <v>1358</v>
      </c>
      <c r="B1359" s="1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t="s">
        <v>11</v>
      </c>
      <c r="K1359">
        <f t="shared" si="21"/>
        <v>1</v>
      </c>
    </row>
    <row r="1360" spans="1:11" x14ac:dyDescent="0.25">
      <c r="A1360">
        <v>1359</v>
      </c>
      <c r="B1360" s="1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t="s">
        <v>13</v>
      </c>
      <c r="K1360">
        <f t="shared" si="21"/>
        <v>0</v>
      </c>
    </row>
    <row r="1361" spans="1:11" x14ac:dyDescent="0.25">
      <c r="A1361">
        <v>1360</v>
      </c>
      <c r="B1361" s="1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t="s">
        <v>11</v>
      </c>
      <c r="K1361">
        <f t="shared" si="21"/>
        <v>1</v>
      </c>
    </row>
    <row r="1362" spans="1:11" x14ac:dyDescent="0.25">
      <c r="A1362">
        <v>1361</v>
      </c>
      <c r="B1362" s="1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t="s">
        <v>11</v>
      </c>
      <c r="K1362">
        <f t="shared" si="21"/>
        <v>1</v>
      </c>
    </row>
    <row r="1363" spans="1:11" x14ac:dyDescent="0.25">
      <c r="A1363">
        <v>1362</v>
      </c>
      <c r="B1363" s="1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t="s">
        <v>11</v>
      </c>
      <c r="K1363">
        <f t="shared" si="21"/>
        <v>1</v>
      </c>
    </row>
    <row r="1364" spans="1:11" x14ac:dyDescent="0.25">
      <c r="A1364">
        <v>1363</v>
      </c>
      <c r="B1364" s="1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t="s">
        <v>13</v>
      </c>
      <c r="K1364">
        <f t="shared" si="21"/>
        <v>0</v>
      </c>
    </row>
    <row r="1365" spans="1:11" x14ac:dyDescent="0.25">
      <c r="A1365">
        <v>1364</v>
      </c>
      <c r="B1365" s="1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t="s">
        <v>11</v>
      </c>
      <c r="K1365">
        <f t="shared" si="21"/>
        <v>1</v>
      </c>
    </row>
    <row r="1366" spans="1:11" x14ac:dyDescent="0.25">
      <c r="A1366">
        <v>1365</v>
      </c>
      <c r="B1366" s="1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t="s">
        <v>13</v>
      </c>
      <c r="K1366">
        <f t="shared" si="21"/>
        <v>0</v>
      </c>
    </row>
    <row r="1367" spans="1:11" x14ac:dyDescent="0.25">
      <c r="A1367">
        <v>1366</v>
      </c>
      <c r="B1367" s="1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t="s">
        <v>11</v>
      </c>
      <c r="K1367">
        <f t="shared" si="21"/>
        <v>1</v>
      </c>
    </row>
    <row r="1368" spans="1:11" x14ac:dyDescent="0.25">
      <c r="A1368">
        <v>1367</v>
      </c>
      <c r="B1368" s="1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t="s">
        <v>11</v>
      </c>
      <c r="K1368">
        <f t="shared" si="21"/>
        <v>1</v>
      </c>
    </row>
    <row r="1369" spans="1:11" x14ac:dyDescent="0.25">
      <c r="A1369">
        <v>1368</v>
      </c>
      <c r="B1369" s="1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t="s">
        <v>13</v>
      </c>
      <c r="K1369">
        <f t="shared" si="21"/>
        <v>0</v>
      </c>
    </row>
    <row r="1370" spans="1:11" x14ac:dyDescent="0.25">
      <c r="A1370">
        <v>1369</v>
      </c>
      <c r="B1370" s="1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t="s">
        <v>11</v>
      </c>
      <c r="K1370">
        <f t="shared" si="21"/>
        <v>1</v>
      </c>
    </row>
    <row r="1371" spans="1:11" x14ac:dyDescent="0.25">
      <c r="A1371">
        <v>1370</v>
      </c>
      <c r="B1371" s="1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t="s">
        <v>13</v>
      </c>
      <c r="K1371">
        <f t="shared" si="21"/>
        <v>0</v>
      </c>
    </row>
    <row r="1372" spans="1:11" x14ac:dyDescent="0.25">
      <c r="A1372">
        <v>1371</v>
      </c>
      <c r="B1372" s="1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t="s">
        <v>13</v>
      </c>
      <c r="K1372">
        <f t="shared" si="21"/>
        <v>0</v>
      </c>
    </row>
    <row r="1373" spans="1:11" x14ac:dyDescent="0.25">
      <c r="A1373">
        <v>1372</v>
      </c>
      <c r="B1373" s="1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t="s">
        <v>13</v>
      </c>
      <c r="K1373">
        <f t="shared" si="21"/>
        <v>0</v>
      </c>
    </row>
    <row r="1374" spans="1:11" x14ac:dyDescent="0.25">
      <c r="A1374">
        <v>1373</v>
      </c>
      <c r="B1374" s="1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t="s">
        <v>11</v>
      </c>
      <c r="K1374">
        <f t="shared" si="21"/>
        <v>1</v>
      </c>
    </row>
    <row r="1375" spans="1:11" x14ac:dyDescent="0.25">
      <c r="A1375">
        <v>1374</v>
      </c>
      <c r="B1375" s="1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t="s">
        <v>11</v>
      </c>
      <c r="K1375">
        <f t="shared" si="21"/>
        <v>1</v>
      </c>
    </row>
    <row r="1376" spans="1:11" x14ac:dyDescent="0.25">
      <c r="A1376">
        <v>1375</v>
      </c>
      <c r="B1376" s="1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t="s">
        <v>13</v>
      </c>
      <c r="K1376">
        <f t="shared" si="21"/>
        <v>0</v>
      </c>
    </row>
    <row r="1377" spans="1:11" x14ac:dyDescent="0.25">
      <c r="A1377">
        <v>1376</v>
      </c>
      <c r="B1377" s="1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t="s">
        <v>13</v>
      </c>
      <c r="K1377">
        <f t="shared" si="21"/>
        <v>0</v>
      </c>
    </row>
    <row r="1378" spans="1:11" x14ac:dyDescent="0.25">
      <c r="A1378">
        <v>1377</v>
      </c>
      <c r="B1378" s="1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t="s">
        <v>11</v>
      </c>
      <c r="K1378">
        <f t="shared" si="21"/>
        <v>1</v>
      </c>
    </row>
    <row r="1379" spans="1:11" x14ac:dyDescent="0.25">
      <c r="A1379">
        <v>1378</v>
      </c>
      <c r="B1379" s="1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t="s">
        <v>13</v>
      </c>
      <c r="K1379">
        <f t="shared" si="21"/>
        <v>0</v>
      </c>
    </row>
    <row r="1380" spans="1:11" x14ac:dyDescent="0.25">
      <c r="A1380">
        <v>1379</v>
      </c>
      <c r="B1380" s="1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t="s">
        <v>13</v>
      </c>
      <c r="K1380">
        <f t="shared" si="21"/>
        <v>0</v>
      </c>
    </row>
    <row r="1381" spans="1:11" x14ac:dyDescent="0.25">
      <c r="A1381">
        <v>1380</v>
      </c>
      <c r="B1381" s="1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t="s">
        <v>13</v>
      </c>
      <c r="K1381">
        <f t="shared" si="21"/>
        <v>0</v>
      </c>
    </row>
    <row r="1382" spans="1:11" x14ac:dyDescent="0.25">
      <c r="A1382">
        <v>1381</v>
      </c>
      <c r="B1382" s="1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t="s">
        <v>11</v>
      </c>
      <c r="K1382">
        <f t="shared" si="21"/>
        <v>1</v>
      </c>
    </row>
    <row r="1383" spans="1:11" x14ac:dyDescent="0.25">
      <c r="A1383">
        <v>1382</v>
      </c>
      <c r="B1383" s="1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t="s">
        <v>13</v>
      </c>
      <c r="K1383">
        <f t="shared" si="21"/>
        <v>0</v>
      </c>
    </row>
    <row r="1384" spans="1:11" x14ac:dyDescent="0.25">
      <c r="A1384">
        <v>1383</v>
      </c>
      <c r="B1384" s="1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t="s">
        <v>11</v>
      </c>
      <c r="K1384">
        <f t="shared" si="21"/>
        <v>1</v>
      </c>
    </row>
    <row r="1385" spans="1:11" x14ac:dyDescent="0.25">
      <c r="A1385">
        <v>1384</v>
      </c>
      <c r="B1385" s="1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t="s">
        <v>13</v>
      </c>
      <c r="K1385">
        <f t="shared" si="21"/>
        <v>0</v>
      </c>
    </row>
    <row r="1386" spans="1:11" x14ac:dyDescent="0.25">
      <c r="A1386">
        <v>1385</v>
      </c>
      <c r="B1386" s="1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t="s">
        <v>13</v>
      </c>
      <c r="K1386">
        <f t="shared" si="21"/>
        <v>0</v>
      </c>
    </row>
    <row r="1387" spans="1:11" x14ac:dyDescent="0.25">
      <c r="A1387">
        <v>1386</v>
      </c>
      <c r="B1387" s="1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t="s">
        <v>11</v>
      </c>
      <c r="K1387">
        <f t="shared" si="21"/>
        <v>1</v>
      </c>
    </row>
    <row r="1388" spans="1:11" x14ac:dyDescent="0.25">
      <c r="A1388">
        <v>1387</v>
      </c>
      <c r="B1388" s="1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t="s">
        <v>13</v>
      </c>
      <c r="K1388">
        <f t="shared" si="21"/>
        <v>0</v>
      </c>
    </row>
    <row r="1389" spans="1:11" x14ac:dyDescent="0.25">
      <c r="A1389">
        <v>1388</v>
      </c>
      <c r="B1389" s="1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t="s">
        <v>11</v>
      </c>
      <c r="K1389">
        <f t="shared" si="21"/>
        <v>1</v>
      </c>
    </row>
    <row r="1390" spans="1:11" x14ac:dyDescent="0.25">
      <c r="A1390">
        <v>1389</v>
      </c>
      <c r="B1390" s="1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t="s">
        <v>13</v>
      </c>
      <c r="K1390">
        <f t="shared" si="21"/>
        <v>0</v>
      </c>
    </row>
    <row r="1391" spans="1:11" x14ac:dyDescent="0.25">
      <c r="A1391">
        <v>1390</v>
      </c>
      <c r="B1391" s="1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t="s">
        <v>11</v>
      </c>
      <c r="K1391">
        <f t="shared" si="21"/>
        <v>1</v>
      </c>
    </row>
    <row r="1392" spans="1:11" x14ac:dyDescent="0.25">
      <c r="A1392">
        <v>1391</v>
      </c>
      <c r="B1392" s="1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t="s">
        <v>13</v>
      </c>
      <c r="K1392">
        <f t="shared" si="21"/>
        <v>0</v>
      </c>
    </row>
    <row r="1393" spans="1:11" x14ac:dyDescent="0.25">
      <c r="A1393">
        <v>1392</v>
      </c>
      <c r="B1393" s="1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t="s">
        <v>11</v>
      </c>
      <c r="K1393">
        <f t="shared" si="21"/>
        <v>1</v>
      </c>
    </row>
    <row r="1394" spans="1:11" x14ac:dyDescent="0.25">
      <c r="A1394">
        <v>1393</v>
      </c>
      <c r="B1394" s="1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t="s">
        <v>13</v>
      </c>
      <c r="K1394">
        <f t="shared" si="21"/>
        <v>0</v>
      </c>
    </row>
    <row r="1395" spans="1:11" x14ac:dyDescent="0.25">
      <c r="A1395">
        <v>1394</v>
      </c>
      <c r="B1395" s="1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t="s">
        <v>11</v>
      </c>
      <c r="K1395">
        <f t="shared" si="21"/>
        <v>1</v>
      </c>
    </row>
    <row r="1396" spans="1:11" x14ac:dyDescent="0.25">
      <c r="A1396">
        <v>1395</v>
      </c>
      <c r="B1396" s="1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t="s">
        <v>11</v>
      </c>
      <c r="K1396">
        <f t="shared" si="21"/>
        <v>1</v>
      </c>
    </row>
    <row r="1397" spans="1:11" x14ac:dyDescent="0.25">
      <c r="A1397">
        <v>1396</v>
      </c>
      <c r="B1397" s="1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t="s">
        <v>13</v>
      </c>
      <c r="K1397">
        <f t="shared" si="21"/>
        <v>0</v>
      </c>
    </row>
    <row r="1398" spans="1:11" x14ac:dyDescent="0.25">
      <c r="A1398">
        <v>1397</v>
      </c>
      <c r="B1398" s="1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t="s">
        <v>13</v>
      </c>
      <c r="K1398">
        <f t="shared" si="21"/>
        <v>0</v>
      </c>
    </row>
    <row r="1399" spans="1:11" x14ac:dyDescent="0.25">
      <c r="A1399">
        <v>1398</v>
      </c>
      <c r="B1399" s="1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t="s">
        <v>11</v>
      </c>
      <c r="K1399">
        <f t="shared" si="21"/>
        <v>1</v>
      </c>
    </row>
    <row r="1400" spans="1:11" x14ac:dyDescent="0.25">
      <c r="A1400">
        <v>1399</v>
      </c>
      <c r="B1400" s="1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t="s">
        <v>11</v>
      </c>
      <c r="K1400">
        <f t="shared" si="21"/>
        <v>1</v>
      </c>
    </row>
    <row r="1401" spans="1:11" x14ac:dyDescent="0.25">
      <c r="A1401">
        <v>1400</v>
      </c>
      <c r="B1401" s="1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t="s">
        <v>13</v>
      </c>
      <c r="K1401">
        <f t="shared" si="21"/>
        <v>0</v>
      </c>
    </row>
    <row r="1402" spans="1:11" x14ac:dyDescent="0.25">
      <c r="A1402">
        <v>1401</v>
      </c>
      <c r="B1402" s="1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t="s">
        <v>11</v>
      </c>
      <c r="K1402">
        <f t="shared" si="21"/>
        <v>1</v>
      </c>
    </row>
    <row r="1403" spans="1:11" x14ac:dyDescent="0.25">
      <c r="A1403">
        <v>1402</v>
      </c>
      <c r="B1403" s="1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t="s">
        <v>13</v>
      </c>
      <c r="K1403">
        <f t="shared" si="21"/>
        <v>0</v>
      </c>
    </row>
    <row r="1404" spans="1:11" x14ac:dyDescent="0.25">
      <c r="A1404">
        <v>1403</v>
      </c>
      <c r="B1404" s="1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t="s">
        <v>11</v>
      </c>
      <c r="K1404">
        <f t="shared" si="21"/>
        <v>1</v>
      </c>
    </row>
    <row r="1405" spans="1:11" x14ac:dyDescent="0.25">
      <c r="A1405">
        <v>1404</v>
      </c>
      <c r="B1405" s="1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t="s">
        <v>11</v>
      </c>
      <c r="K1405">
        <f t="shared" si="21"/>
        <v>1</v>
      </c>
    </row>
    <row r="1406" spans="1:11" x14ac:dyDescent="0.25">
      <c r="A1406">
        <v>1405</v>
      </c>
      <c r="B1406" s="1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t="s">
        <v>11</v>
      </c>
      <c r="K1406">
        <f t="shared" si="21"/>
        <v>1</v>
      </c>
    </row>
    <row r="1407" spans="1:11" x14ac:dyDescent="0.25">
      <c r="A1407">
        <v>1406</v>
      </c>
      <c r="B1407" s="1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t="s">
        <v>11</v>
      </c>
      <c r="K1407">
        <f t="shared" si="21"/>
        <v>1</v>
      </c>
    </row>
    <row r="1408" spans="1:11" x14ac:dyDescent="0.25">
      <c r="A1408">
        <v>1407</v>
      </c>
      <c r="B1408" s="1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t="s">
        <v>13</v>
      </c>
      <c r="K1408">
        <f t="shared" si="21"/>
        <v>0</v>
      </c>
    </row>
    <row r="1409" spans="1:11" x14ac:dyDescent="0.25">
      <c r="A1409">
        <v>1408</v>
      </c>
      <c r="B1409" s="1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t="s">
        <v>11</v>
      </c>
      <c r="K1409">
        <f t="shared" si="21"/>
        <v>1</v>
      </c>
    </row>
    <row r="1410" spans="1:11" x14ac:dyDescent="0.25">
      <c r="A1410">
        <v>1409</v>
      </c>
      <c r="B1410" s="1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t="s">
        <v>11</v>
      </c>
      <c r="K1410">
        <f t="shared" si="21"/>
        <v>1</v>
      </c>
    </row>
    <row r="1411" spans="1:11" x14ac:dyDescent="0.25">
      <c r="A1411">
        <v>1410</v>
      </c>
      <c r="B1411" s="1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t="s">
        <v>13</v>
      </c>
      <c r="K1411">
        <f t="shared" ref="K1411:K1474" si="22">IF(J1411="Yes", 1, 0)</f>
        <v>0</v>
      </c>
    </row>
    <row r="1412" spans="1:11" x14ac:dyDescent="0.25">
      <c r="A1412">
        <v>1411</v>
      </c>
      <c r="B1412" s="1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t="s">
        <v>13</v>
      </c>
      <c r="K1412">
        <f t="shared" si="22"/>
        <v>0</v>
      </c>
    </row>
    <row r="1413" spans="1:11" x14ac:dyDescent="0.25">
      <c r="A1413">
        <v>1412</v>
      </c>
      <c r="B1413" s="1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t="s">
        <v>11</v>
      </c>
      <c r="K1413">
        <f t="shared" si="22"/>
        <v>1</v>
      </c>
    </row>
    <row r="1414" spans="1:11" x14ac:dyDescent="0.25">
      <c r="A1414">
        <v>1413</v>
      </c>
      <c r="B1414" s="1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t="s">
        <v>11</v>
      </c>
      <c r="K1414">
        <f t="shared" si="22"/>
        <v>1</v>
      </c>
    </row>
    <row r="1415" spans="1:11" x14ac:dyDescent="0.25">
      <c r="A1415">
        <v>1414</v>
      </c>
      <c r="B1415" s="1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t="s">
        <v>13</v>
      </c>
      <c r="K1415">
        <f t="shared" si="22"/>
        <v>0</v>
      </c>
    </row>
    <row r="1416" spans="1:11" x14ac:dyDescent="0.25">
      <c r="A1416">
        <v>1415</v>
      </c>
      <c r="B1416" s="1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t="s">
        <v>11</v>
      </c>
      <c r="K1416">
        <f t="shared" si="22"/>
        <v>1</v>
      </c>
    </row>
    <row r="1417" spans="1:11" x14ac:dyDescent="0.25">
      <c r="A1417">
        <v>1416</v>
      </c>
      <c r="B1417" s="1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t="s">
        <v>11</v>
      </c>
      <c r="K1417">
        <f t="shared" si="22"/>
        <v>1</v>
      </c>
    </row>
    <row r="1418" spans="1:11" x14ac:dyDescent="0.25">
      <c r="A1418">
        <v>1417</v>
      </c>
      <c r="B1418" s="1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t="s">
        <v>11</v>
      </c>
      <c r="K1418">
        <f t="shared" si="22"/>
        <v>1</v>
      </c>
    </row>
    <row r="1419" spans="1:11" x14ac:dyDescent="0.25">
      <c r="A1419">
        <v>1418</v>
      </c>
      <c r="B1419" s="1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t="s">
        <v>13</v>
      </c>
      <c r="K1419">
        <f t="shared" si="22"/>
        <v>0</v>
      </c>
    </row>
    <row r="1420" spans="1:11" x14ac:dyDescent="0.25">
      <c r="A1420">
        <v>1419</v>
      </c>
      <c r="B1420" s="1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t="s">
        <v>11</v>
      </c>
      <c r="K1420">
        <f t="shared" si="22"/>
        <v>1</v>
      </c>
    </row>
    <row r="1421" spans="1:11" x14ac:dyDescent="0.25">
      <c r="A1421">
        <v>1420</v>
      </c>
      <c r="B1421" s="1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t="s">
        <v>13</v>
      </c>
      <c r="K1421">
        <f t="shared" si="22"/>
        <v>0</v>
      </c>
    </row>
    <row r="1422" spans="1:11" x14ac:dyDescent="0.25">
      <c r="A1422">
        <v>1421</v>
      </c>
      <c r="B1422" s="1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t="s">
        <v>13</v>
      </c>
      <c r="K1422">
        <f t="shared" si="22"/>
        <v>0</v>
      </c>
    </row>
    <row r="1423" spans="1:11" x14ac:dyDescent="0.25">
      <c r="A1423">
        <v>1422</v>
      </c>
      <c r="B1423" s="1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t="s">
        <v>11</v>
      </c>
      <c r="K1423">
        <f t="shared" si="22"/>
        <v>1</v>
      </c>
    </row>
    <row r="1424" spans="1:11" x14ac:dyDescent="0.25">
      <c r="A1424">
        <v>1423</v>
      </c>
      <c r="B1424" s="1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t="s">
        <v>13</v>
      </c>
      <c r="K1424">
        <f t="shared" si="22"/>
        <v>0</v>
      </c>
    </row>
    <row r="1425" spans="1:11" x14ac:dyDescent="0.25">
      <c r="A1425">
        <v>1424</v>
      </c>
      <c r="B1425" s="1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t="s">
        <v>11</v>
      </c>
      <c r="K1425">
        <f t="shared" si="22"/>
        <v>1</v>
      </c>
    </row>
    <row r="1426" spans="1:11" x14ac:dyDescent="0.25">
      <c r="A1426">
        <v>1425</v>
      </c>
      <c r="B1426" s="1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t="s">
        <v>13</v>
      </c>
      <c r="K1426">
        <f t="shared" si="22"/>
        <v>0</v>
      </c>
    </row>
    <row r="1427" spans="1:11" x14ac:dyDescent="0.25">
      <c r="A1427">
        <v>1426</v>
      </c>
      <c r="B1427" s="1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t="s">
        <v>11</v>
      </c>
      <c r="K1427">
        <f t="shared" si="22"/>
        <v>1</v>
      </c>
    </row>
    <row r="1428" spans="1:11" x14ac:dyDescent="0.25">
      <c r="A1428">
        <v>1427</v>
      </c>
      <c r="B1428" s="1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t="s">
        <v>13</v>
      </c>
      <c r="K1428">
        <f t="shared" si="22"/>
        <v>0</v>
      </c>
    </row>
    <row r="1429" spans="1:11" x14ac:dyDescent="0.25">
      <c r="A1429">
        <v>1428</v>
      </c>
      <c r="B1429" s="1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t="s">
        <v>11</v>
      </c>
      <c r="K1429">
        <f t="shared" si="22"/>
        <v>1</v>
      </c>
    </row>
    <row r="1430" spans="1:11" x14ac:dyDescent="0.25">
      <c r="A1430">
        <v>1429</v>
      </c>
      <c r="B1430" s="1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t="s">
        <v>11</v>
      </c>
      <c r="K1430">
        <f t="shared" si="22"/>
        <v>1</v>
      </c>
    </row>
    <row r="1431" spans="1:11" x14ac:dyDescent="0.25">
      <c r="A1431">
        <v>1430</v>
      </c>
      <c r="B1431" s="1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t="s">
        <v>11</v>
      </c>
      <c r="K1431">
        <f t="shared" si="22"/>
        <v>1</v>
      </c>
    </row>
    <row r="1432" spans="1:11" x14ac:dyDescent="0.25">
      <c r="A1432">
        <v>1431</v>
      </c>
      <c r="B1432" s="1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t="s">
        <v>13</v>
      </c>
      <c r="K1432">
        <f t="shared" si="22"/>
        <v>0</v>
      </c>
    </row>
    <row r="1433" spans="1:11" x14ac:dyDescent="0.25">
      <c r="A1433">
        <v>1432</v>
      </c>
      <c r="B1433" s="1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t="s">
        <v>11</v>
      </c>
      <c r="K1433">
        <f t="shared" si="22"/>
        <v>1</v>
      </c>
    </row>
    <row r="1434" spans="1:11" x14ac:dyDescent="0.25">
      <c r="A1434">
        <v>1433</v>
      </c>
      <c r="B1434" s="1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t="s">
        <v>11</v>
      </c>
      <c r="K1434">
        <f t="shared" si="22"/>
        <v>1</v>
      </c>
    </row>
    <row r="1435" spans="1:11" x14ac:dyDescent="0.25">
      <c r="A1435">
        <v>1434</v>
      </c>
      <c r="B1435" s="1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t="s">
        <v>11</v>
      </c>
      <c r="K1435">
        <f t="shared" si="22"/>
        <v>1</v>
      </c>
    </row>
    <row r="1436" spans="1:11" x14ac:dyDescent="0.25">
      <c r="A1436">
        <v>1435</v>
      </c>
      <c r="B1436" s="1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t="s">
        <v>11</v>
      </c>
      <c r="K1436">
        <f t="shared" si="22"/>
        <v>1</v>
      </c>
    </row>
    <row r="1437" spans="1:11" x14ac:dyDescent="0.25">
      <c r="A1437">
        <v>1436</v>
      </c>
      <c r="B1437" s="1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t="s">
        <v>13</v>
      </c>
      <c r="K1437">
        <f t="shared" si="22"/>
        <v>0</v>
      </c>
    </row>
    <row r="1438" spans="1:11" x14ac:dyDescent="0.25">
      <c r="A1438">
        <v>1437</v>
      </c>
      <c r="B1438" s="1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t="s">
        <v>13</v>
      </c>
      <c r="K1438">
        <f t="shared" si="22"/>
        <v>0</v>
      </c>
    </row>
    <row r="1439" spans="1:11" x14ac:dyDescent="0.25">
      <c r="A1439">
        <v>1438</v>
      </c>
      <c r="B1439" s="1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t="s">
        <v>11</v>
      </c>
      <c r="K1439">
        <f t="shared" si="22"/>
        <v>1</v>
      </c>
    </row>
    <row r="1440" spans="1:11" x14ac:dyDescent="0.25">
      <c r="A1440">
        <v>1439</v>
      </c>
      <c r="B1440" s="1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t="s">
        <v>11</v>
      </c>
      <c r="K1440">
        <f t="shared" si="22"/>
        <v>1</v>
      </c>
    </row>
    <row r="1441" spans="1:11" x14ac:dyDescent="0.25">
      <c r="A1441">
        <v>1440</v>
      </c>
      <c r="B1441" s="1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t="s">
        <v>11</v>
      </c>
      <c r="K1441">
        <f t="shared" si="22"/>
        <v>1</v>
      </c>
    </row>
    <row r="1442" spans="1:11" x14ac:dyDescent="0.25">
      <c r="A1442">
        <v>1441</v>
      </c>
      <c r="B1442" s="1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t="s">
        <v>11</v>
      </c>
      <c r="K1442">
        <f t="shared" si="22"/>
        <v>1</v>
      </c>
    </row>
    <row r="1443" spans="1:11" x14ac:dyDescent="0.25">
      <c r="A1443">
        <v>1442</v>
      </c>
      <c r="B1443" s="1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t="s">
        <v>11</v>
      </c>
      <c r="K1443">
        <f t="shared" si="22"/>
        <v>1</v>
      </c>
    </row>
    <row r="1444" spans="1:11" x14ac:dyDescent="0.25">
      <c r="A1444">
        <v>1443</v>
      </c>
      <c r="B1444" s="1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t="s">
        <v>11</v>
      </c>
      <c r="K1444">
        <f t="shared" si="22"/>
        <v>1</v>
      </c>
    </row>
    <row r="1445" spans="1:11" x14ac:dyDescent="0.25">
      <c r="A1445">
        <v>1444</v>
      </c>
      <c r="B1445" s="1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t="s">
        <v>13</v>
      </c>
      <c r="K1445">
        <f t="shared" si="22"/>
        <v>0</v>
      </c>
    </row>
    <row r="1446" spans="1:11" x14ac:dyDescent="0.25">
      <c r="A1446">
        <v>1445</v>
      </c>
      <c r="B1446" s="1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t="s">
        <v>13</v>
      </c>
      <c r="K1446">
        <f t="shared" si="22"/>
        <v>0</v>
      </c>
    </row>
    <row r="1447" spans="1:11" x14ac:dyDescent="0.25">
      <c r="A1447">
        <v>1446</v>
      </c>
      <c r="B1447" s="1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t="s">
        <v>11</v>
      </c>
      <c r="K1447">
        <f t="shared" si="22"/>
        <v>1</v>
      </c>
    </row>
    <row r="1448" spans="1:11" x14ac:dyDescent="0.25">
      <c r="A1448">
        <v>1447</v>
      </c>
      <c r="B1448" s="1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t="s">
        <v>13</v>
      </c>
      <c r="K1448">
        <f t="shared" si="22"/>
        <v>0</v>
      </c>
    </row>
    <row r="1449" spans="1:11" x14ac:dyDescent="0.25">
      <c r="A1449">
        <v>1448</v>
      </c>
      <c r="B1449" s="1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t="s">
        <v>13</v>
      </c>
      <c r="K1449">
        <f t="shared" si="22"/>
        <v>0</v>
      </c>
    </row>
    <row r="1450" spans="1:11" x14ac:dyDescent="0.25">
      <c r="A1450">
        <v>1449</v>
      </c>
      <c r="B1450" s="1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t="s">
        <v>11</v>
      </c>
      <c r="K1450">
        <f t="shared" si="22"/>
        <v>1</v>
      </c>
    </row>
    <row r="1451" spans="1:11" x14ac:dyDescent="0.25">
      <c r="A1451">
        <v>1450</v>
      </c>
      <c r="B1451" s="1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t="s">
        <v>13</v>
      </c>
      <c r="K1451">
        <f t="shared" si="22"/>
        <v>0</v>
      </c>
    </row>
    <row r="1452" spans="1:11" x14ac:dyDescent="0.25">
      <c r="A1452">
        <v>1451</v>
      </c>
      <c r="B1452" s="1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t="s">
        <v>11</v>
      </c>
      <c r="K1452">
        <f t="shared" si="22"/>
        <v>1</v>
      </c>
    </row>
    <row r="1453" spans="1:11" x14ac:dyDescent="0.25">
      <c r="A1453">
        <v>1452</v>
      </c>
      <c r="B1453" s="1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t="s">
        <v>11</v>
      </c>
      <c r="K1453">
        <f t="shared" si="22"/>
        <v>1</v>
      </c>
    </row>
    <row r="1454" spans="1:11" x14ac:dyDescent="0.25">
      <c r="A1454">
        <v>1453</v>
      </c>
      <c r="B1454" s="1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t="s">
        <v>11</v>
      </c>
      <c r="K1454">
        <f t="shared" si="22"/>
        <v>1</v>
      </c>
    </row>
    <row r="1455" spans="1:11" x14ac:dyDescent="0.25">
      <c r="A1455">
        <v>1454</v>
      </c>
      <c r="B1455" s="1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t="s">
        <v>13</v>
      </c>
      <c r="K1455">
        <f t="shared" si="22"/>
        <v>0</v>
      </c>
    </row>
    <row r="1456" spans="1:11" x14ac:dyDescent="0.25">
      <c r="A1456">
        <v>1455</v>
      </c>
      <c r="B1456" s="1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t="s">
        <v>13</v>
      </c>
      <c r="K1456">
        <f t="shared" si="22"/>
        <v>0</v>
      </c>
    </row>
    <row r="1457" spans="1:11" x14ac:dyDescent="0.25">
      <c r="A1457">
        <v>1456</v>
      </c>
      <c r="B1457" s="1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t="s">
        <v>11</v>
      </c>
      <c r="K1457">
        <f t="shared" si="22"/>
        <v>1</v>
      </c>
    </row>
    <row r="1458" spans="1:11" x14ac:dyDescent="0.25">
      <c r="A1458">
        <v>1457</v>
      </c>
      <c r="B1458" s="1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t="s">
        <v>11</v>
      </c>
      <c r="K1458">
        <f t="shared" si="22"/>
        <v>1</v>
      </c>
    </row>
    <row r="1459" spans="1:11" x14ac:dyDescent="0.25">
      <c r="A1459">
        <v>1458</v>
      </c>
      <c r="B1459" s="1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t="s">
        <v>13</v>
      </c>
      <c r="K1459">
        <f t="shared" si="22"/>
        <v>0</v>
      </c>
    </row>
    <row r="1460" spans="1:11" x14ac:dyDescent="0.25">
      <c r="A1460">
        <v>1459</v>
      </c>
      <c r="B1460" s="1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t="s">
        <v>11</v>
      </c>
      <c r="K1460">
        <f t="shared" si="22"/>
        <v>1</v>
      </c>
    </row>
    <row r="1461" spans="1:11" x14ac:dyDescent="0.25">
      <c r="A1461">
        <v>1460</v>
      </c>
      <c r="B1461" s="1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t="s">
        <v>11</v>
      </c>
      <c r="K1461">
        <f t="shared" si="22"/>
        <v>1</v>
      </c>
    </row>
    <row r="1462" spans="1:11" x14ac:dyDescent="0.25">
      <c r="A1462">
        <v>1461</v>
      </c>
      <c r="B1462" s="1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t="s">
        <v>11</v>
      </c>
      <c r="K1462">
        <f t="shared" si="22"/>
        <v>1</v>
      </c>
    </row>
    <row r="1463" spans="1:11" x14ac:dyDescent="0.25">
      <c r="A1463">
        <v>1462</v>
      </c>
      <c r="B1463" s="1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t="s">
        <v>13</v>
      </c>
      <c r="K1463">
        <f t="shared" si="22"/>
        <v>0</v>
      </c>
    </row>
    <row r="1464" spans="1:11" x14ac:dyDescent="0.25">
      <c r="A1464">
        <v>1463</v>
      </c>
      <c r="B1464" s="1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t="s">
        <v>13</v>
      </c>
      <c r="K1464">
        <f t="shared" si="22"/>
        <v>0</v>
      </c>
    </row>
    <row r="1465" spans="1:11" x14ac:dyDescent="0.25">
      <c r="A1465">
        <v>1464</v>
      </c>
      <c r="B1465" s="1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t="s">
        <v>13</v>
      </c>
      <c r="K1465">
        <f t="shared" si="22"/>
        <v>0</v>
      </c>
    </row>
    <row r="1466" spans="1:11" x14ac:dyDescent="0.25">
      <c r="A1466">
        <v>1465</v>
      </c>
      <c r="B1466" s="1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t="s">
        <v>11</v>
      </c>
      <c r="K1466">
        <f t="shared" si="22"/>
        <v>1</v>
      </c>
    </row>
    <row r="1467" spans="1:11" x14ac:dyDescent="0.25">
      <c r="A1467">
        <v>1466</v>
      </c>
      <c r="B1467" s="1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t="s">
        <v>11</v>
      </c>
      <c r="K1467">
        <f t="shared" si="22"/>
        <v>1</v>
      </c>
    </row>
    <row r="1468" spans="1:11" x14ac:dyDescent="0.25">
      <c r="A1468">
        <v>1467</v>
      </c>
      <c r="B1468" s="1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t="s">
        <v>11</v>
      </c>
      <c r="K1468">
        <f t="shared" si="22"/>
        <v>1</v>
      </c>
    </row>
    <row r="1469" spans="1:11" x14ac:dyDescent="0.25">
      <c r="A1469">
        <v>1468</v>
      </c>
      <c r="B1469" s="1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t="s">
        <v>13</v>
      </c>
      <c r="K1469">
        <f t="shared" si="22"/>
        <v>0</v>
      </c>
    </row>
    <row r="1470" spans="1:11" x14ac:dyDescent="0.25">
      <c r="A1470">
        <v>1469</v>
      </c>
      <c r="B1470" s="1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t="s">
        <v>13</v>
      </c>
      <c r="K1470">
        <f t="shared" si="22"/>
        <v>0</v>
      </c>
    </row>
    <row r="1471" spans="1:11" x14ac:dyDescent="0.25">
      <c r="A1471">
        <v>1470</v>
      </c>
      <c r="B1471" s="1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t="s">
        <v>11</v>
      </c>
      <c r="K1471">
        <f t="shared" si="22"/>
        <v>1</v>
      </c>
    </row>
    <row r="1472" spans="1:11" x14ac:dyDescent="0.25">
      <c r="A1472">
        <v>1471</v>
      </c>
      <c r="B1472" s="1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t="s">
        <v>11</v>
      </c>
      <c r="K1472">
        <f t="shared" si="22"/>
        <v>1</v>
      </c>
    </row>
    <row r="1473" spans="1:11" x14ac:dyDescent="0.25">
      <c r="A1473">
        <v>1472</v>
      </c>
      <c r="B1473" s="1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t="s">
        <v>13</v>
      </c>
      <c r="K1473">
        <f t="shared" si="22"/>
        <v>0</v>
      </c>
    </row>
    <row r="1474" spans="1:11" x14ac:dyDescent="0.25">
      <c r="A1474">
        <v>1473</v>
      </c>
      <c r="B1474" s="1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t="s">
        <v>13</v>
      </c>
      <c r="K1474">
        <f t="shared" si="22"/>
        <v>0</v>
      </c>
    </row>
    <row r="1475" spans="1:11" x14ac:dyDescent="0.25">
      <c r="A1475">
        <v>1474</v>
      </c>
      <c r="B1475" s="1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t="s">
        <v>11</v>
      </c>
      <c r="K1475">
        <f t="shared" ref="K1475:K1538" si="23">IF(J1475="Yes", 1, 0)</f>
        <v>1</v>
      </c>
    </row>
    <row r="1476" spans="1:11" x14ac:dyDescent="0.25">
      <c r="A1476">
        <v>1475</v>
      </c>
      <c r="B1476" s="1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t="s">
        <v>13</v>
      </c>
      <c r="K1476">
        <f t="shared" si="23"/>
        <v>0</v>
      </c>
    </row>
    <row r="1477" spans="1:11" x14ac:dyDescent="0.25">
      <c r="A1477">
        <v>1476</v>
      </c>
      <c r="B1477" s="1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t="s">
        <v>13</v>
      </c>
      <c r="K1477">
        <f t="shared" si="23"/>
        <v>0</v>
      </c>
    </row>
    <row r="1478" spans="1:11" x14ac:dyDescent="0.25">
      <c r="A1478">
        <v>1477</v>
      </c>
      <c r="B1478" s="1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t="s">
        <v>13</v>
      </c>
      <c r="K1478">
        <f t="shared" si="23"/>
        <v>0</v>
      </c>
    </row>
    <row r="1479" spans="1:11" x14ac:dyDescent="0.25">
      <c r="A1479">
        <v>1478</v>
      </c>
      <c r="B1479" s="1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t="s">
        <v>11</v>
      </c>
      <c r="K1479">
        <f t="shared" si="23"/>
        <v>1</v>
      </c>
    </row>
    <row r="1480" spans="1:11" x14ac:dyDescent="0.25">
      <c r="A1480">
        <v>1479</v>
      </c>
      <c r="B1480" s="1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t="s">
        <v>11</v>
      </c>
      <c r="K1480">
        <f t="shared" si="23"/>
        <v>1</v>
      </c>
    </row>
    <row r="1481" spans="1:11" x14ac:dyDescent="0.25">
      <c r="A1481">
        <v>1480</v>
      </c>
      <c r="B1481" s="1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t="s">
        <v>13</v>
      </c>
      <c r="K1481">
        <f t="shared" si="23"/>
        <v>0</v>
      </c>
    </row>
    <row r="1482" spans="1:11" x14ac:dyDescent="0.25">
      <c r="A1482">
        <v>1481</v>
      </c>
      <c r="B1482" s="1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t="s">
        <v>11</v>
      </c>
      <c r="K1482">
        <f t="shared" si="23"/>
        <v>1</v>
      </c>
    </row>
    <row r="1483" spans="1:11" x14ac:dyDescent="0.25">
      <c r="A1483">
        <v>1482</v>
      </c>
      <c r="B1483" s="1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t="s">
        <v>11</v>
      </c>
      <c r="K1483">
        <f t="shared" si="23"/>
        <v>1</v>
      </c>
    </row>
    <row r="1484" spans="1:11" x14ac:dyDescent="0.25">
      <c r="A1484">
        <v>1483</v>
      </c>
      <c r="B1484" s="1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t="s">
        <v>13</v>
      </c>
      <c r="K1484">
        <f t="shared" si="23"/>
        <v>0</v>
      </c>
    </row>
    <row r="1485" spans="1:11" x14ac:dyDescent="0.25">
      <c r="A1485">
        <v>1484</v>
      </c>
      <c r="B1485" s="1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t="s">
        <v>11</v>
      </c>
      <c r="K1485">
        <f t="shared" si="23"/>
        <v>1</v>
      </c>
    </row>
    <row r="1486" spans="1:11" x14ac:dyDescent="0.25">
      <c r="A1486">
        <v>1485</v>
      </c>
      <c r="B1486" s="1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t="s">
        <v>11</v>
      </c>
      <c r="K1486">
        <f t="shared" si="23"/>
        <v>1</v>
      </c>
    </row>
    <row r="1487" spans="1:11" x14ac:dyDescent="0.25">
      <c r="A1487">
        <v>1486</v>
      </c>
      <c r="B1487" s="1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t="s">
        <v>13</v>
      </c>
      <c r="K1487">
        <f t="shared" si="23"/>
        <v>0</v>
      </c>
    </row>
    <row r="1488" spans="1:11" x14ac:dyDescent="0.25">
      <c r="A1488">
        <v>1487</v>
      </c>
      <c r="B1488" s="1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t="s">
        <v>11</v>
      </c>
      <c r="K1488">
        <f t="shared" si="23"/>
        <v>1</v>
      </c>
    </row>
    <row r="1489" spans="1:11" x14ac:dyDescent="0.25">
      <c r="A1489">
        <v>1488</v>
      </c>
      <c r="B1489" s="1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t="s">
        <v>13</v>
      </c>
      <c r="K1489">
        <f t="shared" si="23"/>
        <v>0</v>
      </c>
    </row>
    <row r="1490" spans="1:11" x14ac:dyDescent="0.25">
      <c r="A1490">
        <v>1489</v>
      </c>
      <c r="B1490" s="1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t="s">
        <v>11</v>
      </c>
      <c r="K1490">
        <f t="shared" si="23"/>
        <v>1</v>
      </c>
    </row>
    <row r="1491" spans="1:11" x14ac:dyDescent="0.25">
      <c r="A1491">
        <v>1490</v>
      </c>
      <c r="B1491" s="1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t="s">
        <v>11</v>
      </c>
      <c r="K1491">
        <f t="shared" si="23"/>
        <v>1</v>
      </c>
    </row>
    <row r="1492" spans="1:11" x14ac:dyDescent="0.25">
      <c r="A1492">
        <v>1491</v>
      </c>
      <c r="B1492" s="1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t="s">
        <v>11</v>
      </c>
      <c r="K1492">
        <f t="shared" si="23"/>
        <v>1</v>
      </c>
    </row>
    <row r="1493" spans="1:11" x14ac:dyDescent="0.25">
      <c r="A1493">
        <v>1492</v>
      </c>
      <c r="B1493" s="1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t="s">
        <v>13</v>
      </c>
      <c r="K1493">
        <f t="shared" si="23"/>
        <v>0</v>
      </c>
    </row>
    <row r="1494" spans="1:11" x14ac:dyDescent="0.25">
      <c r="A1494">
        <v>1493</v>
      </c>
      <c r="B1494" s="1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t="s">
        <v>11</v>
      </c>
      <c r="K1494">
        <f t="shared" si="23"/>
        <v>1</v>
      </c>
    </row>
    <row r="1495" spans="1:11" x14ac:dyDescent="0.25">
      <c r="A1495">
        <v>1494</v>
      </c>
      <c r="B1495" s="1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t="s">
        <v>13</v>
      </c>
      <c r="K1495">
        <f t="shared" si="23"/>
        <v>0</v>
      </c>
    </row>
    <row r="1496" spans="1:11" x14ac:dyDescent="0.25">
      <c r="A1496">
        <v>1495</v>
      </c>
      <c r="B1496" s="1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t="s">
        <v>11</v>
      </c>
      <c r="K1496">
        <f t="shared" si="23"/>
        <v>1</v>
      </c>
    </row>
    <row r="1497" spans="1:11" x14ac:dyDescent="0.25">
      <c r="A1497">
        <v>1496</v>
      </c>
      <c r="B1497" s="1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t="s">
        <v>11</v>
      </c>
      <c r="K1497">
        <f t="shared" si="23"/>
        <v>1</v>
      </c>
    </row>
    <row r="1498" spans="1:11" x14ac:dyDescent="0.25">
      <c r="A1498">
        <v>1497</v>
      </c>
      <c r="B1498" s="1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t="s">
        <v>13</v>
      </c>
      <c r="K1498">
        <f t="shared" si="23"/>
        <v>0</v>
      </c>
    </row>
    <row r="1499" spans="1:11" x14ac:dyDescent="0.25">
      <c r="A1499">
        <v>1498</v>
      </c>
      <c r="B1499" s="1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t="s">
        <v>13</v>
      </c>
      <c r="K1499">
        <f t="shared" si="23"/>
        <v>0</v>
      </c>
    </row>
    <row r="1500" spans="1:11" x14ac:dyDescent="0.25">
      <c r="A1500">
        <v>1499</v>
      </c>
      <c r="B1500" s="1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t="s">
        <v>11</v>
      </c>
      <c r="K1500">
        <f t="shared" si="23"/>
        <v>1</v>
      </c>
    </row>
    <row r="1501" spans="1:11" x14ac:dyDescent="0.25">
      <c r="A1501">
        <v>1500</v>
      </c>
      <c r="B1501" s="1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t="s">
        <v>13</v>
      </c>
      <c r="K1501">
        <f t="shared" si="23"/>
        <v>0</v>
      </c>
    </row>
    <row r="1502" spans="1:11" x14ac:dyDescent="0.25">
      <c r="A1502">
        <v>1501</v>
      </c>
      <c r="B1502" s="1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t="s">
        <v>11</v>
      </c>
      <c r="K1502">
        <f t="shared" si="23"/>
        <v>1</v>
      </c>
    </row>
    <row r="1503" spans="1:11" x14ac:dyDescent="0.25">
      <c r="A1503">
        <v>1502</v>
      </c>
      <c r="B1503" s="1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t="s">
        <v>11</v>
      </c>
      <c r="K1503">
        <f t="shared" si="23"/>
        <v>1</v>
      </c>
    </row>
    <row r="1504" spans="1:11" x14ac:dyDescent="0.25">
      <c r="A1504">
        <v>1503</v>
      </c>
      <c r="B1504" s="1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t="s">
        <v>13</v>
      </c>
      <c r="K1504">
        <f t="shared" si="23"/>
        <v>0</v>
      </c>
    </row>
    <row r="1505" spans="1:11" x14ac:dyDescent="0.25">
      <c r="A1505">
        <v>1504</v>
      </c>
      <c r="B1505" s="1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t="s">
        <v>11</v>
      </c>
      <c r="K1505">
        <f t="shared" si="23"/>
        <v>1</v>
      </c>
    </row>
    <row r="1506" spans="1:11" x14ac:dyDescent="0.25">
      <c r="A1506">
        <v>1505</v>
      </c>
      <c r="B1506" s="1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t="s">
        <v>13</v>
      </c>
      <c r="K1506">
        <f t="shared" si="23"/>
        <v>0</v>
      </c>
    </row>
    <row r="1507" spans="1:11" x14ac:dyDescent="0.25">
      <c r="A1507">
        <v>1506</v>
      </c>
      <c r="B1507" s="1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t="s">
        <v>11</v>
      </c>
      <c r="K1507">
        <f t="shared" si="23"/>
        <v>1</v>
      </c>
    </row>
    <row r="1508" spans="1:11" x14ac:dyDescent="0.25">
      <c r="A1508">
        <v>1507</v>
      </c>
      <c r="B1508" s="1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t="s">
        <v>13</v>
      </c>
      <c r="K1508">
        <f t="shared" si="23"/>
        <v>0</v>
      </c>
    </row>
    <row r="1509" spans="1:11" x14ac:dyDescent="0.25">
      <c r="A1509">
        <v>1508</v>
      </c>
      <c r="B1509" s="1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t="s">
        <v>13</v>
      </c>
      <c r="K1509">
        <f t="shared" si="23"/>
        <v>0</v>
      </c>
    </row>
    <row r="1510" spans="1:11" x14ac:dyDescent="0.25">
      <c r="A1510">
        <v>1509</v>
      </c>
      <c r="B1510" s="1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t="s">
        <v>11</v>
      </c>
      <c r="K1510">
        <f t="shared" si="23"/>
        <v>1</v>
      </c>
    </row>
    <row r="1511" spans="1:11" x14ac:dyDescent="0.25">
      <c r="A1511">
        <v>1510</v>
      </c>
      <c r="B1511" s="1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t="s">
        <v>11</v>
      </c>
      <c r="K1511">
        <f t="shared" si="23"/>
        <v>1</v>
      </c>
    </row>
    <row r="1512" spans="1:11" x14ac:dyDescent="0.25">
      <c r="A1512">
        <v>1511</v>
      </c>
      <c r="B1512" s="1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t="s">
        <v>11</v>
      </c>
      <c r="K1512">
        <f t="shared" si="23"/>
        <v>1</v>
      </c>
    </row>
    <row r="1513" spans="1:11" x14ac:dyDescent="0.25">
      <c r="A1513">
        <v>1512</v>
      </c>
      <c r="B1513" s="1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t="s">
        <v>13</v>
      </c>
      <c r="K1513">
        <f t="shared" si="23"/>
        <v>0</v>
      </c>
    </row>
    <row r="1514" spans="1:11" x14ac:dyDescent="0.25">
      <c r="A1514">
        <v>1513</v>
      </c>
      <c r="B1514" s="1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t="s">
        <v>13</v>
      </c>
      <c r="K1514">
        <f t="shared" si="23"/>
        <v>0</v>
      </c>
    </row>
    <row r="1515" spans="1:11" x14ac:dyDescent="0.25">
      <c r="A1515">
        <v>1514</v>
      </c>
      <c r="B1515" s="1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t="s">
        <v>13</v>
      </c>
      <c r="K1515">
        <f t="shared" si="23"/>
        <v>0</v>
      </c>
    </row>
    <row r="1516" spans="1:11" x14ac:dyDescent="0.25">
      <c r="A1516">
        <v>1515</v>
      </c>
      <c r="B1516" s="1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t="s">
        <v>13</v>
      </c>
      <c r="K1516">
        <f t="shared" si="23"/>
        <v>0</v>
      </c>
    </row>
    <row r="1517" spans="1:11" x14ac:dyDescent="0.25">
      <c r="A1517">
        <v>1516</v>
      </c>
      <c r="B1517" s="1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t="s">
        <v>13</v>
      </c>
      <c r="K1517">
        <f t="shared" si="23"/>
        <v>0</v>
      </c>
    </row>
    <row r="1518" spans="1:11" x14ac:dyDescent="0.25">
      <c r="A1518">
        <v>1517</v>
      </c>
      <c r="B1518" s="1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t="s">
        <v>11</v>
      </c>
      <c r="K1518">
        <f t="shared" si="23"/>
        <v>1</v>
      </c>
    </row>
    <row r="1519" spans="1:11" x14ac:dyDescent="0.25">
      <c r="A1519">
        <v>1518</v>
      </c>
      <c r="B1519" s="1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t="s">
        <v>11</v>
      </c>
      <c r="K1519">
        <f t="shared" si="23"/>
        <v>1</v>
      </c>
    </row>
    <row r="1520" spans="1:11" x14ac:dyDescent="0.25">
      <c r="A1520">
        <v>1519</v>
      </c>
      <c r="B1520" s="1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t="s">
        <v>11</v>
      </c>
      <c r="K1520">
        <f t="shared" si="23"/>
        <v>1</v>
      </c>
    </row>
    <row r="1521" spans="1:11" x14ac:dyDescent="0.25">
      <c r="A1521">
        <v>1520</v>
      </c>
      <c r="B1521" s="1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t="s">
        <v>11</v>
      </c>
      <c r="K1521">
        <f t="shared" si="23"/>
        <v>1</v>
      </c>
    </row>
    <row r="1522" spans="1:11" x14ac:dyDescent="0.25">
      <c r="A1522">
        <v>1521</v>
      </c>
      <c r="B1522" s="1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t="s">
        <v>13</v>
      </c>
      <c r="K1522">
        <f t="shared" si="23"/>
        <v>0</v>
      </c>
    </row>
    <row r="1523" spans="1:11" x14ac:dyDescent="0.25">
      <c r="A1523">
        <v>1522</v>
      </c>
      <c r="B1523" s="1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t="s">
        <v>13</v>
      </c>
      <c r="K1523">
        <f t="shared" si="23"/>
        <v>0</v>
      </c>
    </row>
    <row r="1524" spans="1:11" x14ac:dyDescent="0.25">
      <c r="A1524">
        <v>1523</v>
      </c>
      <c r="B1524" s="1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t="s">
        <v>13</v>
      </c>
      <c r="K1524">
        <f t="shared" si="23"/>
        <v>0</v>
      </c>
    </row>
    <row r="1525" spans="1:11" x14ac:dyDescent="0.25">
      <c r="A1525">
        <v>1524</v>
      </c>
      <c r="B1525" s="1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t="s">
        <v>11</v>
      </c>
      <c r="K1525">
        <f t="shared" si="23"/>
        <v>1</v>
      </c>
    </row>
    <row r="1526" spans="1:11" x14ac:dyDescent="0.25">
      <c r="A1526">
        <v>1525</v>
      </c>
      <c r="B1526" s="1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t="s">
        <v>11</v>
      </c>
      <c r="K1526">
        <f t="shared" si="23"/>
        <v>1</v>
      </c>
    </row>
    <row r="1527" spans="1:11" x14ac:dyDescent="0.25">
      <c r="A1527">
        <v>1526</v>
      </c>
      <c r="B1527" s="1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t="s">
        <v>13</v>
      </c>
      <c r="K1527">
        <f t="shared" si="23"/>
        <v>0</v>
      </c>
    </row>
    <row r="1528" spans="1:11" x14ac:dyDescent="0.25">
      <c r="A1528">
        <v>1527</v>
      </c>
      <c r="B1528" s="1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t="s">
        <v>13</v>
      </c>
      <c r="K1528">
        <f t="shared" si="23"/>
        <v>0</v>
      </c>
    </row>
    <row r="1529" spans="1:11" x14ac:dyDescent="0.25">
      <c r="A1529">
        <v>1528</v>
      </c>
      <c r="B1529" s="1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t="s">
        <v>13</v>
      </c>
      <c r="K1529">
        <f t="shared" si="23"/>
        <v>0</v>
      </c>
    </row>
    <row r="1530" spans="1:11" x14ac:dyDescent="0.25">
      <c r="A1530">
        <v>1529</v>
      </c>
      <c r="B1530" s="1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t="s">
        <v>11</v>
      </c>
      <c r="K1530">
        <f t="shared" si="23"/>
        <v>1</v>
      </c>
    </row>
    <row r="1531" spans="1:11" x14ac:dyDescent="0.25">
      <c r="A1531">
        <v>1530</v>
      </c>
      <c r="B1531" s="1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t="s">
        <v>13</v>
      </c>
      <c r="K1531">
        <f t="shared" si="23"/>
        <v>0</v>
      </c>
    </row>
    <row r="1532" spans="1:11" x14ac:dyDescent="0.25">
      <c r="A1532">
        <v>1531</v>
      </c>
      <c r="B1532" s="1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t="s">
        <v>11</v>
      </c>
      <c r="K1532">
        <f t="shared" si="23"/>
        <v>1</v>
      </c>
    </row>
    <row r="1533" spans="1:11" x14ac:dyDescent="0.25">
      <c r="A1533">
        <v>1532</v>
      </c>
      <c r="B1533" s="1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t="s">
        <v>13</v>
      </c>
      <c r="K1533">
        <f t="shared" si="23"/>
        <v>0</v>
      </c>
    </row>
    <row r="1534" spans="1:11" x14ac:dyDescent="0.25">
      <c r="A1534">
        <v>1533</v>
      </c>
      <c r="B1534" s="1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t="s">
        <v>13</v>
      </c>
      <c r="K1534">
        <f t="shared" si="23"/>
        <v>0</v>
      </c>
    </row>
    <row r="1535" spans="1:11" x14ac:dyDescent="0.25">
      <c r="A1535">
        <v>1534</v>
      </c>
      <c r="B1535" s="1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t="s">
        <v>13</v>
      </c>
      <c r="K1535">
        <f t="shared" si="23"/>
        <v>0</v>
      </c>
    </row>
    <row r="1536" spans="1:11" x14ac:dyDescent="0.25">
      <c r="A1536">
        <v>1535</v>
      </c>
      <c r="B1536" s="1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t="s">
        <v>11</v>
      </c>
      <c r="K1536">
        <f t="shared" si="23"/>
        <v>1</v>
      </c>
    </row>
    <row r="1537" spans="1:11" x14ac:dyDescent="0.25">
      <c r="A1537">
        <v>1536</v>
      </c>
      <c r="B1537" s="1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t="s">
        <v>11</v>
      </c>
      <c r="K1537">
        <f t="shared" si="23"/>
        <v>1</v>
      </c>
    </row>
    <row r="1538" spans="1:11" x14ac:dyDescent="0.25">
      <c r="A1538">
        <v>1537</v>
      </c>
      <c r="B1538" s="1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t="s">
        <v>13</v>
      </c>
      <c r="K1538">
        <f t="shared" si="23"/>
        <v>0</v>
      </c>
    </row>
    <row r="1539" spans="1:11" x14ac:dyDescent="0.25">
      <c r="A1539">
        <v>1538</v>
      </c>
      <c r="B1539" s="1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t="s">
        <v>11</v>
      </c>
      <c r="K1539">
        <f t="shared" ref="K1539:K1602" si="24">IF(J1539="Yes", 1, 0)</f>
        <v>1</v>
      </c>
    </row>
    <row r="1540" spans="1:11" x14ac:dyDescent="0.25">
      <c r="A1540">
        <v>1539</v>
      </c>
      <c r="B1540" s="1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t="s">
        <v>11</v>
      </c>
      <c r="K1540">
        <f t="shared" si="24"/>
        <v>1</v>
      </c>
    </row>
    <row r="1541" spans="1:11" x14ac:dyDescent="0.25">
      <c r="A1541">
        <v>1540</v>
      </c>
      <c r="B1541" s="1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t="s">
        <v>13</v>
      </c>
      <c r="K1541">
        <f t="shared" si="24"/>
        <v>0</v>
      </c>
    </row>
    <row r="1542" spans="1:11" x14ac:dyDescent="0.25">
      <c r="A1542">
        <v>1541</v>
      </c>
      <c r="B1542" s="1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t="s">
        <v>11</v>
      </c>
      <c r="K1542">
        <f t="shared" si="24"/>
        <v>1</v>
      </c>
    </row>
    <row r="1543" spans="1:11" x14ac:dyDescent="0.25">
      <c r="A1543">
        <v>1542</v>
      </c>
      <c r="B1543" s="1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t="s">
        <v>11</v>
      </c>
      <c r="K1543">
        <f t="shared" si="24"/>
        <v>1</v>
      </c>
    </row>
    <row r="1544" spans="1:11" x14ac:dyDescent="0.25">
      <c r="A1544">
        <v>1543</v>
      </c>
      <c r="B1544" s="1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t="s">
        <v>11</v>
      </c>
      <c r="K1544">
        <f t="shared" si="24"/>
        <v>1</v>
      </c>
    </row>
    <row r="1545" spans="1:11" x14ac:dyDescent="0.25">
      <c r="A1545">
        <v>1544</v>
      </c>
      <c r="B1545" s="1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t="s">
        <v>11</v>
      </c>
      <c r="K1545">
        <f t="shared" si="24"/>
        <v>1</v>
      </c>
    </row>
    <row r="1546" spans="1:11" x14ac:dyDescent="0.25">
      <c r="A1546">
        <v>1545</v>
      </c>
      <c r="B1546" s="1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t="s">
        <v>13</v>
      </c>
      <c r="K1546">
        <f t="shared" si="24"/>
        <v>0</v>
      </c>
    </row>
    <row r="1547" spans="1:11" x14ac:dyDescent="0.25">
      <c r="A1547">
        <v>1546</v>
      </c>
      <c r="B1547" s="1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t="s">
        <v>13</v>
      </c>
      <c r="K1547">
        <f t="shared" si="24"/>
        <v>0</v>
      </c>
    </row>
    <row r="1548" spans="1:11" x14ac:dyDescent="0.25">
      <c r="A1548">
        <v>1547</v>
      </c>
      <c r="B1548" s="1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t="s">
        <v>13</v>
      </c>
      <c r="K1548">
        <f t="shared" si="24"/>
        <v>0</v>
      </c>
    </row>
    <row r="1549" spans="1:11" x14ac:dyDescent="0.25">
      <c r="A1549">
        <v>1548</v>
      </c>
      <c r="B1549" s="1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t="s">
        <v>11</v>
      </c>
      <c r="K1549">
        <f t="shared" si="24"/>
        <v>1</v>
      </c>
    </row>
    <row r="1550" spans="1:11" x14ac:dyDescent="0.25">
      <c r="A1550">
        <v>1549</v>
      </c>
      <c r="B1550" s="1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t="s">
        <v>13</v>
      </c>
      <c r="K1550">
        <f t="shared" si="24"/>
        <v>0</v>
      </c>
    </row>
    <row r="1551" spans="1:11" x14ac:dyDescent="0.25">
      <c r="A1551">
        <v>1550</v>
      </c>
      <c r="B1551" s="1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t="s">
        <v>11</v>
      </c>
      <c r="K1551">
        <f t="shared" si="24"/>
        <v>1</v>
      </c>
    </row>
    <row r="1552" spans="1:11" x14ac:dyDescent="0.25">
      <c r="A1552">
        <v>1551</v>
      </c>
      <c r="B1552" s="1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t="s">
        <v>13</v>
      </c>
      <c r="K1552">
        <f t="shared" si="24"/>
        <v>0</v>
      </c>
    </row>
    <row r="1553" spans="1:11" x14ac:dyDescent="0.25">
      <c r="A1553">
        <v>1552</v>
      </c>
      <c r="B1553" s="1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t="s">
        <v>13</v>
      </c>
      <c r="K1553">
        <f t="shared" si="24"/>
        <v>0</v>
      </c>
    </row>
    <row r="1554" spans="1:11" x14ac:dyDescent="0.25">
      <c r="A1554">
        <v>1553</v>
      </c>
      <c r="B1554" s="1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t="s">
        <v>11</v>
      </c>
      <c r="K1554">
        <f t="shared" si="24"/>
        <v>1</v>
      </c>
    </row>
    <row r="1555" spans="1:11" x14ac:dyDescent="0.25">
      <c r="A1555">
        <v>1554</v>
      </c>
      <c r="B1555" s="1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t="s">
        <v>13</v>
      </c>
      <c r="K1555">
        <f t="shared" si="24"/>
        <v>0</v>
      </c>
    </row>
    <row r="1556" spans="1:11" x14ac:dyDescent="0.25">
      <c r="A1556">
        <v>1555</v>
      </c>
      <c r="B1556" s="1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t="s">
        <v>11</v>
      </c>
      <c r="K1556">
        <f t="shared" si="24"/>
        <v>1</v>
      </c>
    </row>
    <row r="1557" spans="1:11" x14ac:dyDescent="0.25">
      <c r="A1557">
        <v>1556</v>
      </c>
      <c r="B1557" s="1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t="s">
        <v>11</v>
      </c>
      <c r="K1557">
        <f t="shared" si="24"/>
        <v>1</v>
      </c>
    </row>
    <row r="1558" spans="1:11" x14ac:dyDescent="0.25">
      <c r="A1558">
        <v>1557</v>
      </c>
      <c r="B1558" s="1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t="s">
        <v>13</v>
      </c>
      <c r="K1558">
        <f t="shared" si="24"/>
        <v>0</v>
      </c>
    </row>
    <row r="1559" spans="1:11" x14ac:dyDescent="0.25">
      <c r="A1559">
        <v>1558</v>
      </c>
      <c r="B1559" s="1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t="s">
        <v>11</v>
      </c>
      <c r="K1559">
        <f t="shared" si="24"/>
        <v>1</v>
      </c>
    </row>
    <row r="1560" spans="1:11" x14ac:dyDescent="0.25">
      <c r="A1560">
        <v>1559</v>
      </c>
      <c r="B1560" s="1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t="s">
        <v>13</v>
      </c>
      <c r="K1560">
        <f t="shared" si="24"/>
        <v>0</v>
      </c>
    </row>
    <row r="1561" spans="1:11" x14ac:dyDescent="0.25">
      <c r="A1561">
        <v>1560</v>
      </c>
      <c r="B1561" s="1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t="s">
        <v>13</v>
      </c>
      <c r="K1561">
        <f t="shared" si="24"/>
        <v>0</v>
      </c>
    </row>
    <row r="1562" spans="1:11" x14ac:dyDescent="0.25">
      <c r="A1562">
        <v>1561</v>
      </c>
      <c r="B1562" s="1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t="s">
        <v>11</v>
      </c>
      <c r="K1562">
        <f t="shared" si="24"/>
        <v>1</v>
      </c>
    </row>
    <row r="1563" spans="1:11" x14ac:dyDescent="0.25">
      <c r="A1563">
        <v>1562</v>
      </c>
      <c r="B1563" s="1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t="s">
        <v>13</v>
      </c>
      <c r="K1563">
        <f t="shared" si="24"/>
        <v>0</v>
      </c>
    </row>
    <row r="1564" spans="1:11" x14ac:dyDescent="0.25">
      <c r="A1564">
        <v>1563</v>
      </c>
      <c r="B1564" s="1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t="s">
        <v>11</v>
      </c>
      <c r="K1564">
        <f t="shared" si="24"/>
        <v>1</v>
      </c>
    </row>
    <row r="1565" spans="1:11" x14ac:dyDescent="0.25">
      <c r="A1565">
        <v>1564</v>
      </c>
      <c r="B1565" s="1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t="s">
        <v>13</v>
      </c>
      <c r="K1565">
        <f t="shared" si="24"/>
        <v>0</v>
      </c>
    </row>
    <row r="1566" spans="1:11" x14ac:dyDescent="0.25">
      <c r="A1566">
        <v>1565</v>
      </c>
      <c r="B1566" s="1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t="s">
        <v>11</v>
      </c>
      <c r="K1566">
        <f t="shared" si="24"/>
        <v>1</v>
      </c>
    </row>
    <row r="1567" spans="1:11" x14ac:dyDescent="0.25">
      <c r="A1567">
        <v>1566</v>
      </c>
      <c r="B1567" s="1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t="s">
        <v>11</v>
      </c>
      <c r="K1567">
        <f t="shared" si="24"/>
        <v>1</v>
      </c>
    </row>
    <row r="1568" spans="1:11" x14ac:dyDescent="0.25">
      <c r="A1568">
        <v>1567</v>
      </c>
      <c r="B1568" s="1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t="s">
        <v>11</v>
      </c>
      <c r="K1568">
        <f t="shared" si="24"/>
        <v>1</v>
      </c>
    </row>
    <row r="1569" spans="1:11" x14ac:dyDescent="0.25">
      <c r="A1569">
        <v>1568</v>
      </c>
      <c r="B1569" s="1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t="s">
        <v>13</v>
      </c>
      <c r="K1569">
        <f t="shared" si="24"/>
        <v>0</v>
      </c>
    </row>
    <row r="1570" spans="1:11" x14ac:dyDescent="0.25">
      <c r="A1570">
        <v>1569</v>
      </c>
      <c r="B1570" s="1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t="s">
        <v>11</v>
      </c>
      <c r="K1570">
        <f t="shared" si="24"/>
        <v>1</v>
      </c>
    </row>
    <row r="1571" spans="1:11" x14ac:dyDescent="0.25">
      <c r="A1571">
        <v>1570</v>
      </c>
      <c r="B1571" s="1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t="s">
        <v>11</v>
      </c>
      <c r="K1571">
        <f t="shared" si="24"/>
        <v>1</v>
      </c>
    </row>
    <row r="1572" spans="1:11" x14ac:dyDescent="0.25">
      <c r="A1572">
        <v>1571</v>
      </c>
      <c r="B1572" s="1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t="s">
        <v>13</v>
      </c>
      <c r="K1572">
        <f t="shared" si="24"/>
        <v>0</v>
      </c>
    </row>
    <row r="1573" spans="1:11" x14ac:dyDescent="0.25">
      <c r="A1573">
        <v>1572</v>
      </c>
      <c r="B1573" s="1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t="s">
        <v>13</v>
      </c>
      <c r="K1573">
        <f t="shared" si="24"/>
        <v>0</v>
      </c>
    </row>
    <row r="1574" spans="1:11" x14ac:dyDescent="0.25">
      <c r="A1574">
        <v>1573</v>
      </c>
      <c r="B1574" s="1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t="s">
        <v>13</v>
      </c>
      <c r="K1574">
        <f t="shared" si="24"/>
        <v>0</v>
      </c>
    </row>
    <row r="1575" spans="1:11" x14ac:dyDescent="0.25">
      <c r="A1575">
        <v>1574</v>
      </c>
      <c r="B1575" s="1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t="s">
        <v>11</v>
      </c>
      <c r="K1575">
        <f t="shared" si="24"/>
        <v>1</v>
      </c>
    </row>
    <row r="1576" spans="1:11" x14ac:dyDescent="0.25">
      <c r="A1576">
        <v>1575</v>
      </c>
      <c r="B1576" s="1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t="s">
        <v>13</v>
      </c>
      <c r="K1576">
        <f t="shared" si="24"/>
        <v>0</v>
      </c>
    </row>
    <row r="1577" spans="1:11" x14ac:dyDescent="0.25">
      <c r="A1577">
        <v>1576</v>
      </c>
      <c r="B1577" s="1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t="s">
        <v>11</v>
      </c>
      <c r="K1577">
        <f t="shared" si="24"/>
        <v>1</v>
      </c>
    </row>
    <row r="1578" spans="1:11" x14ac:dyDescent="0.25">
      <c r="A1578">
        <v>1577</v>
      </c>
      <c r="B1578" s="1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t="s">
        <v>11</v>
      </c>
      <c r="K1578">
        <f t="shared" si="24"/>
        <v>1</v>
      </c>
    </row>
    <row r="1579" spans="1:11" x14ac:dyDescent="0.25">
      <c r="A1579">
        <v>1578</v>
      </c>
      <c r="B1579" s="1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t="s">
        <v>11</v>
      </c>
      <c r="K1579">
        <f t="shared" si="24"/>
        <v>1</v>
      </c>
    </row>
    <row r="1580" spans="1:11" x14ac:dyDescent="0.25">
      <c r="A1580">
        <v>1579</v>
      </c>
      <c r="B1580" s="1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t="s">
        <v>11</v>
      </c>
      <c r="K1580">
        <f t="shared" si="24"/>
        <v>1</v>
      </c>
    </row>
    <row r="1581" spans="1:11" x14ac:dyDescent="0.25">
      <c r="A1581">
        <v>1580</v>
      </c>
      <c r="B1581" s="1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t="s">
        <v>13</v>
      </c>
      <c r="K1581">
        <f t="shared" si="24"/>
        <v>0</v>
      </c>
    </row>
    <row r="1582" spans="1:11" x14ac:dyDescent="0.25">
      <c r="A1582">
        <v>1581</v>
      </c>
      <c r="B1582" s="1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t="s">
        <v>13</v>
      </c>
      <c r="K1582">
        <f t="shared" si="24"/>
        <v>0</v>
      </c>
    </row>
    <row r="1583" spans="1:11" x14ac:dyDescent="0.25">
      <c r="A1583">
        <v>1582</v>
      </c>
      <c r="B1583" s="1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t="s">
        <v>13</v>
      </c>
      <c r="K1583">
        <f t="shared" si="24"/>
        <v>0</v>
      </c>
    </row>
    <row r="1584" spans="1:11" x14ac:dyDescent="0.25">
      <c r="A1584">
        <v>1583</v>
      </c>
      <c r="B1584" s="1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t="s">
        <v>11</v>
      </c>
      <c r="K1584">
        <f t="shared" si="24"/>
        <v>1</v>
      </c>
    </row>
    <row r="1585" spans="1:11" x14ac:dyDescent="0.25">
      <c r="A1585">
        <v>1584</v>
      </c>
      <c r="B1585" s="1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t="s">
        <v>11</v>
      </c>
      <c r="K1585">
        <f t="shared" si="24"/>
        <v>1</v>
      </c>
    </row>
    <row r="1586" spans="1:11" x14ac:dyDescent="0.25">
      <c r="A1586">
        <v>1585</v>
      </c>
      <c r="B1586" s="1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t="s">
        <v>11</v>
      </c>
      <c r="K1586">
        <f t="shared" si="24"/>
        <v>1</v>
      </c>
    </row>
    <row r="1587" spans="1:11" x14ac:dyDescent="0.25">
      <c r="A1587">
        <v>1586</v>
      </c>
      <c r="B1587" s="1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t="s">
        <v>11</v>
      </c>
      <c r="K1587">
        <f t="shared" si="24"/>
        <v>1</v>
      </c>
    </row>
    <row r="1588" spans="1:11" x14ac:dyDescent="0.25">
      <c r="A1588">
        <v>1587</v>
      </c>
      <c r="B1588" s="1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t="s">
        <v>11</v>
      </c>
      <c r="K1588">
        <f t="shared" si="24"/>
        <v>1</v>
      </c>
    </row>
    <row r="1589" spans="1:11" x14ac:dyDescent="0.25">
      <c r="A1589">
        <v>1588</v>
      </c>
      <c r="B1589" s="1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t="s">
        <v>13</v>
      </c>
      <c r="K1589">
        <f t="shared" si="24"/>
        <v>0</v>
      </c>
    </row>
    <row r="1590" spans="1:11" x14ac:dyDescent="0.25">
      <c r="A1590">
        <v>1589</v>
      </c>
      <c r="B1590" s="1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t="s">
        <v>13</v>
      </c>
      <c r="K1590">
        <f t="shared" si="24"/>
        <v>0</v>
      </c>
    </row>
    <row r="1591" spans="1:11" x14ac:dyDescent="0.25">
      <c r="A1591">
        <v>1590</v>
      </c>
      <c r="B1591" s="1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t="s">
        <v>13</v>
      </c>
      <c r="K1591">
        <f t="shared" si="24"/>
        <v>0</v>
      </c>
    </row>
    <row r="1592" spans="1:11" x14ac:dyDescent="0.25">
      <c r="A1592">
        <v>1591</v>
      </c>
      <c r="B1592" s="1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t="s">
        <v>11</v>
      </c>
      <c r="K1592">
        <f t="shared" si="24"/>
        <v>1</v>
      </c>
    </row>
    <row r="1593" spans="1:11" x14ac:dyDescent="0.25">
      <c r="A1593">
        <v>1592</v>
      </c>
      <c r="B1593" s="1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t="s">
        <v>11</v>
      </c>
      <c r="K1593">
        <f t="shared" si="24"/>
        <v>1</v>
      </c>
    </row>
    <row r="1594" spans="1:11" x14ac:dyDescent="0.25">
      <c r="A1594">
        <v>1593</v>
      </c>
      <c r="B1594" s="1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t="s">
        <v>11</v>
      </c>
      <c r="K1594">
        <f t="shared" si="24"/>
        <v>1</v>
      </c>
    </row>
    <row r="1595" spans="1:11" x14ac:dyDescent="0.25">
      <c r="A1595">
        <v>1594</v>
      </c>
      <c r="B1595" s="1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t="s">
        <v>11</v>
      </c>
      <c r="K1595">
        <f t="shared" si="24"/>
        <v>1</v>
      </c>
    </row>
    <row r="1596" spans="1:11" x14ac:dyDescent="0.25">
      <c r="A1596">
        <v>1595</v>
      </c>
      <c r="B1596" s="1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t="s">
        <v>11</v>
      </c>
      <c r="K1596">
        <f t="shared" si="24"/>
        <v>1</v>
      </c>
    </row>
    <row r="1597" spans="1:11" x14ac:dyDescent="0.25">
      <c r="A1597">
        <v>1596</v>
      </c>
      <c r="B1597" s="1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t="s">
        <v>13</v>
      </c>
      <c r="K1597">
        <f t="shared" si="24"/>
        <v>0</v>
      </c>
    </row>
    <row r="1598" spans="1:11" x14ac:dyDescent="0.25">
      <c r="A1598">
        <v>1597</v>
      </c>
      <c r="B1598" s="1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t="s">
        <v>11</v>
      </c>
      <c r="K1598">
        <f t="shared" si="24"/>
        <v>1</v>
      </c>
    </row>
    <row r="1599" spans="1:11" x14ac:dyDescent="0.25">
      <c r="A1599">
        <v>1598</v>
      </c>
      <c r="B1599" s="1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t="s">
        <v>13</v>
      </c>
      <c r="K1599">
        <f t="shared" si="24"/>
        <v>0</v>
      </c>
    </row>
    <row r="1600" spans="1:11" x14ac:dyDescent="0.25">
      <c r="A1600">
        <v>1599</v>
      </c>
      <c r="B1600" s="1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t="s">
        <v>11</v>
      </c>
      <c r="K1600">
        <f t="shared" si="24"/>
        <v>1</v>
      </c>
    </row>
    <row r="1601" spans="1:11" x14ac:dyDescent="0.25">
      <c r="A1601">
        <v>1600</v>
      </c>
      <c r="B1601" s="1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t="s">
        <v>11</v>
      </c>
      <c r="K1601">
        <f t="shared" si="24"/>
        <v>1</v>
      </c>
    </row>
    <row r="1602" spans="1:11" x14ac:dyDescent="0.25">
      <c r="A1602">
        <v>1601</v>
      </c>
      <c r="B1602" s="1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t="s">
        <v>11</v>
      </c>
      <c r="K1602">
        <f t="shared" si="24"/>
        <v>1</v>
      </c>
    </row>
    <row r="1603" spans="1:11" x14ac:dyDescent="0.25">
      <c r="A1603">
        <v>1602</v>
      </c>
      <c r="B1603" s="1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t="s">
        <v>11</v>
      </c>
      <c r="K1603">
        <f t="shared" ref="K1603:K1666" si="25">IF(J1603="Yes", 1, 0)</f>
        <v>1</v>
      </c>
    </row>
    <row r="1604" spans="1:11" x14ac:dyDescent="0.25">
      <c r="A1604">
        <v>1603</v>
      </c>
      <c r="B1604" s="1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t="s">
        <v>13</v>
      </c>
      <c r="K1604">
        <f t="shared" si="25"/>
        <v>0</v>
      </c>
    </row>
    <row r="1605" spans="1:11" x14ac:dyDescent="0.25">
      <c r="A1605">
        <v>1604</v>
      </c>
      <c r="B1605" s="1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t="s">
        <v>11</v>
      </c>
      <c r="K1605">
        <f t="shared" si="25"/>
        <v>1</v>
      </c>
    </row>
    <row r="1606" spans="1:11" x14ac:dyDescent="0.25">
      <c r="A1606">
        <v>1605</v>
      </c>
      <c r="B1606" s="1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t="s">
        <v>11</v>
      </c>
      <c r="K1606">
        <f t="shared" si="25"/>
        <v>1</v>
      </c>
    </row>
    <row r="1607" spans="1:11" x14ac:dyDescent="0.25">
      <c r="A1607">
        <v>1606</v>
      </c>
      <c r="B1607" s="1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t="s">
        <v>13</v>
      </c>
      <c r="K1607">
        <f t="shared" si="25"/>
        <v>0</v>
      </c>
    </row>
    <row r="1608" spans="1:11" x14ac:dyDescent="0.25">
      <c r="A1608">
        <v>1607</v>
      </c>
      <c r="B1608" s="1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t="s">
        <v>11</v>
      </c>
      <c r="K1608">
        <f t="shared" si="25"/>
        <v>1</v>
      </c>
    </row>
    <row r="1609" spans="1:11" x14ac:dyDescent="0.25">
      <c r="A1609">
        <v>1608</v>
      </c>
      <c r="B1609" s="1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t="s">
        <v>11</v>
      </c>
      <c r="K1609">
        <f t="shared" si="25"/>
        <v>1</v>
      </c>
    </row>
    <row r="1610" spans="1:11" x14ac:dyDescent="0.25">
      <c r="A1610">
        <v>1609</v>
      </c>
      <c r="B1610" s="1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t="s">
        <v>11</v>
      </c>
      <c r="K1610">
        <f t="shared" si="25"/>
        <v>1</v>
      </c>
    </row>
    <row r="1611" spans="1:11" x14ac:dyDescent="0.25">
      <c r="A1611">
        <v>1610</v>
      </c>
      <c r="B1611" s="1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t="s">
        <v>11</v>
      </c>
      <c r="K1611">
        <f t="shared" si="25"/>
        <v>1</v>
      </c>
    </row>
    <row r="1612" spans="1:11" x14ac:dyDescent="0.25">
      <c r="A1612">
        <v>1611</v>
      </c>
      <c r="B1612" s="1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t="s">
        <v>13</v>
      </c>
      <c r="K1612">
        <f t="shared" si="25"/>
        <v>0</v>
      </c>
    </row>
    <row r="1613" spans="1:11" x14ac:dyDescent="0.25">
      <c r="A1613">
        <v>1612</v>
      </c>
      <c r="B1613" s="1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t="s">
        <v>13</v>
      </c>
      <c r="K1613">
        <f t="shared" si="25"/>
        <v>0</v>
      </c>
    </row>
    <row r="1614" spans="1:11" x14ac:dyDescent="0.25">
      <c r="A1614">
        <v>1613</v>
      </c>
      <c r="B1614" s="1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t="s">
        <v>13</v>
      </c>
      <c r="K1614">
        <f t="shared" si="25"/>
        <v>0</v>
      </c>
    </row>
    <row r="1615" spans="1:11" x14ac:dyDescent="0.25">
      <c r="A1615">
        <v>1614</v>
      </c>
      <c r="B1615" s="1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t="s">
        <v>13</v>
      </c>
      <c r="K1615">
        <f t="shared" si="25"/>
        <v>0</v>
      </c>
    </row>
    <row r="1616" spans="1:11" x14ac:dyDescent="0.25">
      <c r="A1616">
        <v>1615</v>
      </c>
      <c r="B1616" s="1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t="s">
        <v>13</v>
      </c>
      <c r="K1616">
        <f t="shared" si="25"/>
        <v>0</v>
      </c>
    </row>
    <row r="1617" spans="1:11" x14ac:dyDescent="0.25">
      <c r="A1617">
        <v>1616</v>
      </c>
      <c r="B1617" s="1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t="s">
        <v>13</v>
      </c>
      <c r="K1617">
        <f t="shared" si="25"/>
        <v>0</v>
      </c>
    </row>
    <row r="1618" spans="1:11" x14ac:dyDescent="0.25">
      <c r="A1618">
        <v>1617</v>
      </c>
      <c r="B1618" s="1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t="s">
        <v>13</v>
      </c>
      <c r="K1618">
        <f t="shared" si="25"/>
        <v>0</v>
      </c>
    </row>
    <row r="1619" spans="1:11" x14ac:dyDescent="0.25">
      <c r="A1619">
        <v>1618</v>
      </c>
      <c r="B1619" s="1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t="s">
        <v>13</v>
      </c>
      <c r="K1619">
        <f t="shared" si="25"/>
        <v>0</v>
      </c>
    </row>
    <row r="1620" spans="1:11" x14ac:dyDescent="0.25">
      <c r="A1620">
        <v>1619</v>
      </c>
      <c r="B1620" s="1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t="s">
        <v>11</v>
      </c>
      <c r="K1620">
        <f t="shared" si="25"/>
        <v>1</v>
      </c>
    </row>
    <row r="1621" spans="1:11" x14ac:dyDescent="0.25">
      <c r="A1621">
        <v>1620</v>
      </c>
      <c r="B1621" s="1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t="s">
        <v>13</v>
      </c>
      <c r="K1621">
        <f t="shared" si="25"/>
        <v>0</v>
      </c>
    </row>
    <row r="1622" spans="1:11" x14ac:dyDescent="0.25">
      <c r="A1622">
        <v>1621</v>
      </c>
      <c r="B1622" s="1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t="s">
        <v>13</v>
      </c>
      <c r="K1622">
        <f t="shared" si="25"/>
        <v>0</v>
      </c>
    </row>
    <row r="1623" spans="1:11" x14ac:dyDescent="0.25">
      <c r="A1623">
        <v>1622</v>
      </c>
      <c r="B1623" s="1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t="s">
        <v>11</v>
      </c>
      <c r="K1623">
        <f t="shared" si="25"/>
        <v>1</v>
      </c>
    </row>
    <row r="1624" spans="1:11" x14ac:dyDescent="0.25">
      <c r="A1624">
        <v>1623</v>
      </c>
      <c r="B1624" s="1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t="s">
        <v>13</v>
      </c>
      <c r="K1624">
        <f t="shared" si="25"/>
        <v>0</v>
      </c>
    </row>
    <row r="1625" spans="1:11" x14ac:dyDescent="0.25">
      <c r="A1625">
        <v>1624</v>
      </c>
      <c r="B1625" s="1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t="s">
        <v>11</v>
      </c>
      <c r="K1625">
        <f t="shared" si="25"/>
        <v>1</v>
      </c>
    </row>
    <row r="1626" spans="1:11" x14ac:dyDescent="0.25">
      <c r="A1626">
        <v>1625</v>
      </c>
      <c r="B1626" s="1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t="s">
        <v>11</v>
      </c>
      <c r="K1626">
        <f t="shared" si="25"/>
        <v>1</v>
      </c>
    </row>
    <row r="1627" spans="1:11" x14ac:dyDescent="0.25">
      <c r="A1627">
        <v>1626</v>
      </c>
      <c r="B1627" s="1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t="s">
        <v>11</v>
      </c>
      <c r="K1627">
        <f t="shared" si="25"/>
        <v>1</v>
      </c>
    </row>
    <row r="1628" spans="1:11" x14ac:dyDescent="0.25">
      <c r="A1628">
        <v>1627</v>
      </c>
      <c r="B1628" s="1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t="s">
        <v>11</v>
      </c>
      <c r="K1628">
        <f t="shared" si="25"/>
        <v>1</v>
      </c>
    </row>
    <row r="1629" spans="1:11" x14ac:dyDescent="0.25">
      <c r="A1629">
        <v>1628</v>
      </c>
      <c r="B1629" s="1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t="s">
        <v>13</v>
      </c>
      <c r="K1629">
        <f t="shared" si="25"/>
        <v>0</v>
      </c>
    </row>
    <row r="1630" spans="1:11" x14ac:dyDescent="0.25">
      <c r="A1630">
        <v>1629</v>
      </c>
      <c r="B1630" s="1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t="s">
        <v>13</v>
      </c>
      <c r="K1630">
        <f t="shared" si="25"/>
        <v>0</v>
      </c>
    </row>
    <row r="1631" spans="1:11" x14ac:dyDescent="0.25">
      <c r="A1631">
        <v>1630</v>
      </c>
      <c r="B1631" s="1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t="s">
        <v>11</v>
      </c>
      <c r="K1631">
        <f t="shared" si="25"/>
        <v>1</v>
      </c>
    </row>
    <row r="1632" spans="1:11" x14ac:dyDescent="0.25">
      <c r="A1632">
        <v>1631</v>
      </c>
      <c r="B1632" s="1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t="s">
        <v>13</v>
      </c>
      <c r="K1632">
        <f t="shared" si="25"/>
        <v>0</v>
      </c>
    </row>
    <row r="1633" spans="1:11" x14ac:dyDescent="0.25">
      <c r="A1633">
        <v>1632</v>
      </c>
      <c r="B1633" s="1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t="s">
        <v>11</v>
      </c>
      <c r="K1633">
        <f t="shared" si="25"/>
        <v>1</v>
      </c>
    </row>
    <row r="1634" spans="1:11" x14ac:dyDescent="0.25">
      <c r="A1634">
        <v>1633</v>
      </c>
      <c r="B1634" s="1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t="s">
        <v>11</v>
      </c>
      <c r="K1634">
        <f t="shared" si="25"/>
        <v>1</v>
      </c>
    </row>
    <row r="1635" spans="1:11" x14ac:dyDescent="0.25">
      <c r="A1635">
        <v>1634</v>
      </c>
      <c r="B1635" s="1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t="s">
        <v>11</v>
      </c>
      <c r="K1635">
        <f t="shared" si="25"/>
        <v>1</v>
      </c>
    </row>
    <row r="1636" spans="1:11" x14ac:dyDescent="0.25">
      <c r="A1636">
        <v>1635</v>
      </c>
      <c r="B1636" s="1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t="s">
        <v>11</v>
      </c>
      <c r="K1636">
        <f t="shared" si="25"/>
        <v>1</v>
      </c>
    </row>
    <row r="1637" spans="1:11" x14ac:dyDescent="0.25">
      <c r="A1637">
        <v>1636</v>
      </c>
      <c r="B1637" s="1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t="s">
        <v>11</v>
      </c>
      <c r="K1637">
        <f t="shared" si="25"/>
        <v>1</v>
      </c>
    </row>
    <row r="1638" spans="1:11" x14ac:dyDescent="0.25">
      <c r="A1638">
        <v>1637</v>
      </c>
      <c r="B1638" s="1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t="s">
        <v>13</v>
      </c>
      <c r="K1638">
        <f t="shared" si="25"/>
        <v>0</v>
      </c>
    </row>
    <row r="1639" spans="1:11" x14ac:dyDescent="0.25">
      <c r="A1639">
        <v>1638</v>
      </c>
      <c r="B1639" s="1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t="s">
        <v>11</v>
      </c>
      <c r="K1639">
        <f t="shared" si="25"/>
        <v>1</v>
      </c>
    </row>
    <row r="1640" spans="1:11" x14ac:dyDescent="0.25">
      <c r="A1640">
        <v>1639</v>
      </c>
      <c r="B1640" s="1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t="s">
        <v>11</v>
      </c>
      <c r="K1640">
        <f t="shared" si="25"/>
        <v>1</v>
      </c>
    </row>
    <row r="1641" spans="1:11" x14ac:dyDescent="0.25">
      <c r="A1641">
        <v>1640</v>
      </c>
      <c r="B1641" s="1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t="s">
        <v>13</v>
      </c>
      <c r="K1641">
        <f t="shared" si="25"/>
        <v>0</v>
      </c>
    </row>
    <row r="1642" spans="1:11" x14ac:dyDescent="0.25">
      <c r="A1642">
        <v>1641</v>
      </c>
      <c r="B1642" s="1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t="s">
        <v>11</v>
      </c>
      <c r="K1642">
        <f t="shared" si="25"/>
        <v>1</v>
      </c>
    </row>
    <row r="1643" spans="1:11" x14ac:dyDescent="0.25">
      <c r="A1643">
        <v>1642</v>
      </c>
      <c r="B1643" s="1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t="s">
        <v>11</v>
      </c>
      <c r="K1643">
        <f t="shared" si="25"/>
        <v>1</v>
      </c>
    </row>
    <row r="1644" spans="1:11" x14ac:dyDescent="0.25">
      <c r="A1644">
        <v>1643</v>
      </c>
      <c r="B1644" s="1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t="s">
        <v>11</v>
      </c>
      <c r="K1644">
        <f t="shared" si="25"/>
        <v>1</v>
      </c>
    </row>
    <row r="1645" spans="1:11" x14ac:dyDescent="0.25">
      <c r="A1645">
        <v>1644</v>
      </c>
      <c r="B1645" s="1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t="s">
        <v>11</v>
      </c>
      <c r="K1645">
        <f t="shared" si="25"/>
        <v>1</v>
      </c>
    </row>
    <row r="1646" spans="1:11" x14ac:dyDescent="0.25">
      <c r="A1646">
        <v>1645</v>
      </c>
      <c r="B1646" s="1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t="s">
        <v>11</v>
      </c>
      <c r="K1646">
        <f t="shared" si="25"/>
        <v>1</v>
      </c>
    </row>
    <row r="1647" spans="1:11" x14ac:dyDescent="0.25">
      <c r="A1647">
        <v>1646</v>
      </c>
      <c r="B1647" s="1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t="s">
        <v>11</v>
      </c>
      <c r="K1647">
        <f t="shared" si="25"/>
        <v>1</v>
      </c>
    </row>
    <row r="1648" spans="1:11" x14ac:dyDescent="0.25">
      <c r="A1648">
        <v>1647</v>
      </c>
      <c r="B1648" s="1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t="s">
        <v>11</v>
      </c>
      <c r="K1648">
        <f t="shared" si="25"/>
        <v>1</v>
      </c>
    </row>
    <row r="1649" spans="1:11" x14ac:dyDescent="0.25">
      <c r="A1649">
        <v>1648</v>
      </c>
      <c r="B1649" s="1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t="s">
        <v>11</v>
      </c>
      <c r="K1649">
        <f t="shared" si="25"/>
        <v>1</v>
      </c>
    </row>
    <row r="1650" spans="1:11" x14ac:dyDescent="0.25">
      <c r="A1650">
        <v>1649</v>
      </c>
      <c r="B1650" s="1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t="s">
        <v>13</v>
      </c>
      <c r="K1650">
        <f t="shared" si="25"/>
        <v>0</v>
      </c>
    </row>
    <row r="1651" spans="1:11" x14ac:dyDescent="0.25">
      <c r="A1651">
        <v>1650</v>
      </c>
      <c r="B1651" s="1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t="s">
        <v>11</v>
      </c>
      <c r="K1651">
        <f t="shared" si="25"/>
        <v>1</v>
      </c>
    </row>
    <row r="1652" spans="1:11" x14ac:dyDescent="0.25">
      <c r="A1652">
        <v>1651</v>
      </c>
      <c r="B1652" s="1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t="s">
        <v>11</v>
      </c>
      <c r="K1652">
        <f t="shared" si="25"/>
        <v>1</v>
      </c>
    </row>
    <row r="1653" spans="1:11" x14ac:dyDescent="0.25">
      <c r="A1653">
        <v>1652</v>
      </c>
      <c r="B1653" s="1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t="s">
        <v>11</v>
      </c>
      <c r="K1653">
        <f t="shared" si="25"/>
        <v>1</v>
      </c>
    </row>
    <row r="1654" spans="1:11" x14ac:dyDescent="0.25">
      <c r="A1654">
        <v>1653</v>
      </c>
      <c r="B1654" s="1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t="s">
        <v>11</v>
      </c>
      <c r="K1654">
        <f t="shared" si="25"/>
        <v>1</v>
      </c>
    </row>
    <row r="1655" spans="1:11" x14ac:dyDescent="0.25">
      <c r="A1655">
        <v>1654</v>
      </c>
      <c r="B1655" s="1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t="s">
        <v>11</v>
      </c>
      <c r="K1655">
        <f t="shared" si="25"/>
        <v>1</v>
      </c>
    </row>
    <row r="1656" spans="1:11" x14ac:dyDescent="0.25">
      <c r="A1656">
        <v>1655</v>
      </c>
      <c r="B1656" s="1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t="s">
        <v>11</v>
      </c>
      <c r="K1656">
        <f t="shared" si="25"/>
        <v>1</v>
      </c>
    </row>
    <row r="1657" spans="1:11" x14ac:dyDescent="0.25">
      <c r="A1657">
        <v>1656</v>
      </c>
      <c r="B1657" s="1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t="s">
        <v>11</v>
      </c>
      <c r="K1657">
        <f t="shared" si="25"/>
        <v>1</v>
      </c>
    </row>
    <row r="1658" spans="1:11" x14ac:dyDescent="0.25">
      <c r="A1658">
        <v>1657</v>
      </c>
      <c r="B1658" s="1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t="s">
        <v>11</v>
      </c>
      <c r="K1658">
        <f t="shared" si="25"/>
        <v>1</v>
      </c>
    </row>
    <row r="1659" spans="1:11" x14ac:dyDescent="0.25">
      <c r="A1659">
        <v>1658</v>
      </c>
      <c r="B1659" s="1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t="s">
        <v>11</v>
      </c>
      <c r="K1659">
        <f t="shared" si="25"/>
        <v>1</v>
      </c>
    </row>
    <row r="1660" spans="1:11" x14ac:dyDescent="0.25">
      <c r="A1660">
        <v>1659</v>
      </c>
      <c r="B1660" s="1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t="s">
        <v>13</v>
      </c>
      <c r="K1660">
        <f t="shared" si="25"/>
        <v>0</v>
      </c>
    </row>
    <row r="1661" spans="1:11" x14ac:dyDescent="0.25">
      <c r="A1661">
        <v>1660</v>
      </c>
      <c r="B1661" s="1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t="s">
        <v>11</v>
      </c>
      <c r="K1661">
        <f t="shared" si="25"/>
        <v>1</v>
      </c>
    </row>
    <row r="1662" spans="1:11" x14ac:dyDescent="0.25">
      <c r="A1662">
        <v>1661</v>
      </c>
      <c r="B1662" s="1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t="s">
        <v>11</v>
      </c>
      <c r="K1662">
        <f t="shared" si="25"/>
        <v>1</v>
      </c>
    </row>
    <row r="1663" spans="1:11" x14ac:dyDescent="0.25">
      <c r="A1663">
        <v>1662</v>
      </c>
      <c r="B1663" s="1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t="s">
        <v>13</v>
      </c>
      <c r="K1663">
        <f t="shared" si="25"/>
        <v>0</v>
      </c>
    </row>
    <row r="1664" spans="1:11" x14ac:dyDescent="0.25">
      <c r="A1664">
        <v>1663</v>
      </c>
      <c r="B1664" s="1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t="s">
        <v>11</v>
      </c>
      <c r="K1664">
        <f t="shared" si="25"/>
        <v>1</v>
      </c>
    </row>
    <row r="1665" spans="1:11" x14ac:dyDescent="0.25">
      <c r="A1665">
        <v>1664</v>
      </c>
      <c r="B1665" s="1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t="s">
        <v>11</v>
      </c>
      <c r="K1665">
        <f t="shared" si="25"/>
        <v>1</v>
      </c>
    </row>
    <row r="1666" spans="1:11" x14ac:dyDescent="0.25">
      <c r="A1666">
        <v>1665</v>
      </c>
      <c r="B1666" s="1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t="s">
        <v>13</v>
      </c>
      <c r="K1666">
        <f t="shared" si="25"/>
        <v>0</v>
      </c>
    </row>
    <row r="1667" spans="1:11" x14ac:dyDescent="0.25">
      <c r="A1667">
        <v>1666</v>
      </c>
      <c r="B1667" s="1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t="s">
        <v>13</v>
      </c>
      <c r="K1667">
        <f t="shared" ref="K1667:K1730" si="26">IF(J1667="Yes", 1, 0)</f>
        <v>0</v>
      </c>
    </row>
    <row r="1668" spans="1:11" x14ac:dyDescent="0.25">
      <c r="A1668">
        <v>1667</v>
      </c>
      <c r="B1668" s="1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t="s">
        <v>11</v>
      </c>
      <c r="K1668">
        <f t="shared" si="26"/>
        <v>1</v>
      </c>
    </row>
    <row r="1669" spans="1:11" x14ac:dyDescent="0.25">
      <c r="A1669">
        <v>1668</v>
      </c>
      <c r="B1669" s="1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t="s">
        <v>13</v>
      </c>
      <c r="K1669">
        <f t="shared" si="26"/>
        <v>0</v>
      </c>
    </row>
    <row r="1670" spans="1:11" x14ac:dyDescent="0.25">
      <c r="A1670">
        <v>1669</v>
      </c>
      <c r="B1670" s="1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t="s">
        <v>11</v>
      </c>
      <c r="K1670">
        <f t="shared" si="26"/>
        <v>1</v>
      </c>
    </row>
    <row r="1671" spans="1:11" x14ac:dyDescent="0.25">
      <c r="A1671">
        <v>1670</v>
      </c>
      <c r="B1671" s="1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t="s">
        <v>13</v>
      </c>
      <c r="K1671">
        <f t="shared" si="26"/>
        <v>0</v>
      </c>
    </row>
    <row r="1672" spans="1:11" x14ac:dyDescent="0.25">
      <c r="A1672">
        <v>1671</v>
      </c>
      <c r="B1672" s="1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t="s">
        <v>11</v>
      </c>
      <c r="K1672">
        <f t="shared" si="26"/>
        <v>1</v>
      </c>
    </row>
    <row r="1673" spans="1:11" x14ac:dyDescent="0.25">
      <c r="A1673">
        <v>1672</v>
      </c>
      <c r="B1673" s="1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t="s">
        <v>13</v>
      </c>
      <c r="K1673">
        <f t="shared" si="26"/>
        <v>0</v>
      </c>
    </row>
    <row r="1674" spans="1:11" x14ac:dyDescent="0.25">
      <c r="A1674">
        <v>1673</v>
      </c>
      <c r="B1674" s="1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t="s">
        <v>13</v>
      </c>
      <c r="K1674">
        <f t="shared" si="26"/>
        <v>0</v>
      </c>
    </row>
    <row r="1675" spans="1:11" x14ac:dyDescent="0.25">
      <c r="A1675">
        <v>1674</v>
      </c>
      <c r="B1675" s="1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t="s">
        <v>11</v>
      </c>
      <c r="K1675">
        <f t="shared" si="26"/>
        <v>1</v>
      </c>
    </row>
    <row r="1676" spans="1:11" x14ac:dyDescent="0.25">
      <c r="A1676">
        <v>1675</v>
      </c>
      <c r="B1676" s="1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t="s">
        <v>11</v>
      </c>
      <c r="K1676">
        <f t="shared" si="26"/>
        <v>1</v>
      </c>
    </row>
    <row r="1677" spans="1:11" x14ac:dyDescent="0.25">
      <c r="A1677">
        <v>1676</v>
      </c>
      <c r="B1677" s="1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t="s">
        <v>11</v>
      </c>
      <c r="K1677">
        <f t="shared" si="26"/>
        <v>1</v>
      </c>
    </row>
    <row r="1678" spans="1:11" x14ac:dyDescent="0.25">
      <c r="A1678">
        <v>1677</v>
      </c>
      <c r="B1678" s="1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t="s">
        <v>11</v>
      </c>
      <c r="K1678">
        <f t="shared" si="26"/>
        <v>1</v>
      </c>
    </row>
    <row r="1679" spans="1:11" x14ac:dyDescent="0.25">
      <c r="A1679">
        <v>1678</v>
      </c>
      <c r="B1679" s="1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t="s">
        <v>11</v>
      </c>
      <c r="K1679">
        <f t="shared" si="26"/>
        <v>1</v>
      </c>
    </row>
    <row r="1680" spans="1:11" x14ac:dyDescent="0.25">
      <c r="A1680">
        <v>1679</v>
      </c>
      <c r="B1680" s="1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t="s">
        <v>13</v>
      </c>
      <c r="K1680">
        <f t="shared" si="26"/>
        <v>0</v>
      </c>
    </row>
    <row r="1681" spans="1:11" x14ac:dyDescent="0.25">
      <c r="A1681">
        <v>1680</v>
      </c>
      <c r="B1681" s="1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t="s">
        <v>13</v>
      </c>
      <c r="K1681">
        <f t="shared" si="26"/>
        <v>0</v>
      </c>
    </row>
    <row r="1682" spans="1:11" x14ac:dyDescent="0.25">
      <c r="A1682">
        <v>1681</v>
      </c>
      <c r="B1682" s="1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t="s">
        <v>13</v>
      </c>
      <c r="K1682">
        <f t="shared" si="26"/>
        <v>0</v>
      </c>
    </row>
    <row r="1683" spans="1:11" x14ac:dyDescent="0.25">
      <c r="A1683">
        <v>1682</v>
      </c>
      <c r="B1683" s="1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t="s">
        <v>11</v>
      </c>
      <c r="K1683">
        <f t="shared" si="26"/>
        <v>1</v>
      </c>
    </row>
    <row r="1684" spans="1:11" x14ac:dyDescent="0.25">
      <c r="A1684">
        <v>1683</v>
      </c>
      <c r="B1684" s="1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t="s">
        <v>13</v>
      </c>
      <c r="K1684">
        <f t="shared" si="26"/>
        <v>0</v>
      </c>
    </row>
    <row r="1685" spans="1:11" x14ac:dyDescent="0.25">
      <c r="A1685">
        <v>1684</v>
      </c>
      <c r="B1685" s="1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t="s">
        <v>13</v>
      </c>
      <c r="K1685">
        <f t="shared" si="26"/>
        <v>0</v>
      </c>
    </row>
    <row r="1686" spans="1:11" x14ac:dyDescent="0.25">
      <c r="A1686">
        <v>1685</v>
      </c>
      <c r="B1686" s="1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t="s">
        <v>13</v>
      </c>
      <c r="K1686">
        <f t="shared" si="26"/>
        <v>0</v>
      </c>
    </row>
    <row r="1687" spans="1:11" x14ac:dyDescent="0.25">
      <c r="A1687">
        <v>1686</v>
      </c>
      <c r="B1687" s="1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t="s">
        <v>11</v>
      </c>
      <c r="K1687">
        <f t="shared" si="26"/>
        <v>1</v>
      </c>
    </row>
    <row r="1688" spans="1:11" x14ac:dyDescent="0.25">
      <c r="A1688">
        <v>1687</v>
      </c>
      <c r="B1688" s="1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t="s">
        <v>11</v>
      </c>
      <c r="K1688">
        <f t="shared" si="26"/>
        <v>1</v>
      </c>
    </row>
    <row r="1689" spans="1:11" x14ac:dyDescent="0.25">
      <c r="A1689">
        <v>1688</v>
      </c>
      <c r="B1689" s="1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t="s">
        <v>13</v>
      </c>
      <c r="K1689">
        <f t="shared" si="26"/>
        <v>0</v>
      </c>
    </row>
    <row r="1690" spans="1:11" x14ac:dyDescent="0.25">
      <c r="A1690">
        <v>1689</v>
      </c>
      <c r="B1690" s="1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t="s">
        <v>13</v>
      </c>
      <c r="K1690">
        <f t="shared" si="26"/>
        <v>0</v>
      </c>
    </row>
    <row r="1691" spans="1:11" x14ac:dyDescent="0.25">
      <c r="A1691">
        <v>1690</v>
      </c>
      <c r="B1691" s="1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t="s">
        <v>11</v>
      </c>
      <c r="K1691">
        <f t="shared" si="26"/>
        <v>1</v>
      </c>
    </row>
    <row r="1692" spans="1:11" x14ac:dyDescent="0.25">
      <c r="A1692">
        <v>1691</v>
      </c>
      <c r="B1692" s="1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t="s">
        <v>11</v>
      </c>
      <c r="K1692">
        <f t="shared" si="26"/>
        <v>1</v>
      </c>
    </row>
    <row r="1693" spans="1:11" x14ac:dyDescent="0.25">
      <c r="A1693">
        <v>1692</v>
      </c>
      <c r="B1693" s="1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t="s">
        <v>13</v>
      </c>
      <c r="K1693">
        <f t="shared" si="26"/>
        <v>0</v>
      </c>
    </row>
    <row r="1694" spans="1:11" x14ac:dyDescent="0.25">
      <c r="A1694">
        <v>1693</v>
      </c>
      <c r="B1694" s="1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t="s">
        <v>11</v>
      </c>
      <c r="K1694">
        <f t="shared" si="26"/>
        <v>1</v>
      </c>
    </row>
    <row r="1695" spans="1:11" x14ac:dyDescent="0.25">
      <c r="A1695">
        <v>1694</v>
      </c>
      <c r="B1695" s="1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t="s">
        <v>11</v>
      </c>
      <c r="K1695">
        <f t="shared" si="26"/>
        <v>1</v>
      </c>
    </row>
    <row r="1696" spans="1:11" x14ac:dyDescent="0.25">
      <c r="A1696">
        <v>1695</v>
      </c>
      <c r="B1696" s="1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t="s">
        <v>11</v>
      </c>
      <c r="K1696">
        <f t="shared" si="26"/>
        <v>1</v>
      </c>
    </row>
    <row r="1697" spans="1:11" x14ac:dyDescent="0.25">
      <c r="A1697">
        <v>1696</v>
      </c>
      <c r="B1697" s="1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t="s">
        <v>11</v>
      </c>
      <c r="K1697">
        <f t="shared" si="26"/>
        <v>1</v>
      </c>
    </row>
    <row r="1698" spans="1:11" x14ac:dyDescent="0.25">
      <c r="A1698">
        <v>1697</v>
      </c>
      <c r="B1698" s="1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t="s">
        <v>13</v>
      </c>
      <c r="K1698">
        <f t="shared" si="26"/>
        <v>0</v>
      </c>
    </row>
    <row r="1699" spans="1:11" x14ac:dyDescent="0.25">
      <c r="A1699">
        <v>1698</v>
      </c>
      <c r="B1699" s="1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t="s">
        <v>13</v>
      </c>
      <c r="K1699">
        <f t="shared" si="26"/>
        <v>0</v>
      </c>
    </row>
    <row r="1700" spans="1:11" x14ac:dyDescent="0.25">
      <c r="A1700">
        <v>1699</v>
      </c>
      <c r="B1700" s="1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t="s">
        <v>13</v>
      </c>
      <c r="K1700">
        <f t="shared" si="26"/>
        <v>0</v>
      </c>
    </row>
    <row r="1701" spans="1:11" x14ac:dyDescent="0.25">
      <c r="A1701">
        <v>1700</v>
      </c>
      <c r="B1701" s="1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t="s">
        <v>11</v>
      </c>
      <c r="K1701">
        <f t="shared" si="26"/>
        <v>1</v>
      </c>
    </row>
    <row r="1702" spans="1:11" x14ac:dyDescent="0.25">
      <c r="A1702">
        <v>1701</v>
      </c>
      <c r="B1702" s="1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t="s">
        <v>13</v>
      </c>
      <c r="K1702">
        <f t="shared" si="26"/>
        <v>0</v>
      </c>
    </row>
    <row r="1703" spans="1:11" x14ac:dyDescent="0.25">
      <c r="A1703">
        <v>1702</v>
      </c>
      <c r="B1703" s="1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t="s">
        <v>13</v>
      </c>
      <c r="K1703">
        <f t="shared" si="26"/>
        <v>0</v>
      </c>
    </row>
    <row r="1704" spans="1:11" x14ac:dyDescent="0.25">
      <c r="A1704">
        <v>1703</v>
      </c>
      <c r="B1704" s="1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t="s">
        <v>11</v>
      </c>
      <c r="K1704">
        <f t="shared" si="26"/>
        <v>1</v>
      </c>
    </row>
    <row r="1705" spans="1:11" x14ac:dyDescent="0.25">
      <c r="A1705">
        <v>1704</v>
      </c>
      <c r="B1705" s="1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t="s">
        <v>11</v>
      </c>
      <c r="K1705">
        <f t="shared" si="26"/>
        <v>1</v>
      </c>
    </row>
    <row r="1706" spans="1:11" x14ac:dyDescent="0.25">
      <c r="A1706">
        <v>1705</v>
      </c>
      <c r="B1706" s="1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t="s">
        <v>11</v>
      </c>
      <c r="K1706">
        <f t="shared" si="26"/>
        <v>1</v>
      </c>
    </row>
    <row r="1707" spans="1:11" x14ac:dyDescent="0.25">
      <c r="A1707">
        <v>1706</v>
      </c>
      <c r="B1707" s="1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t="s">
        <v>11</v>
      </c>
      <c r="K1707">
        <f t="shared" si="26"/>
        <v>1</v>
      </c>
    </row>
    <row r="1708" spans="1:11" x14ac:dyDescent="0.25">
      <c r="A1708">
        <v>1707</v>
      </c>
      <c r="B1708" s="1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t="s">
        <v>11</v>
      </c>
      <c r="K1708">
        <f t="shared" si="26"/>
        <v>1</v>
      </c>
    </row>
    <row r="1709" spans="1:11" x14ac:dyDescent="0.25">
      <c r="A1709">
        <v>1708</v>
      </c>
      <c r="B1709" s="1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t="s">
        <v>11</v>
      </c>
      <c r="K1709">
        <f t="shared" si="26"/>
        <v>1</v>
      </c>
    </row>
    <row r="1710" spans="1:11" x14ac:dyDescent="0.25">
      <c r="A1710">
        <v>1709</v>
      </c>
      <c r="B1710" s="1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t="s">
        <v>11</v>
      </c>
      <c r="K1710">
        <f t="shared" si="26"/>
        <v>1</v>
      </c>
    </row>
    <row r="1711" spans="1:11" x14ac:dyDescent="0.25">
      <c r="A1711">
        <v>1710</v>
      </c>
      <c r="B1711" s="1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t="s">
        <v>13</v>
      </c>
      <c r="K1711">
        <f t="shared" si="26"/>
        <v>0</v>
      </c>
    </row>
    <row r="1712" spans="1:11" x14ac:dyDescent="0.25">
      <c r="A1712">
        <v>1711</v>
      </c>
      <c r="B1712" s="1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t="s">
        <v>13</v>
      </c>
      <c r="K1712">
        <f t="shared" si="26"/>
        <v>0</v>
      </c>
    </row>
    <row r="1713" spans="1:11" x14ac:dyDescent="0.25">
      <c r="A1713">
        <v>1712</v>
      </c>
      <c r="B1713" s="1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t="s">
        <v>13</v>
      </c>
      <c r="K1713">
        <f t="shared" si="26"/>
        <v>0</v>
      </c>
    </row>
    <row r="1714" spans="1:11" x14ac:dyDescent="0.25">
      <c r="A1714">
        <v>1713</v>
      </c>
      <c r="B1714" s="1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t="s">
        <v>11</v>
      </c>
      <c r="K1714">
        <f t="shared" si="26"/>
        <v>1</v>
      </c>
    </row>
    <row r="1715" spans="1:11" x14ac:dyDescent="0.25">
      <c r="A1715">
        <v>1714</v>
      </c>
      <c r="B1715" s="1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t="s">
        <v>11</v>
      </c>
      <c r="K1715">
        <f t="shared" si="26"/>
        <v>1</v>
      </c>
    </row>
    <row r="1716" spans="1:11" x14ac:dyDescent="0.25">
      <c r="A1716">
        <v>1715</v>
      </c>
      <c r="B1716" s="1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t="s">
        <v>11</v>
      </c>
      <c r="K1716">
        <f t="shared" si="26"/>
        <v>1</v>
      </c>
    </row>
    <row r="1717" spans="1:11" x14ac:dyDescent="0.25">
      <c r="A1717">
        <v>1716</v>
      </c>
      <c r="B1717" s="1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t="s">
        <v>11</v>
      </c>
      <c r="K1717">
        <f t="shared" si="26"/>
        <v>1</v>
      </c>
    </row>
    <row r="1718" spans="1:11" x14ac:dyDescent="0.25">
      <c r="A1718">
        <v>1717</v>
      </c>
      <c r="B1718" s="1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t="s">
        <v>13</v>
      </c>
      <c r="K1718">
        <f t="shared" si="26"/>
        <v>0</v>
      </c>
    </row>
    <row r="1719" spans="1:11" x14ac:dyDescent="0.25">
      <c r="A1719">
        <v>1718</v>
      </c>
      <c r="B1719" s="1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t="s">
        <v>11</v>
      </c>
      <c r="K1719">
        <f t="shared" si="26"/>
        <v>1</v>
      </c>
    </row>
    <row r="1720" spans="1:11" x14ac:dyDescent="0.25">
      <c r="A1720">
        <v>1719</v>
      </c>
      <c r="B1720" s="1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t="s">
        <v>11</v>
      </c>
      <c r="K1720">
        <f t="shared" si="26"/>
        <v>1</v>
      </c>
    </row>
    <row r="1721" spans="1:11" x14ac:dyDescent="0.25">
      <c r="A1721">
        <v>1720</v>
      </c>
      <c r="B1721" s="1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t="s">
        <v>11</v>
      </c>
      <c r="K1721">
        <f t="shared" si="26"/>
        <v>1</v>
      </c>
    </row>
    <row r="1722" spans="1:11" x14ac:dyDescent="0.25">
      <c r="A1722">
        <v>1721</v>
      </c>
      <c r="B1722" s="1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t="s">
        <v>11</v>
      </c>
      <c r="K1722">
        <f t="shared" si="26"/>
        <v>1</v>
      </c>
    </row>
    <row r="1723" spans="1:11" x14ac:dyDescent="0.25">
      <c r="A1723">
        <v>1722</v>
      </c>
      <c r="B1723" s="1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t="s">
        <v>11</v>
      </c>
      <c r="K1723">
        <f t="shared" si="26"/>
        <v>1</v>
      </c>
    </row>
    <row r="1724" spans="1:11" x14ac:dyDescent="0.25">
      <c r="A1724">
        <v>1723</v>
      </c>
      <c r="B1724" s="1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t="s">
        <v>13</v>
      </c>
      <c r="K1724">
        <f t="shared" si="26"/>
        <v>0</v>
      </c>
    </row>
    <row r="1725" spans="1:11" x14ac:dyDescent="0.25">
      <c r="A1725">
        <v>1724</v>
      </c>
      <c r="B1725" s="1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t="s">
        <v>13</v>
      </c>
      <c r="K1725">
        <f t="shared" si="26"/>
        <v>0</v>
      </c>
    </row>
    <row r="1726" spans="1:11" x14ac:dyDescent="0.25">
      <c r="A1726">
        <v>1725</v>
      </c>
      <c r="B1726" s="1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t="s">
        <v>11</v>
      </c>
      <c r="K1726">
        <f t="shared" si="26"/>
        <v>1</v>
      </c>
    </row>
    <row r="1727" spans="1:11" x14ac:dyDescent="0.25">
      <c r="A1727">
        <v>1726</v>
      </c>
      <c r="B1727" s="1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t="s">
        <v>11</v>
      </c>
      <c r="K1727">
        <f t="shared" si="26"/>
        <v>1</v>
      </c>
    </row>
    <row r="1728" spans="1:11" x14ac:dyDescent="0.25">
      <c r="A1728">
        <v>1727</v>
      </c>
      <c r="B1728" s="1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t="s">
        <v>11</v>
      </c>
      <c r="K1728">
        <f t="shared" si="26"/>
        <v>1</v>
      </c>
    </row>
    <row r="1729" spans="1:11" x14ac:dyDescent="0.25">
      <c r="A1729">
        <v>1728</v>
      </c>
      <c r="B1729" s="1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t="s">
        <v>13</v>
      </c>
      <c r="K1729">
        <f t="shared" si="26"/>
        <v>0</v>
      </c>
    </row>
    <row r="1730" spans="1:11" x14ac:dyDescent="0.25">
      <c r="A1730">
        <v>1729</v>
      </c>
      <c r="B1730" s="1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t="s">
        <v>11</v>
      </c>
      <c r="K1730">
        <f t="shared" si="26"/>
        <v>1</v>
      </c>
    </row>
    <row r="1731" spans="1:11" x14ac:dyDescent="0.25">
      <c r="A1731">
        <v>1730</v>
      </c>
      <c r="B1731" s="1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t="s">
        <v>13</v>
      </c>
      <c r="K1731">
        <f t="shared" ref="K1731:K1794" si="27">IF(J1731="Yes", 1, 0)</f>
        <v>0</v>
      </c>
    </row>
    <row r="1732" spans="1:11" x14ac:dyDescent="0.25">
      <c r="A1732">
        <v>1731</v>
      </c>
      <c r="B1732" s="1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t="s">
        <v>13</v>
      </c>
      <c r="K1732">
        <f t="shared" si="27"/>
        <v>0</v>
      </c>
    </row>
    <row r="1733" spans="1:11" x14ac:dyDescent="0.25">
      <c r="A1733">
        <v>1732</v>
      </c>
      <c r="B1733" s="1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t="s">
        <v>13</v>
      </c>
      <c r="K1733">
        <f t="shared" si="27"/>
        <v>0</v>
      </c>
    </row>
    <row r="1734" spans="1:11" x14ac:dyDescent="0.25">
      <c r="A1734">
        <v>1733</v>
      </c>
      <c r="B1734" s="1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t="s">
        <v>11</v>
      </c>
      <c r="K1734">
        <f t="shared" si="27"/>
        <v>1</v>
      </c>
    </row>
    <row r="1735" spans="1:11" x14ac:dyDescent="0.25">
      <c r="A1735">
        <v>1734</v>
      </c>
      <c r="B1735" s="1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t="s">
        <v>13</v>
      </c>
      <c r="K1735">
        <f t="shared" si="27"/>
        <v>0</v>
      </c>
    </row>
    <row r="1736" spans="1:11" x14ac:dyDescent="0.25">
      <c r="A1736">
        <v>1735</v>
      </c>
      <c r="B1736" s="1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t="s">
        <v>13</v>
      </c>
      <c r="K1736">
        <f t="shared" si="27"/>
        <v>0</v>
      </c>
    </row>
    <row r="1737" spans="1:11" x14ac:dyDescent="0.25">
      <c r="A1737">
        <v>1736</v>
      </c>
      <c r="B1737" s="1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t="s">
        <v>11</v>
      </c>
      <c r="K1737">
        <f t="shared" si="27"/>
        <v>1</v>
      </c>
    </row>
    <row r="1738" spans="1:11" x14ac:dyDescent="0.25">
      <c r="A1738">
        <v>1737</v>
      </c>
      <c r="B1738" s="1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t="s">
        <v>11</v>
      </c>
      <c r="K1738">
        <f t="shared" si="27"/>
        <v>1</v>
      </c>
    </row>
    <row r="1739" spans="1:11" x14ac:dyDescent="0.25">
      <c r="A1739">
        <v>1738</v>
      </c>
      <c r="B1739" s="1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t="s">
        <v>11</v>
      </c>
      <c r="K1739">
        <f t="shared" si="27"/>
        <v>1</v>
      </c>
    </row>
    <row r="1740" spans="1:11" x14ac:dyDescent="0.25">
      <c r="A1740">
        <v>1739</v>
      </c>
      <c r="B1740" s="1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t="s">
        <v>11</v>
      </c>
      <c r="K1740">
        <f t="shared" si="27"/>
        <v>1</v>
      </c>
    </row>
    <row r="1741" spans="1:11" x14ac:dyDescent="0.25">
      <c r="A1741">
        <v>1740</v>
      </c>
      <c r="B1741" s="1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t="s">
        <v>11</v>
      </c>
      <c r="K1741">
        <f t="shared" si="27"/>
        <v>1</v>
      </c>
    </row>
    <row r="1742" spans="1:11" x14ac:dyDescent="0.25">
      <c r="A1742">
        <v>1741</v>
      </c>
      <c r="B1742" s="1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t="s">
        <v>11</v>
      </c>
      <c r="K1742">
        <f t="shared" si="27"/>
        <v>1</v>
      </c>
    </row>
    <row r="1743" spans="1:11" x14ac:dyDescent="0.25">
      <c r="A1743">
        <v>1742</v>
      </c>
      <c r="B1743" s="1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t="s">
        <v>13</v>
      </c>
      <c r="K1743">
        <f t="shared" si="27"/>
        <v>0</v>
      </c>
    </row>
    <row r="1744" spans="1:11" x14ac:dyDescent="0.25">
      <c r="A1744">
        <v>1743</v>
      </c>
      <c r="B1744" s="1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t="s">
        <v>11</v>
      </c>
      <c r="K1744">
        <f t="shared" si="27"/>
        <v>1</v>
      </c>
    </row>
    <row r="1745" spans="1:11" x14ac:dyDescent="0.25">
      <c r="A1745">
        <v>1744</v>
      </c>
      <c r="B1745" s="1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t="s">
        <v>11</v>
      </c>
      <c r="K1745">
        <f t="shared" si="27"/>
        <v>1</v>
      </c>
    </row>
    <row r="1746" spans="1:11" x14ac:dyDescent="0.25">
      <c r="A1746">
        <v>1745</v>
      </c>
      <c r="B1746" s="1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t="s">
        <v>13</v>
      </c>
      <c r="K1746">
        <f t="shared" si="27"/>
        <v>0</v>
      </c>
    </row>
    <row r="1747" spans="1:11" x14ac:dyDescent="0.25">
      <c r="A1747">
        <v>1746</v>
      </c>
      <c r="B1747" s="1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t="s">
        <v>13</v>
      </c>
      <c r="K1747">
        <f t="shared" si="27"/>
        <v>0</v>
      </c>
    </row>
    <row r="1748" spans="1:11" x14ac:dyDescent="0.25">
      <c r="A1748">
        <v>1747</v>
      </c>
      <c r="B1748" s="1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t="s">
        <v>13</v>
      </c>
      <c r="K1748">
        <f t="shared" si="27"/>
        <v>0</v>
      </c>
    </row>
    <row r="1749" spans="1:11" x14ac:dyDescent="0.25">
      <c r="A1749">
        <v>1748</v>
      </c>
      <c r="B1749" s="1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t="s">
        <v>13</v>
      </c>
      <c r="K1749">
        <f t="shared" si="27"/>
        <v>0</v>
      </c>
    </row>
    <row r="1750" spans="1:11" x14ac:dyDescent="0.25">
      <c r="A1750">
        <v>1749</v>
      </c>
      <c r="B1750" s="1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t="s">
        <v>11</v>
      </c>
      <c r="K1750">
        <f t="shared" si="27"/>
        <v>1</v>
      </c>
    </row>
    <row r="1751" spans="1:11" x14ac:dyDescent="0.25">
      <c r="A1751">
        <v>1750</v>
      </c>
      <c r="B1751" s="1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t="s">
        <v>11</v>
      </c>
      <c r="K1751">
        <f t="shared" si="27"/>
        <v>1</v>
      </c>
    </row>
    <row r="1752" spans="1:11" x14ac:dyDescent="0.25">
      <c r="A1752">
        <v>1751</v>
      </c>
      <c r="B1752" s="1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t="s">
        <v>13</v>
      </c>
      <c r="K1752">
        <f t="shared" si="27"/>
        <v>0</v>
      </c>
    </row>
    <row r="1753" spans="1:11" x14ac:dyDescent="0.25">
      <c r="A1753">
        <v>1752</v>
      </c>
      <c r="B1753" s="1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t="s">
        <v>11</v>
      </c>
      <c r="K1753">
        <f t="shared" si="27"/>
        <v>1</v>
      </c>
    </row>
    <row r="1754" spans="1:11" x14ac:dyDescent="0.25">
      <c r="A1754">
        <v>1753</v>
      </c>
      <c r="B1754" s="1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t="s">
        <v>11</v>
      </c>
      <c r="K1754">
        <f t="shared" si="27"/>
        <v>1</v>
      </c>
    </row>
    <row r="1755" spans="1:11" x14ac:dyDescent="0.25">
      <c r="A1755">
        <v>1754</v>
      </c>
      <c r="B1755" s="1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t="s">
        <v>11</v>
      </c>
      <c r="K1755">
        <f t="shared" si="27"/>
        <v>1</v>
      </c>
    </row>
    <row r="1756" spans="1:11" x14ac:dyDescent="0.25">
      <c r="A1756">
        <v>1755</v>
      </c>
      <c r="B1756" s="1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t="s">
        <v>13</v>
      </c>
      <c r="K1756">
        <f t="shared" si="27"/>
        <v>0</v>
      </c>
    </row>
    <row r="1757" spans="1:11" x14ac:dyDescent="0.25">
      <c r="A1757">
        <v>1756</v>
      </c>
      <c r="B1757" s="1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t="s">
        <v>11</v>
      </c>
      <c r="K1757">
        <f t="shared" si="27"/>
        <v>1</v>
      </c>
    </row>
    <row r="1758" spans="1:11" x14ac:dyDescent="0.25">
      <c r="A1758">
        <v>1757</v>
      </c>
      <c r="B1758" s="1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t="s">
        <v>13</v>
      </c>
      <c r="K1758">
        <f t="shared" si="27"/>
        <v>0</v>
      </c>
    </row>
    <row r="1759" spans="1:11" x14ac:dyDescent="0.25">
      <c r="A1759">
        <v>1758</v>
      </c>
      <c r="B1759" s="1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t="s">
        <v>11</v>
      </c>
      <c r="K1759">
        <f t="shared" si="27"/>
        <v>1</v>
      </c>
    </row>
    <row r="1760" spans="1:11" x14ac:dyDescent="0.25">
      <c r="A1760">
        <v>1759</v>
      </c>
      <c r="B1760" s="1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t="s">
        <v>13</v>
      </c>
      <c r="K1760">
        <f t="shared" si="27"/>
        <v>0</v>
      </c>
    </row>
    <row r="1761" spans="1:11" x14ac:dyDescent="0.25">
      <c r="A1761">
        <v>1760</v>
      </c>
      <c r="B1761" s="1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t="s">
        <v>13</v>
      </c>
      <c r="K1761">
        <f t="shared" si="27"/>
        <v>0</v>
      </c>
    </row>
    <row r="1762" spans="1:11" x14ac:dyDescent="0.25">
      <c r="A1762">
        <v>1761</v>
      </c>
      <c r="B1762" s="1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t="s">
        <v>11</v>
      </c>
      <c r="K1762">
        <f t="shared" si="27"/>
        <v>1</v>
      </c>
    </row>
    <row r="1763" spans="1:11" x14ac:dyDescent="0.25">
      <c r="A1763">
        <v>1762</v>
      </c>
      <c r="B1763" s="1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t="s">
        <v>11</v>
      </c>
      <c r="K1763">
        <f t="shared" si="27"/>
        <v>1</v>
      </c>
    </row>
    <row r="1764" spans="1:11" x14ac:dyDescent="0.25">
      <c r="A1764">
        <v>1763</v>
      </c>
      <c r="B1764" s="1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t="s">
        <v>11</v>
      </c>
      <c r="K1764">
        <f t="shared" si="27"/>
        <v>1</v>
      </c>
    </row>
    <row r="1765" spans="1:11" x14ac:dyDescent="0.25">
      <c r="A1765">
        <v>1764</v>
      </c>
      <c r="B1765" s="1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t="s">
        <v>11</v>
      </c>
      <c r="K1765">
        <f t="shared" si="27"/>
        <v>1</v>
      </c>
    </row>
    <row r="1766" spans="1:11" x14ac:dyDescent="0.25">
      <c r="A1766">
        <v>1765</v>
      </c>
      <c r="B1766" s="1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t="s">
        <v>11</v>
      </c>
      <c r="K1766">
        <f t="shared" si="27"/>
        <v>1</v>
      </c>
    </row>
    <row r="1767" spans="1:11" x14ac:dyDescent="0.25">
      <c r="A1767">
        <v>1766</v>
      </c>
      <c r="B1767" s="1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t="s">
        <v>11</v>
      </c>
      <c r="K1767">
        <f t="shared" si="27"/>
        <v>1</v>
      </c>
    </row>
    <row r="1768" spans="1:11" x14ac:dyDescent="0.25">
      <c r="A1768">
        <v>1767</v>
      </c>
      <c r="B1768" s="1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t="s">
        <v>11</v>
      </c>
      <c r="K1768">
        <f t="shared" si="27"/>
        <v>1</v>
      </c>
    </row>
    <row r="1769" spans="1:11" x14ac:dyDescent="0.25">
      <c r="A1769">
        <v>1768</v>
      </c>
      <c r="B1769" s="1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t="s">
        <v>11</v>
      </c>
      <c r="K1769">
        <f t="shared" si="27"/>
        <v>1</v>
      </c>
    </row>
    <row r="1770" spans="1:11" x14ac:dyDescent="0.25">
      <c r="A1770">
        <v>1769</v>
      </c>
      <c r="B1770" s="1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t="s">
        <v>13</v>
      </c>
      <c r="K1770">
        <f t="shared" si="27"/>
        <v>0</v>
      </c>
    </row>
    <row r="1771" spans="1:11" x14ac:dyDescent="0.25">
      <c r="A1771">
        <v>1770</v>
      </c>
      <c r="B1771" s="1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t="s">
        <v>11</v>
      </c>
      <c r="K1771">
        <f t="shared" si="27"/>
        <v>1</v>
      </c>
    </row>
    <row r="1772" spans="1:11" x14ac:dyDescent="0.25">
      <c r="A1772">
        <v>1771</v>
      </c>
      <c r="B1772" s="1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t="s">
        <v>11</v>
      </c>
      <c r="K1772">
        <f t="shared" si="27"/>
        <v>1</v>
      </c>
    </row>
    <row r="1773" spans="1:11" x14ac:dyDescent="0.25">
      <c r="A1773">
        <v>1772</v>
      </c>
      <c r="B1773" s="1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t="s">
        <v>11</v>
      </c>
      <c r="K1773">
        <f t="shared" si="27"/>
        <v>1</v>
      </c>
    </row>
    <row r="1774" spans="1:11" x14ac:dyDescent="0.25">
      <c r="A1774">
        <v>1773</v>
      </c>
      <c r="B1774" s="1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t="s">
        <v>13</v>
      </c>
      <c r="K1774">
        <f t="shared" si="27"/>
        <v>0</v>
      </c>
    </row>
    <row r="1775" spans="1:11" x14ac:dyDescent="0.25">
      <c r="A1775">
        <v>1774</v>
      </c>
      <c r="B1775" s="1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t="s">
        <v>13</v>
      </c>
      <c r="K1775">
        <f t="shared" si="27"/>
        <v>0</v>
      </c>
    </row>
    <row r="1776" spans="1:11" x14ac:dyDescent="0.25">
      <c r="A1776">
        <v>1775</v>
      </c>
      <c r="B1776" s="1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t="s">
        <v>13</v>
      </c>
      <c r="K1776">
        <f t="shared" si="27"/>
        <v>0</v>
      </c>
    </row>
    <row r="1777" spans="1:11" x14ac:dyDescent="0.25">
      <c r="A1777">
        <v>1776</v>
      </c>
      <c r="B1777" s="1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t="s">
        <v>11</v>
      </c>
      <c r="K1777">
        <f t="shared" si="27"/>
        <v>1</v>
      </c>
    </row>
    <row r="1778" spans="1:11" x14ac:dyDescent="0.25">
      <c r="A1778">
        <v>1777</v>
      </c>
      <c r="B1778" s="1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t="s">
        <v>13</v>
      </c>
      <c r="K1778">
        <f t="shared" si="27"/>
        <v>0</v>
      </c>
    </row>
    <row r="1779" spans="1:11" x14ac:dyDescent="0.25">
      <c r="A1779">
        <v>1778</v>
      </c>
      <c r="B1779" s="1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t="s">
        <v>11</v>
      </c>
      <c r="K1779">
        <f t="shared" si="27"/>
        <v>1</v>
      </c>
    </row>
    <row r="1780" spans="1:11" x14ac:dyDescent="0.25">
      <c r="A1780">
        <v>1779</v>
      </c>
      <c r="B1780" s="1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t="s">
        <v>11</v>
      </c>
      <c r="K1780">
        <f t="shared" si="27"/>
        <v>1</v>
      </c>
    </row>
    <row r="1781" spans="1:11" x14ac:dyDescent="0.25">
      <c r="A1781">
        <v>1780</v>
      </c>
      <c r="B1781" s="1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t="s">
        <v>13</v>
      </c>
      <c r="K1781">
        <f t="shared" si="27"/>
        <v>0</v>
      </c>
    </row>
    <row r="1782" spans="1:11" x14ac:dyDescent="0.25">
      <c r="A1782">
        <v>1781</v>
      </c>
      <c r="B1782" s="1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t="s">
        <v>13</v>
      </c>
      <c r="K1782">
        <f t="shared" si="27"/>
        <v>0</v>
      </c>
    </row>
    <row r="1783" spans="1:11" x14ac:dyDescent="0.25">
      <c r="A1783">
        <v>1782</v>
      </c>
      <c r="B1783" s="1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t="s">
        <v>13</v>
      </c>
      <c r="K1783">
        <f t="shared" si="27"/>
        <v>0</v>
      </c>
    </row>
    <row r="1784" spans="1:11" x14ac:dyDescent="0.25">
      <c r="A1784">
        <v>1783</v>
      </c>
      <c r="B1784" s="1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t="s">
        <v>11</v>
      </c>
      <c r="K1784">
        <f t="shared" si="27"/>
        <v>1</v>
      </c>
    </row>
    <row r="1785" spans="1:11" x14ac:dyDescent="0.25">
      <c r="A1785">
        <v>1784</v>
      </c>
      <c r="B1785" s="1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t="s">
        <v>11</v>
      </c>
      <c r="K1785">
        <f t="shared" si="27"/>
        <v>1</v>
      </c>
    </row>
    <row r="1786" spans="1:11" x14ac:dyDescent="0.25">
      <c r="A1786">
        <v>1785</v>
      </c>
      <c r="B1786" s="1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t="s">
        <v>13</v>
      </c>
      <c r="K1786">
        <f t="shared" si="27"/>
        <v>0</v>
      </c>
    </row>
    <row r="1787" spans="1:11" x14ac:dyDescent="0.25">
      <c r="A1787">
        <v>1786</v>
      </c>
      <c r="B1787" s="1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t="s">
        <v>13</v>
      </c>
      <c r="K1787">
        <f t="shared" si="27"/>
        <v>0</v>
      </c>
    </row>
    <row r="1788" spans="1:11" x14ac:dyDescent="0.25">
      <c r="A1788">
        <v>1787</v>
      </c>
      <c r="B1788" s="1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t="s">
        <v>13</v>
      </c>
      <c r="K1788">
        <f t="shared" si="27"/>
        <v>0</v>
      </c>
    </row>
    <row r="1789" spans="1:11" x14ac:dyDescent="0.25">
      <c r="A1789">
        <v>1788</v>
      </c>
      <c r="B1789" s="1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t="s">
        <v>11</v>
      </c>
      <c r="K1789">
        <f t="shared" si="27"/>
        <v>1</v>
      </c>
    </row>
    <row r="1790" spans="1:11" x14ac:dyDescent="0.25">
      <c r="A1790">
        <v>1789</v>
      </c>
      <c r="B1790" s="1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t="s">
        <v>11</v>
      </c>
      <c r="K1790">
        <f t="shared" si="27"/>
        <v>1</v>
      </c>
    </row>
    <row r="1791" spans="1:11" x14ac:dyDescent="0.25">
      <c r="A1791">
        <v>1790</v>
      </c>
      <c r="B1791" s="1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t="s">
        <v>13</v>
      </c>
      <c r="K1791">
        <f t="shared" si="27"/>
        <v>0</v>
      </c>
    </row>
    <row r="1792" spans="1:11" x14ac:dyDescent="0.25">
      <c r="A1792">
        <v>1791</v>
      </c>
      <c r="B1792" s="1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t="s">
        <v>11</v>
      </c>
      <c r="K1792">
        <f t="shared" si="27"/>
        <v>1</v>
      </c>
    </row>
    <row r="1793" spans="1:11" x14ac:dyDescent="0.25">
      <c r="A1793">
        <v>1792</v>
      </c>
      <c r="B1793" s="1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t="s">
        <v>11</v>
      </c>
      <c r="K1793">
        <f t="shared" si="27"/>
        <v>1</v>
      </c>
    </row>
    <row r="1794" spans="1:11" x14ac:dyDescent="0.25">
      <c r="A1794">
        <v>1793</v>
      </c>
      <c r="B1794" s="1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t="s">
        <v>13</v>
      </c>
      <c r="K1794">
        <f t="shared" si="27"/>
        <v>0</v>
      </c>
    </row>
    <row r="1795" spans="1:11" x14ac:dyDescent="0.25">
      <c r="A1795">
        <v>1794</v>
      </c>
      <c r="B1795" s="1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t="s">
        <v>13</v>
      </c>
      <c r="K1795">
        <f t="shared" ref="K1795:K1858" si="28">IF(J1795="Yes", 1, 0)</f>
        <v>0</v>
      </c>
    </row>
    <row r="1796" spans="1:11" x14ac:dyDescent="0.25">
      <c r="A1796">
        <v>1795</v>
      </c>
      <c r="B1796" s="1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t="s">
        <v>11</v>
      </c>
      <c r="K1796">
        <f t="shared" si="28"/>
        <v>1</v>
      </c>
    </row>
    <row r="1797" spans="1:11" x14ac:dyDescent="0.25">
      <c r="A1797">
        <v>1796</v>
      </c>
      <c r="B1797" s="1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t="s">
        <v>11</v>
      </c>
      <c r="K1797">
        <f t="shared" si="28"/>
        <v>1</v>
      </c>
    </row>
    <row r="1798" spans="1:11" x14ac:dyDescent="0.25">
      <c r="A1798">
        <v>1797</v>
      </c>
      <c r="B1798" s="1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t="s">
        <v>11</v>
      </c>
      <c r="K1798">
        <f t="shared" si="28"/>
        <v>1</v>
      </c>
    </row>
    <row r="1799" spans="1:11" x14ac:dyDescent="0.25">
      <c r="A1799">
        <v>1798</v>
      </c>
      <c r="B1799" s="1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t="s">
        <v>11</v>
      </c>
      <c r="K1799">
        <f t="shared" si="28"/>
        <v>1</v>
      </c>
    </row>
    <row r="1800" spans="1:11" x14ac:dyDescent="0.25">
      <c r="A1800">
        <v>1799</v>
      </c>
      <c r="B1800" s="1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t="s">
        <v>11</v>
      </c>
      <c r="K1800">
        <f t="shared" si="28"/>
        <v>1</v>
      </c>
    </row>
    <row r="1801" spans="1:11" x14ac:dyDescent="0.25">
      <c r="A1801">
        <v>1800</v>
      </c>
      <c r="B1801" s="1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t="s">
        <v>13</v>
      </c>
      <c r="K1801">
        <f t="shared" si="28"/>
        <v>0</v>
      </c>
    </row>
    <row r="1802" spans="1:11" x14ac:dyDescent="0.25">
      <c r="A1802">
        <v>1801</v>
      </c>
      <c r="B1802" s="1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t="s">
        <v>11</v>
      </c>
      <c r="K1802">
        <f t="shared" si="28"/>
        <v>1</v>
      </c>
    </row>
    <row r="1803" spans="1:11" x14ac:dyDescent="0.25">
      <c r="A1803">
        <v>1802</v>
      </c>
      <c r="B1803" s="1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t="s">
        <v>11</v>
      </c>
      <c r="K1803">
        <f t="shared" si="28"/>
        <v>1</v>
      </c>
    </row>
    <row r="1804" spans="1:11" x14ac:dyDescent="0.25">
      <c r="A1804">
        <v>1803</v>
      </c>
      <c r="B1804" s="1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t="s">
        <v>11</v>
      </c>
      <c r="K1804">
        <f t="shared" si="28"/>
        <v>1</v>
      </c>
    </row>
    <row r="1805" spans="1:11" x14ac:dyDescent="0.25">
      <c r="A1805">
        <v>1804</v>
      </c>
      <c r="B1805" s="1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t="s">
        <v>13</v>
      </c>
      <c r="K1805">
        <f t="shared" si="28"/>
        <v>0</v>
      </c>
    </row>
    <row r="1806" spans="1:11" x14ac:dyDescent="0.25">
      <c r="A1806">
        <v>1805</v>
      </c>
      <c r="B1806" s="1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t="s">
        <v>13</v>
      </c>
      <c r="K1806">
        <f t="shared" si="28"/>
        <v>0</v>
      </c>
    </row>
    <row r="1807" spans="1:11" x14ac:dyDescent="0.25">
      <c r="A1807">
        <v>1806</v>
      </c>
      <c r="B1807" s="1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t="s">
        <v>13</v>
      </c>
      <c r="K1807">
        <f t="shared" si="28"/>
        <v>0</v>
      </c>
    </row>
    <row r="1808" spans="1:11" x14ac:dyDescent="0.25">
      <c r="A1808">
        <v>1807</v>
      </c>
      <c r="B1808" s="1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t="s">
        <v>13</v>
      </c>
      <c r="K1808">
        <f t="shared" si="28"/>
        <v>0</v>
      </c>
    </row>
    <row r="1809" spans="1:11" x14ac:dyDescent="0.25">
      <c r="A1809">
        <v>1808</v>
      </c>
      <c r="B1809" s="1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t="s">
        <v>13</v>
      </c>
      <c r="K1809">
        <f t="shared" si="28"/>
        <v>0</v>
      </c>
    </row>
    <row r="1810" spans="1:11" x14ac:dyDescent="0.25">
      <c r="A1810">
        <v>1809</v>
      </c>
      <c r="B1810" s="1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t="s">
        <v>13</v>
      </c>
      <c r="K1810">
        <f t="shared" si="28"/>
        <v>0</v>
      </c>
    </row>
    <row r="1811" spans="1:11" x14ac:dyDescent="0.25">
      <c r="A1811">
        <v>1810</v>
      </c>
      <c r="B1811" s="1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t="s">
        <v>13</v>
      </c>
      <c r="K1811">
        <f t="shared" si="28"/>
        <v>0</v>
      </c>
    </row>
    <row r="1812" spans="1:11" x14ac:dyDescent="0.25">
      <c r="A1812">
        <v>1811</v>
      </c>
      <c r="B1812" s="1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t="s">
        <v>13</v>
      </c>
      <c r="K1812">
        <f t="shared" si="28"/>
        <v>0</v>
      </c>
    </row>
    <row r="1813" spans="1:11" x14ac:dyDescent="0.25">
      <c r="A1813">
        <v>1812</v>
      </c>
      <c r="B1813" s="1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t="s">
        <v>13</v>
      </c>
      <c r="K1813">
        <f t="shared" si="28"/>
        <v>0</v>
      </c>
    </row>
    <row r="1814" spans="1:11" x14ac:dyDescent="0.25">
      <c r="A1814">
        <v>1813</v>
      </c>
      <c r="B1814" s="1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t="s">
        <v>11</v>
      </c>
      <c r="K1814">
        <f t="shared" si="28"/>
        <v>1</v>
      </c>
    </row>
    <row r="1815" spans="1:11" x14ac:dyDescent="0.25">
      <c r="A1815">
        <v>1814</v>
      </c>
      <c r="B1815" s="1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t="s">
        <v>11</v>
      </c>
      <c r="K1815">
        <f t="shared" si="28"/>
        <v>1</v>
      </c>
    </row>
    <row r="1816" spans="1:11" x14ac:dyDescent="0.25">
      <c r="A1816">
        <v>1815</v>
      </c>
      <c r="B1816" s="1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t="s">
        <v>13</v>
      </c>
      <c r="K1816">
        <f t="shared" si="28"/>
        <v>0</v>
      </c>
    </row>
    <row r="1817" spans="1:11" x14ac:dyDescent="0.25">
      <c r="A1817">
        <v>1816</v>
      </c>
      <c r="B1817" s="1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t="s">
        <v>11</v>
      </c>
      <c r="K1817">
        <f t="shared" si="28"/>
        <v>1</v>
      </c>
    </row>
    <row r="1818" spans="1:11" x14ac:dyDescent="0.25">
      <c r="A1818">
        <v>1817</v>
      </c>
      <c r="B1818" s="1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t="s">
        <v>11</v>
      </c>
      <c r="K1818">
        <f t="shared" si="28"/>
        <v>1</v>
      </c>
    </row>
    <row r="1819" spans="1:11" x14ac:dyDescent="0.25">
      <c r="A1819">
        <v>1818</v>
      </c>
      <c r="B1819" s="1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t="s">
        <v>11</v>
      </c>
      <c r="K1819">
        <f t="shared" si="28"/>
        <v>1</v>
      </c>
    </row>
    <row r="1820" spans="1:11" x14ac:dyDescent="0.25">
      <c r="A1820">
        <v>1819</v>
      </c>
      <c r="B1820" s="1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t="s">
        <v>11</v>
      </c>
      <c r="K1820">
        <f t="shared" si="28"/>
        <v>1</v>
      </c>
    </row>
    <row r="1821" spans="1:11" x14ac:dyDescent="0.25">
      <c r="A1821">
        <v>1820</v>
      </c>
      <c r="B1821" s="1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t="s">
        <v>11</v>
      </c>
      <c r="K1821">
        <f t="shared" si="28"/>
        <v>1</v>
      </c>
    </row>
    <row r="1822" spans="1:11" x14ac:dyDescent="0.25">
      <c r="A1822">
        <v>1821</v>
      </c>
      <c r="B1822" s="1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t="s">
        <v>11</v>
      </c>
      <c r="K1822">
        <f t="shared" si="28"/>
        <v>1</v>
      </c>
    </row>
    <row r="1823" spans="1:11" x14ac:dyDescent="0.25">
      <c r="A1823">
        <v>1822</v>
      </c>
      <c r="B1823" s="1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t="s">
        <v>11</v>
      </c>
      <c r="K1823">
        <f t="shared" si="28"/>
        <v>1</v>
      </c>
    </row>
    <row r="1824" spans="1:11" x14ac:dyDescent="0.25">
      <c r="A1824">
        <v>1823</v>
      </c>
      <c r="B1824" s="1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t="s">
        <v>13</v>
      </c>
      <c r="K1824">
        <f t="shared" si="28"/>
        <v>0</v>
      </c>
    </row>
    <row r="1825" spans="1:11" x14ac:dyDescent="0.25">
      <c r="A1825">
        <v>1824</v>
      </c>
      <c r="B1825" s="1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t="s">
        <v>13</v>
      </c>
      <c r="K1825">
        <f t="shared" si="28"/>
        <v>0</v>
      </c>
    </row>
    <row r="1826" spans="1:11" x14ac:dyDescent="0.25">
      <c r="A1826">
        <v>1825</v>
      </c>
      <c r="B1826" s="1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t="s">
        <v>13</v>
      </c>
      <c r="K1826">
        <f t="shared" si="28"/>
        <v>0</v>
      </c>
    </row>
    <row r="1827" spans="1:11" x14ac:dyDescent="0.25">
      <c r="A1827">
        <v>1826</v>
      </c>
      <c r="B1827" s="1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t="s">
        <v>13</v>
      </c>
      <c r="K1827">
        <f t="shared" si="28"/>
        <v>0</v>
      </c>
    </row>
    <row r="1828" spans="1:11" x14ac:dyDescent="0.25">
      <c r="A1828">
        <v>1827</v>
      </c>
      <c r="B1828" s="1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t="s">
        <v>13</v>
      </c>
      <c r="K1828">
        <f t="shared" si="28"/>
        <v>0</v>
      </c>
    </row>
    <row r="1829" spans="1:11" x14ac:dyDescent="0.25">
      <c r="A1829">
        <v>1828</v>
      </c>
      <c r="B1829" s="1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t="s">
        <v>11</v>
      </c>
      <c r="K1829">
        <f t="shared" si="28"/>
        <v>1</v>
      </c>
    </row>
    <row r="1830" spans="1:11" x14ac:dyDescent="0.25">
      <c r="A1830">
        <v>1829</v>
      </c>
      <c r="B1830" s="1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t="s">
        <v>11</v>
      </c>
      <c r="K1830">
        <f t="shared" si="28"/>
        <v>1</v>
      </c>
    </row>
    <row r="1831" spans="1:11" x14ac:dyDescent="0.25">
      <c r="A1831">
        <v>1830</v>
      </c>
      <c r="B1831" s="1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t="s">
        <v>11</v>
      </c>
      <c r="K1831">
        <f t="shared" si="28"/>
        <v>1</v>
      </c>
    </row>
    <row r="1832" spans="1:11" x14ac:dyDescent="0.25">
      <c r="A1832">
        <v>1831</v>
      </c>
      <c r="B1832" s="1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t="s">
        <v>13</v>
      </c>
      <c r="K1832">
        <f t="shared" si="28"/>
        <v>0</v>
      </c>
    </row>
    <row r="1833" spans="1:11" x14ac:dyDescent="0.25">
      <c r="A1833">
        <v>1832</v>
      </c>
      <c r="B1833" s="1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t="s">
        <v>13</v>
      </c>
      <c r="K1833">
        <f t="shared" si="28"/>
        <v>0</v>
      </c>
    </row>
    <row r="1834" spans="1:11" x14ac:dyDescent="0.25">
      <c r="A1834">
        <v>1833</v>
      </c>
      <c r="B1834" s="1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t="s">
        <v>13</v>
      </c>
      <c r="K1834">
        <f t="shared" si="28"/>
        <v>0</v>
      </c>
    </row>
    <row r="1835" spans="1:11" x14ac:dyDescent="0.25">
      <c r="A1835">
        <v>1834</v>
      </c>
      <c r="B1835" s="1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t="s">
        <v>11</v>
      </c>
      <c r="K1835">
        <f t="shared" si="28"/>
        <v>1</v>
      </c>
    </row>
    <row r="1836" spans="1:11" x14ac:dyDescent="0.25">
      <c r="A1836">
        <v>1835</v>
      </c>
      <c r="B1836" s="1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t="s">
        <v>13</v>
      </c>
      <c r="K1836">
        <f t="shared" si="28"/>
        <v>0</v>
      </c>
    </row>
    <row r="1837" spans="1:11" x14ac:dyDescent="0.25">
      <c r="A1837">
        <v>1836</v>
      </c>
      <c r="B1837" s="1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t="s">
        <v>13</v>
      </c>
      <c r="K1837">
        <f t="shared" si="28"/>
        <v>0</v>
      </c>
    </row>
    <row r="1838" spans="1:11" x14ac:dyDescent="0.25">
      <c r="A1838">
        <v>1837</v>
      </c>
      <c r="B1838" s="1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t="s">
        <v>11</v>
      </c>
      <c r="K1838">
        <f t="shared" si="28"/>
        <v>1</v>
      </c>
    </row>
    <row r="1839" spans="1:11" x14ac:dyDescent="0.25">
      <c r="A1839">
        <v>1838</v>
      </c>
      <c r="B1839" s="1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t="s">
        <v>13</v>
      </c>
      <c r="K1839">
        <f t="shared" si="28"/>
        <v>0</v>
      </c>
    </row>
    <row r="1840" spans="1:11" x14ac:dyDescent="0.25">
      <c r="A1840">
        <v>1839</v>
      </c>
      <c r="B1840" s="1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t="s">
        <v>11</v>
      </c>
      <c r="K1840">
        <f t="shared" si="28"/>
        <v>1</v>
      </c>
    </row>
    <row r="1841" spans="1:11" x14ac:dyDescent="0.25">
      <c r="A1841">
        <v>1840</v>
      </c>
      <c r="B1841" s="1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t="s">
        <v>11</v>
      </c>
      <c r="K1841">
        <f t="shared" si="28"/>
        <v>1</v>
      </c>
    </row>
    <row r="1842" spans="1:11" x14ac:dyDescent="0.25">
      <c r="A1842">
        <v>1841</v>
      </c>
      <c r="B1842" s="1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t="s">
        <v>11</v>
      </c>
      <c r="K1842">
        <f t="shared" si="28"/>
        <v>1</v>
      </c>
    </row>
    <row r="1843" spans="1:11" x14ac:dyDescent="0.25">
      <c r="A1843">
        <v>1842</v>
      </c>
      <c r="B1843" s="1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t="s">
        <v>11</v>
      </c>
      <c r="K1843">
        <f t="shared" si="28"/>
        <v>1</v>
      </c>
    </row>
    <row r="1844" spans="1:11" x14ac:dyDescent="0.25">
      <c r="A1844">
        <v>1843</v>
      </c>
      <c r="B1844" s="1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t="s">
        <v>13</v>
      </c>
      <c r="K1844">
        <f t="shared" si="28"/>
        <v>0</v>
      </c>
    </row>
    <row r="1845" spans="1:11" x14ac:dyDescent="0.25">
      <c r="A1845">
        <v>1844</v>
      </c>
      <c r="B1845" s="1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t="s">
        <v>11</v>
      </c>
      <c r="K1845">
        <f t="shared" si="28"/>
        <v>1</v>
      </c>
    </row>
    <row r="1846" spans="1:11" x14ac:dyDescent="0.25">
      <c r="A1846">
        <v>1845</v>
      </c>
      <c r="B1846" s="1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t="s">
        <v>11</v>
      </c>
      <c r="K1846">
        <f t="shared" si="28"/>
        <v>1</v>
      </c>
    </row>
    <row r="1847" spans="1:11" x14ac:dyDescent="0.25">
      <c r="A1847">
        <v>1846</v>
      </c>
      <c r="B1847" s="1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t="s">
        <v>11</v>
      </c>
      <c r="K1847">
        <f t="shared" si="28"/>
        <v>1</v>
      </c>
    </row>
    <row r="1848" spans="1:11" x14ac:dyDescent="0.25">
      <c r="A1848">
        <v>1847</v>
      </c>
      <c r="B1848" s="1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t="s">
        <v>11</v>
      </c>
      <c r="K1848">
        <f t="shared" si="28"/>
        <v>1</v>
      </c>
    </row>
    <row r="1849" spans="1:11" x14ac:dyDescent="0.25">
      <c r="A1849">
        <v>1848</v>
      </c>
      <c r="B1849" s="1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t="s">
        <v>13</v>
      </c>
      <c r="K1849">
        <f t="shared" si="28"/>
        <v>0</v>
      </c>
    </row>
    <row r="1850" spans="1:11" x14ac:dyDescent="0.25">
      <c r="A1850">
        <v>1849</v>
      </c>
      <c r="B1850" s="1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t="s">
        <v>11</v>
      </c>
      <c r="K1850">
        <f t="shared" si="28"/>
        <v>1</v>
      </c>
    </row>
    <row r="1851" spans="1:11" x14ac:dyDescent="0.25">
      <c r="A1851">
        <v>1850</v>
      </c>
      <c r="B1851" s="1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t="s">
        <v>11</v>
      </c>
      <c r="K1851">
        <f t="shared" si="28"/>
        <v>1</v>
      </c>
    </row>
    <row r="1852" spans="1:11" x14ac:dyDescent="0.25">
      <c r="A1852">
        <v>1851</v>
      </c>
      <c r="B1852" s="1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t="s">
        <v>13</v>
      </c>
      <c r="K1852">
        <f t="shared" si="28"/>
        <v>0</v>
      </c>
    </row>
    <row r="1853" spans="1:11" x14ac:dyDescent="0.25">
      <c r="A1853">
        <v>1852</v>
      </c>
      <c r="B1853" s="1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t="s">
        <v>11</v>
      </c>
      <c r="K1853">
        <f t="shared" si="28"/>
        <v>1</v>
      </c>
    </row>
    <row r="1854" spans="1:11" x14ac:dyDescent="0.25">
      <c r="A1854">
        <v>1853</v>
      </c>
      <c r="B1854" s="1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t="s">
        <v>11</v>
      </c>
      <c r="K1854">
        <f t="shared" si="28"/>
        <v>1</v>
      </c>
    </row>
    <row r="1855" spans="1:11" x14ac:dyDescent="0.25">
      <c r="A1855">
        <v>1854</v>
      </c>
      <c r="B1855" s="1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t="s">
        <v>13</v>
      </c>
      <c r="K1855">
        <f t="shared" si="28"/>
        <v>0</v>
      </c>
    </row>
    <row r="1856" spans="1:11" x14ac:dyDescent="0.25">
      <c r="A1856">
        <v>1855</v>
      </c>
      <c r="B1856" s="1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t="s">
        <v>13</v>
      </c>
      <c r="K1856">
        <f t="shared" si="28"/>
        <v>0</v>
      </c>
    </row>
    <row r="1857" spans="1:11" x14ac:dyDescent="0.25">
      <c r="A1857">
        <v>1856</v>
      </c>
      <c r="B1857" s="1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t="s">
        <v>11</v>
      </c>
      <c r="K1857">
        <f t="shared" si="28"/>
        <v>1</v>
      </c>
    </row>
    <row r="1858" spans="1:11" x14ac:dyDescent="0.25">
      <c r="A1858">
        <v>1857</v>
      </c>
      <c r="B1858" s="1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t="s">
        <v>13</v>
      </c>
      <c r="K1858">
        <f t="shared" si="28"/>
        <v>0</v>
      </c>
    </row>
    <row r="1859" spans="1:11" x14ac:dyDescent="0.25">
      <c r="A1859">
        <v>1858</v>
      </c>
      <c r="B1859" s="1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t="s">
        <v>11</v>
      </c>
      <c r="K1859">
        <f t="shared" ref="K1859:K1922" si="29">IF(J1859="Yes", 1, 0)</f>
        <v>1</v>
      </c>
    </row>
    <row r="1860" spans="1:11" x14ac:dyDescent="0.25">
      <c r="A1860">
        <v>1859</v>
      </c>
      <c r="B1860" s="1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t="s">
        <v>13</v>
      </c>
      <c r="K1860">
        <f t="shared" si="29"/>
        <v>0</v>
      </c>
    </row>
    <row r="1861" spans="1:11" x14ac:dyDescent="0.25">
      <c r="A1861">
        <v>1860</v>
      </c>
      <c r="B1861" s="1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t="s">
        <v>11</v>
      </c>
      <c r="K1861">
        <f t="shared" si="29"/>
        <v>1</v>
      </c>
    </row>
    <row r="1862" spans="1:11" x14ac:dyDescent="0.25">
      <c r="A1862">
        <v>1861</v>
      </c>
      <c r="B1862" s="1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t="s">
        <v>11</v>
      </c>
      <c r="K1862">
        <f t="shared" si="29"/>
        <v>1</v>
      </c>
    </row>
    <row r="1863" spans="1:11" x14ac:dyDescent="0.25">
      <c r="A1863">
        <v>1862</v>
      </c>
      <c r="B1863" s="1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t="s">
        <v>11</v>
      </c>
      <c r="K1863">
        <f t="shared" si="29"/>
        <v>1</v>
      </c>
    </row>
    <row r="1864" spans="1:11" x14ac:dyDescent="0.25">
      <c r="A1864">
        <v>1863</v>
      </c>
      <c r="B1864" s="1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t="s">
        <v>13</v>
      </c>
      <c r="K1864">
        <f t="shared" si="29"/>
        <v>0</v>
      </c>
    </row>
    <row r="1865" spans="1:11" x14ac:dyDescent="0.25">
      <c r="A1865">
        <v>1864</v>
      </c>
      <c r="B1865" s="1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t="s">
        <v>11</v>
      </c>
      <c r="K1865">
        <f t="shared" si="29"/>
        <v>1</v>
      </c>
    </row>
    <row r="1866" spans="1:11" x14ac:dyDescent="0.25">
      <c r="A1866">
        <v>1865</v>
      </c>
      <c r="B1866" s="1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t="s">
        <v>11</v>
      </c>
      <c r="K1866">
        <f t="shared" si="29"/>
        <v>1</v>
      </c>
    </row>
    <row r="1867" spans="1:11" x14ac:dyDescent="0.25">
      <c r="A1867">
        <v>1866</v>
      </c>
      <c r="B1867" s="1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t="s">
        <v>13</v>
      </c>
      <c r="K1867">
        <f t="shared" si="29"/>
        <v>0</v>
      </c>
    </row>
    <row r="1868" spans="1:11" x14ac:dyDescent="0.25">
      <c r="A1868">
        <v>1867</v>
      </c>
      <c r="B1868" s="1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t="s">
        <v>11</v>
      </c>
      <c r="K1868">
        <f t="shared" si="29"/>
        <v>1</v>
      </c>
    </row>
    <row r="1869" spans="1:11" x14ac:dyDescent="0.25">
      <c r="A1869">
        <v>1868</v>
      </c>
      <c r="B1869" s="1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t="s">
        <v>13</v>
      </c>
      <c r="K1869">
        <f t="shared" si="29"/>
        <v>0</v>
      </c>
    </row>
    <row r="1870" spans="1:11" x14ac:dyDescent="0.25">
      <c r="A1870">
        <v>1869</v>
      </c>
      <c r="B1870" s="1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t="s">
        <v>13</v>
      </c>
      <c r="K1870">
        <f t="shared" si="29"/>
        <v>0</v>
      </c>
    </row>
    <row r="1871" spans="1:11" x14ac:dyDescent="0.25">
      <c r="A1871">
        <v>1870</v>
      </c>
      <c r="B1871" s="1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t="s">
        <v>13</v>
      </c>
      <c r="K1871">
        <f t="shared" si="29"/>
        <v>0</v>
      </c>
    </row>
    <row r="1872" spans="1:11" x14ac:dyDescent="0.25">
      <c r="A1872">
        <v>1871</v>
      </c>
      <c r="B1872" s="1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t="s">
        <v>11</v>
      </c>
      <c r="K1872">
        <f t="shared" si="29"/>
        <v>1</v>
      </c>
    </row>
    <row r="1873" spans="1:11" x14ac:dyDescent="0.25">
      <c r="A1873">
        <v>1872</v>
      </c>
      <c r="B1873" s="1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t="s">
        <v>13</v>
      </c>
      <c r="K1873">
        <f t="shared" si="29"/>
        <v>0</v>
      </c>
    </row>
    <row r="1874" spans="1:11" x14ac:dyDescent="0.25">
      <c r="A1874">
        <v>1873</v>
      </c>
      <c r="B1874" s="1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t="s">
        <v>13</v>
      </c>
      <c r="K1874">
        <f t="shared" si="29"/>
        <v>0</v>
      </c>
    </row>
    <row r="1875" spans="1:11" x14ac:dyDescent="0.25">
      <c r="A1875">
        <v>1874</v>
      </c>
      <c r="B1875" s="1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t="s">
        <v>13</v>
      </c>
      <c r="K1875">
        <f t="shared" si="29"/>
        <v>0</v>
      </c>
    </row>
    <row r="1876" spans="1:11" x14ac:dyDescent="0.25">
      <c r="A1876">
        <v>1875</v>
      </c>
      <c r="B1876" s="1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t="s">
        <v>11</v>
      </c>
      <c r="K1876">
        <f t="shared" si="29"/>
        <v>1</v>
      </c>
    </row>
    <row r="1877" spans="1:11" x14ac:dyDescent="0.25">
      <c r="A1877">
        <v>1876</v>
      </c>
      <c r="B1877" s="1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t="s">
        <v>11</v>
      </c>
      <c r="K1877">
        <f t="shared" si="29"/>
        <v>1</v>
      </c>
    </row>
    <row r="1878" spans="1:11" x14ac:dyDescent="0.25">
      <c r="A1878">
        <v>1877</v>
      </c>
      <c r="B1878" s="1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t="s">
        <v>13</v>
      </c>
      <c r="K1878">
        <f t="shared" si="29"/>
        <v>0</v>
      </c>
    </row>
    <row r="1879" spans="1:11" x14ac:dyDescent="0.25">
      <c r="A1879">
        <v>1878</v>
      </c>
      <c r="B1879" s="1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t="s">
        <v>11</v>
      </c>
      <c r="K1879">
        <f t="shared" si="29"/>
        <v>1</v>
      </c>
    </row>
    <row r="1880" spans="1:11" x14ac:dyDescent="0.25">
      <c r="A1880">
        <v>1879</v>
      </c>
      <c r="B1880" s="1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t="s">
        <v>13</v>
      </c>
      <c r="K1880">
        <f t="shared" si="29"/>
        <v>0</v>
      </c>
    </row>
    <row r="1881" spans="1:11" x14ac:dyDescent="0.25">
      <c r="A1881">
        <v>1880</v>
      </c>
      <c r="B1881" s="1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t="s">
        <v>13</v>
      </c>
      <c r="K1881">
        <f t="shared" si="29"/>
        <v>0</v>
      </c>
    </row>
    <row r="1882" spans="1:11" x14ac:dyDescent="0.25">
      <c r="A1882">
        <v>1881</v>
      </c>
      <c r="B1882" s="1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t="s">
        <v>11</v>
      </c>
      <c r="K1882">
        <f t="shared" si="29"/>
        <v>1</v>
      </c>
    </row>
    <row r="1883" spans="1:11" x14ac:dyDescent="0.25">
      <c r="A1883">
        <v>1882</v>
      </c>
      <c r="B1883" s="1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t="s">
        <v>13</v>
      </c>
      <c r="K1883">
        <f t="shared" si="29"/>
        <v>0</v>
      </c>
    </row>
    <row r="1884" spans="1:11" x14ac:dyDescent="0.25">
      <c r="A1884">
        <v>1883</v>
      </c>
      <c r="B1884" s="1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t="s">
        <v>11</v>
      </c>
      <c r="K1884">
        <f t="shared" si="29"/>
        <v>1</v>
      </c>
    </row>
    <row r="1885" spans="1:11" x14ac:dyDescent="0.25">
      <c r="A1885">
        <v>1884</v>
      </c>
      <c r="B1885" s="1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t="s">
        <v>11</v>
      </c>
      <c r="K1885">
        <f t="shared" si="29"/>
        <v>1</v>
      </c>
    </row>
    <row r="1886" spans="1:11" x14ac:dyDescent="0.25">
      <c r="A1886">
        <v>1885</v>
      </c>
      <c r="B1886" s="1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t="s">
        <v>11</v>
      </c>
      <c r="K1886">
        <f t="shared" si="29"/>
        <v>1</v>
      </c>
    </row>
    <row r="1887" spans="1:11" x14ac:dyDescent="0.25">
      <c r="A1887">
        <v>1886</v>
      </c>
      <c r="B1887" s="1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t="s">
        <v>11</v>
      </c>
      <c r="K1887">
        <f t="shared" si="29"/>
        <v>1</v>
      </c>
    </row>
    <row r="1888" spans="1:11" x14ac:dyDescent="0.25">
      <c r="A1888">
        <v>1887</v>
      </c>
      <c r="B1888" s="1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t="s">
        <v>11</v>
      </c>
      <c r="K1888">
        <f t="shared" si="29"/>
        <v>1</v>
      </c>
    </row>
    <row r="1889" spans="1:11" x14ac:dyDescent="0.25">
      <c r="A1889">
        <v>1888</v>
      </c>
      <c r="B1889" s="1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t="s">
        <v>11</v>
      </c>
      <c r="K1889">
        <f t="shared" si="29"/>
        <v>1</v>
      </c>
    </row>
    <row r="1890" spans="1:11" x14ac:dyDescent="0.25">
      <c r="A1890">
        <v>1889</v>
      </c>
      <c r="B1890" s="1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t="s">
        <v>13</v>
      </c>
      <c r="K1890">
        <f t="shared" si="29"/>
        <v>0</v>
      </c>
    </row>
    <row r="1891" spans="1:11" x14ac:dyDescent="0.25">
      <c r="A1891">
        <v>1890</v>
      </c>
      <c r="B1891" s="1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t="s">
        <v>13</v>
      </c>
      <c r="K1891">
        <f t="shared" si="29"/>
        <v>0</v>
      </c>
    </row>
    <row r="1892" spans="1:11" x14ac:dyDescent="0.25">
      <c r="A1892">
        <v>1891</v>
      </c>
      <c r="B1892" s="1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t="s">
        <v>13</v>
      </c>
      <c r="K1892">
        <f t="shared" si="29"/>
        <v>0</v>
      </c>
    </row>
    <row r="1893" spans="1:11" x14ac:dyDescent="0.25">
      <c r="A1893">
        <v>1892</v>
      </c>
      <c r="B1893" s="1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t="s">
        <v>13</v>
      </c>
      <c r="K1893">
        <f t="shared" si="29"/>
        <v>0</v>
      </c>
    </row>
    <row r="1894" spans="1:11" x14ac:dyDescent="0.25">
      <c r="A1894">
        <v>1893</v>
      </c>
      <c r="B1894" s="1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t="s">
        <v>13</v>
      </c>
      <c r="K1894">
        <f t="shared" si="29"/>
        <v>0</v>
      </c>
    </row>
    <row r="1895" spans="1:11" x14ac:dyDescent="0.25">
      <c r="A1895">
        <v>1894</v>
      </c>
      <c r="B1895" s="1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t="s">
        <v>13</v>
      </c>
      <c r="K1895">
        <f t="shared" si="29"/>
        <v>0</v>
      </c>
    </row>
    <row r="1896" spans="1:11" x14ac:dyDescent="0.25">
      <c r="A1896">
        <v>1895</v>
      </c>
      <c r="B1896" s="1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t="s">
        <v>13</v>
      </c>
      <c r="K1896">
        <f t="shared" si="29"/>
        <v>0</v>
      </c>
    </row>
    <row r="1897" spans="1:11" x14ac:dyDescent="0.25">
      <c r="A1897">
        <v>1896</v>
      </c>
      <c r="B1897" s="1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t="s">
        <v>11</v>
      </c>
      <c r="K1897">
        <f t="shared" si="29"/>
        <v>1</v>
      </c>
    </row>
    <row r="1898" spans="1:11" x14ac:dyDescent="0.25">
      <c r="A1898">
        <v>1897</v>
      </c>
      <c r="B1898" s="1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t="s">
        <v>11</v>
      </c>
      <c r="K1898">
        <f t="shared" si="29"/>
        <v>1</v>
      </c>
    </row>
    <row r="1899" spans="1:11" x14ac:dyDescent="0.25">
      <c r="A1899">
        <v>1898</v>
      </c>
      <c r="B1899" s="1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t="s">
        <v>11</v>
      </c>
      <c r="K1899">
        <f t="shared" si="29"/>
        <v>1</v>
      </c>
    </row>
    <row r="1900" spans="1:11" x14ac:dyDescent="0.25">
      <c r="A1900">
        <v>1899</v>
      </c>
      <c r="B1900" s="1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t="s">
        <v>11</v>
      </c>
      <c r="K1900">
        <f t="shared" si="29"/>
        <v>1</v>
      </c>
    </row>
    <row r="1901" spans="1:11" x14ac:dyDescent="0.25">
      <c r="A1901">
        <v>1900</v>
      </c>
      <c r="B1901" s="1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t="s">
        <v>11</v>
      </c>
      <c r="K1901">
        <f t="shared" si="29"/>
        <v>1</v>
      </c>
    </row>
    <row r="1902" spans="1:11" x14ac:dyDescent="0.25">
      <c r="A1902">
        <v>1901</v>
      </c>
      <c r="B1902" s="1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t="s">
        <v>13</v>
      </c>
      <c r="K1902">
        <f t="shared" si="29"/>
        <v>0</v>
      </c>
    </row>
    <row r="1903" spans="1:11" x14ac:dyDescent="0.25">
      <c r="A1903">
        <v>1902</v>
      </c>
      <c r="B1903" s="1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t="s">
        <v>11</v>
      </c>
      <c r="K1903">
        <f t="shared" si="29"/>
        <v>1</v>
      </c>
    </row>
    <row r="1904" spans="1:11" x14ac:dyDescent="0.25">
      <c r="A1904">
        <v>1903</v>
      </c>
      <c r="B1904" s="1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t="s">
        <v>11</v>
      </c>
      <c r="K1904">
        <f t="shared" si="29"/>
        <v>1</v>
      </c>
    </row>
    <row r="1905" spans="1:11" x14ac:dyDescent="0.25">
      <c r="A1905">
        <v>1904</v>
      </c>
      <c r="B1905" s="1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t="s">
        <v>11</v>
      </c>
      <c r="K1905">
        <f t="shared" si="29"/>
        <v>1</v>
      </c>
    </row>
    <row r="1906" spans="1:11" x14ac:dyDescent="0.25">
      <c r="A1906">
        <v>1905</v>
      </c>
      <c r="B1906" s="1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t="s">
        <v>13</v>
      </c>
      <c r="K1906">
        <f t="shared" si="29"/>
        <v>0</v>
      </c>
    </row>
    <row r="1907" spans="1:11" x14ac:dyDescent="0.25">
      <c r="A1907">
        <v>1906</v>
      </c>
      <c r="B1907" s="1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t="s">
        <v>13</v>
      </c>
      <c r="K1907">
        <f t="shared" si="29"/>
        <v>0</v>
      </c>
    </row>
    <row r="1908" spans="1:11" x14ac:dyDescent="0.25">
      <c r="A1908">
        <v>1907</v>
      </c>
      <c r="B1908" s="1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t="s">
        <v>11</v>
      </c>
      <c r="K1908">
        <f t="shared" si="29"/>
        <v>1</v>
      </c>
    </row>
    <row r="1909" spans="1:11" x14ac:dyDescent="0.25">
      <c r="A1909">
        <v>1908</v>
      </c>
      <c r="B1909" s="1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t="s">
        <v>11</v>
      </c>
      <c r="K1909">
        <f t="shared" si="29"/>
        <v>1</v>
      </c>
    </row>
    <row r="1910" spans="1:11" x14ac:dyDescent="0.25">
      <c r="A1910">
        <v>1909</v>
      </c>
      <c r="B1910" s="1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t="s">
        <v>13</v>
      </c>
      <c r="K1910">
        <f t="shared" si="29"/>
        <v>0</v>
      </c>
    </row>
    <row r="1911" spans="1:11" x14ac:dyDescent="0.25">
      <c r="A1911">
        <v>1910</v>
      </c>
      <c r="B1911" s="1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t="s">
        <v>11</v>
      </c>
      <c r="K1911">
        <f t="shared" si="29"/>
        <v>1</v>
      </c>
    </row>
    <row r="1912" spans="1:11" x14ac:dyDescent="0.25">
      <c r="A1912">
        <v>1911</v>
      </c>
      <c r="B1912" s="1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t="s">
        <v>11</v>
      </c>
      <c r="K1912">
        <f t="shared" si="29"/>
        <v>1</v>
      </c>
    </row>
    <row r="1913" spans="1:11" x14ac:dyDescent="0.25">
      <c r="A1913">
        <v>1912</v>
      </c>
      <c r="B1913" s="1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t="s">
        <v>13</v>
      </c>
      <c r="K1913">
        <f t="shared" si="29"/>
        <v>0</v>
      </c>
    </row>
    <row r="1914" spans="1:11" x14ac:dyDescent="0.25">
      <c r="A1914">
        <v>1913</v>
      </c>
      <c r="B1914" s="1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t="s">
        <v>11</v>
      </c>
      <c r="K1914">
        <f t="shared" si="29"/>
        <v>1</v>
      </c>
    </row>
    <row r="1915" spans="1:11" x14ac:dyDescent="0.25">
      <c r="A1915">
        <v>1914</v>
      </c>
      <c r="B1915" s="1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t="s">
        <v>13</v>
      </c>
      <c r="K1915">
        <f t="shared" si="29"/>
        <v>0</v>
      </c>
    </row>
    <row r="1916" spans="1:11" x14ac:dyDescent="0.25">
      <c r="A1916">
        <v>1915</v>
      </c>
      <c r="B1916" s="1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t="s">
        <v>11</v>
      </c>
      <c r="K1916">
        <f t="shared" si="29"/>
        <v>1</v>
      </c>
    </row>
    <row r="1917" spans="1:11" x14ac:dyDescent="0.25">
      <c r="A1917">
        <v>1916</v>
      </c>
      <c r="B1917" s="1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t="s">
        <v>11</v>
      </c>
      <c r="K1917">
        <f t="shared" si="29"/>
        <v>1</v>
      </c>
    </row>
    <row r="1918" spans="1:11" x14ac:dyDescent="0.25">
      <c r="A1918">
        <v>1917</v>
      </c>
      <c r="B1918" s="1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t="s">
        <v>11</v>
      </c>
      <c r="K1918">
        <f t="shared" si="29"/>
        <v>1</v>
      </c>
    </row>
    <row r="1919" spans="1:11" x14ac:dyDescent="0.25">
      <c r="A1919">
        <v>1918</v>
      </c>
      <c r="B1919" s="1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t="s">
        <v>11</v>
      </c>
      <c r="K1919">
        <f t="shared" si="29"/>
        <v>1</v>
      </c>
    </row>
    <row r="1920" spans="1:11" x14ac:dyDescent="0.25">
      <c r="A1920">
        <v>1919</v>
      </c>
      <c r="B1920" s="1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t="s">
        <v>11</v>
      </c>
      <c r="K1920">
        <f t="shared" si="29"/>
        <v>1</v>
      </c>
    </row>
    <row r="1921" spans="1:11" x14ac:dyDescent="0.25">
      <c r="A1921">
        <v>1920</v>
      </c>
      <c r="B1921" s="1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t="s">
        <v>13</v>
      </c>
      <c r="K1921">
        <f t="shared" si="29"/>
        <v>0</v>
      </c>
    </row>
    <row r="1922" spans="1:11" x14ac:dyDescent="0.25">
      <c r="A1922">
        <v>1921</v>
      </c>
      <c r="B1922" s="1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t="s">
        <v>11</v>
      </c>
      <c r="K1922">
        <f t="shared" si="29"/>
        <v>1</v>
      </c>
    </row>
    <row r="1923" spans="1:11" x14ac:dyDescent="0.25">
      <c r="A1923">
        <v>1922</v>
      </c>
      <c r="B1923" s="1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t="s">
        <v>11</v>
      </c>
      <c r="K1923">
        <f t="shared" ref="K1923:K1986" si="30">IF(J1923="Yes", 1, 0)</f>
        <v>1</v>
      </c>
    </row>
    <row r="1924" spans="1:11" x14ac:dyDescent="0.25">
      <c r="A1924">
        <v>1923</v>
      </c>
      <c r="B1924" s="1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t="s">
        <v>11</v>
      </c>
      <c r="K1924">
        <f t="shared" si="30"/>
        <v>1</v>
      </c>
    </row>
    <row r="1925" spans="1:11" x14ac:dyDescent="0.25">
      <c r="A1925">
        <v>1924</v>
      </c>
      <c r="B1925" s="1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t="s">
        <v>11</v>
      </c>
      <c r="K1925">
        <f t="shared" si="30"/>
        <v>1</v>
      </c>
    </row>
    <row r="1926" spans="1:11" x14ac:dyDescent="0.25">
      <c r="A1926">
        <v>1925</v>
      </c>
      <c r="B1926" s="1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t="s">
        <v>11</v>
      </c>
      <c r="K1926">
        <f t="shared" si="30"/>
        <v>1</v>
      </c>
    </row>
    <row r="1927" spans="1:11" x14ac:dyDescent="0.25">
      <c r="A1927">
        <v>1926</v>
      </c>
      <c r="B1927" s="1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t="s">
        <v>11</v>
      </c>
      <c r="K1927">
        <f t="shared" si="30"/>
        <v>1</v>
      </c>
    </row>
    <row r="1928" spans="1:11" x14ac:dyDescent="0.25">
      <c r="A1928">
        <v>1927</v>
      </c>
      <c r="B1928" s="1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t="s">
        <v>13</v>
      </c>
      <c r="K1928">
        <f t="shared" si="30"/>
        <v>0</v>
      </c>
    </row>
    <row r="1929" spans="1:11" x14ac:dyDescent="0.25">
      <c r="A1929">
        <v>1928</v>
      </c>
      <c r="B1929" s="1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t="s">
        <v>11</v>
      </c>
      <c r="K1929">
        <f t="shared" si="30"/>
        <v>1</v>
      </c>
    </row>
    <row r="1930" spans="1:11" x14ac:dyDescent="0.25">
      <c r="A1930">
        <v>1929</v>
      </c>
      <c r="B1930" s="1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t="s">
        <v>11</v>
      </c>
      <c r="K1930">
        <f t="shared" si="30"/>
        <v>1</v>
      </c>
    </row>
    <row r="1931" spans="1:11" x14ac:dyDescent="0.25">
      <c r="A1931">
        <v>1930</v>
      </c>
      <c r="B1931" s="1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t="s">
        <v>11</v>
      </c>
      <c r="K1931">
        <f t="shared" si="30"/>
        <v>1</v>
      </c>
    </row>
    <row r="1932" spans="1:11" x14ac:dyDescent="0.25">
      <c r="A1932">
        <v>1931</v>
      </c>
      <c r="B1932" s="1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t="s">
        <v>11</v>
      </c>
      <c r="K1932">
        <f t="shared" si="30"/>
        <v>1</v>
      </c>
    </row>
    <row r="1933" spans="1:11" x14ac:dyDescent="0.25">
      <c r="A1933">
        <v>1932</v>
      </c>
      <c r="B1933" s="1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t="s">
        <v>13</v>
      </c>
      <c r="K1933">
        <f t="shared" si="30"/>
        <v>0</v>
      </c>
    </row>
    <row r="1934" spans="1:11" x14ac:dyDescent="0.25">
      <c r="A1934">
        <v>1933</v>
      </c>
      <c r="B1934" s="1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t="s">
        <v>13</v>
      </c>
      <c r="K1934">
        <f t="shared" si="30"/>
        <v>0</v>
      </c>
    </row>
    <row r="1935" spans="1:11" x14ac:dyDescent="0.25">
      <c r="A1935">
        <v>1934</v>
      </c>
      <c r="B1935" s="1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t="s">
        <v>11</v>
      </c>
      <c r="K1935">
        <f t="shared" si="30"/>
        <v>1</v>
      </c>
    </row>
    <row r="1936" spans="1:11" x14ac:dyDescent="0.25">
      <c r="A1936">
        <v>1935</v>
      </c>
      <c r="B1936" s="1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t="s">
        <v>11</v>
      </c>
      <c r="K1936">
        <f t="shared" si="30"/>
        <v>1</v>
      </c>
    </row>
    <row r="1937" spans="1:11" x14ac:dyDescent="0.25">
      <c r="A1937">
        <v>1936</v>
      </c>
      <c r="B1937" s="1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t="s">
        <v>13</v>
      </c>
      <c r="K1937">
        <f t="shared" si="30"/>
        <v>0</v>
      </c>
    </row>
    <row r="1938" spans="1:11" x14ac:dyDescent="0.25">
      <c r="A1938">
        <v>1937</v>
      </c>
      <c r="B1938" s="1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t="s">
        <v>11</v>
      </c>
      <c r="K1938">
        <f t="shared" si="30"/>
        <v>1</v>
      </c>
    </row>
    <row r="1939" spans="1:11" x14ac:dyDescent="0.25">
      <c r="A1939">
        <v>1938</v>
      </c>
      <c r="B1939" s="1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t="s">
        <v>11</v>
      </c>
      <c r="K1939">
        <f t="shared" si="30"/>
        <v>1</v>
      </c>
    </row>
    <row r="1940" spans="1:11" x14ac:dyDescent="0.25">
      <c r="A1940">
        <v>1939</v>
      </c>
      <c r="B1940" s="1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t="s">
        <v>11</v>
      </c>
      <c r="K1940">
        <f t="shared" si="30"/>
        <v>1</v>
      </c>
    </row>
    <row r="1941" spans="1:11" x14ac:dyDescent="0.25">
      <c r="A1941">
        <v>1940</v>
      </c>
      <c r="B1941" s="1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t="s">
        <v>11</v>
      </c>
      <c r="K1941">
        <f t="shared" si="30"/>
        <v>1</v>
      </c>
    </row>
    <row r="1942" spans="1:11" x14ac:dyDescent="0.25">
      <c r="A1942">
        <v>1941</v>
      </c>
      <c r="B1942" s="1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t="s">
        <v>11</v>
      </c>
      <c r="K1942">
        <f t="shared" si="30"/>
        <v>1</v>
      </c>
    </row>
    <row r="1943" spans="1:11" x14ac:dyDescent="0.25">
      <c r="A1943">
        <v>1942</v>
      </c>
      <c r="B1943" s="1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t="s">
        <v>13</v>
      </c>
      <c r="K1943">
        <f t="shared" si="30"/>
        <v>0</v>
      </c>
    </row>
    <row r="1944" spans="1:11" x14ac:dyDescent="0.25">
      <c r="A1944">
        <v>1943</v>
      </c>
      <c r="B1944" s="1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t="s">
        <v>11</v>
      </c>
      <c r="K1944">
        <f t="shared" si="30"/>
        <v>1</v>
      </c>
    </row>
    <row r="1945" spans="1:11" x14ac:dyDescent="0.25">
      <c r="A1945">
        <v>1944</v>
      </c>
      <c r="B1945" s="1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t="s">
        <v>13</v>
      </c>
      <c r="K1945">
        <f t="shared" si="30"/>
        <v>0</v>
      </c>
    </row>
    <row r="1946" spans="1:11" x14ac:dyDescent="0.25">
      <c r="A1946">
        <v>1945</v>
      </c>
      <c r="B1946" s="1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t="s">
        <v>11</v>
      </c>
      <c r="K1946">
        <f t="shared" si="30"/>
        <v>1</v>
      </c>
    </row>
    <row r="1947" spans="1:11" x14ac:dyDescent="0.25">
      <c r="A1947">
        <v>1946</v>
      </c>
      <c r="B1947" s="1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t="s">
        <v>11</v>
      </c>
      <c r="K1947">
        <f t="shared" si="30"/>
        <v>1</v>
      </c>
    </row>
    <row r="1948" spans="1:11" x14ac:dyDescent="0.25">
      <c r="A1948">
        <v>1947</v>
      </c>
      <c r="B1948" s="1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t="s">
        <v>11</v>
      </c>
      <c r="K1948">
        <f t="shared" si="30"/>
        <v>1</v>
      </c>
    </row>
    <row r="1949" spans="1:11" x14ac:dyDescent="0.25">
      <c r="A1949">
        <v>1948</v>
      </c>
      <c r="B1949" s="1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t="s">
        <v>11</v>
      </c>
      <c r="K1949">
        <f t="shared" si="30"/>
        <v>1</v>
      </c>
    </row>
    <row r="1950" spans="1:11" x14ac:dyDescent="0.25">
      <c r="A1950">
        <v>1949</v>
      </c>
      <c r="B1950" s="1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t="s">
        <v>11</v>
      </c>
      <c r="K1950">
        <f t="shared" si="30"/>
        <v>1</v>
      </c>
    </row>
    <row r="1951" spans="1:11" x14ac:dyDescent="0.25">
      <c r="A1951">
        <v>1950</v>
      </c>
      <c r="B1951" s="1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t="s">
        <v>13</v>
      </c>
      <c r="K1951">
        <f t="shared" si="30"/>
        <v>0</v>
      </c>
    </row>
    <row r="1952" spans="1:11" x14ac:dyDescent="0.25">
      <c r="A1952">
        <v>1951</v>
      </c>
      <c r="B1952" s="1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t="s">
        <v>13</v>
      </c>
      <c r="K1952">
        <f t="shared" si="30"/>
        <v>0</v>
      </c>
    </row>
    <row r="1953" spans="1:11" x14ac:dyDescent="0.25">
      <c r="A1953">
        <v>1952</v>
      </c>
      <c r="B1953" s="1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t="s">
        <v>11</v>
      </c>
      <c r="K1953">
        <f t="shared" si="30"/>
        <v>1</v>
      </c>
    </row>
    <row r="1954" spans="1:11" x14ac:dyDescent="0.25">
      <c r="A1954">
        <v>1953</v>
      </c>
      <c r="B1954" s="1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t="s">
        <v>13</v>
      </c>
      <c r="K1954">
        <f t="shared" si="30"/>
        <v>0</v>
      </c>
    </row>
    <row r="1955" spans="1:11" x14ac:dyDescent="0.25">
      <c r="A1955">
        <v>1954</v>
      </c>
      <c r="B1955" s="1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t="s">
        <v>13</v>
      </c>
      <c r="K1955">
        <f t="shared" si="30"/>
        <v>0</v>
      </c>
    </row>
    <row r="1956" spans="1:11" x14ac:dyDescent="0.25">
      <c r="A1956">
        <v>1955</v>
      </c>
      <c r="B1956" s="1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t="s">
        <v>11</v>
      </c>
      <c r="K1956">
        <f t="shared" si="30"/>
        <v>1</v>
      </c>
    </row>
    <row r="1957" spans="1:11" x14ac:dyDescent="0.25">
      <c r="A1957">
        <v>1956</v>
      </c>
      <c r="B1957" s="1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t="s">
        <v>11</v>
      </c>
      <c r="K1957">
        <f t="shared" si="30"/>
        <v>1</v>
      </c>
    </row>
    <row r="1958" spans="1:11" x14ac:dyDescent="0.25">
      <c r="A1958">
        <v>1957</v>
      </c>
      <c r="B1958" s="1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t="s">
        <v>11</v>
      </c>
      <c r="K1958">
        <f t="shared" si="30"/>
        <v>1</v>
      </c>
    </row>
    <row r="1959" spans="1:11" x14ac:dyDescent="0.25">
      <c r="A1959">
        <v>1958</v>
      </c>
      <c r="B1959" s="1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t="s">
        <v>13</v>
      </c>
      <c r="K1959">
        <f t="shared" si="30"/>
        <v>0</v>
      </c>
    </row>
    <row r="1960" spans="1:11" x14ac:dyDescent="0.25">
      <c r="A1960">
        <v>1959</v>
      </c>
      <c r="B1960" s="1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t="s">
        <v>11</v>
      </c>
      <c r="K1960">
        <f t="shared" si="30"/>
        <v>1</v>
      </c>
    </row>
    <row r="1961" spans="1:11" x14ac:dyDescent="0.25">
      <c r="A1961">
        <v>1960</v>
      </c>
      <c r="B1961" s="1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t="s">
        <v>13</v>
      </c>
      <c r="K1961">
        <f t="shared" si="30"/>
        <v>0</v>
      </c>
    </row>
    <row r="1962" spans="1:11" x14ac:dyDescent="0.25">
      <c r="A1962">
        <v>1961</v>
      </c>
      <c r="B1962" s="1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t="s">
        <v>11</v>
      </c>
      <c r="K1962">
        <f t="shared" si="30"/>
        <v>1</v>
      </c>
    </row>
    <row r="1963" spans="1:11" x14ac:dyDescent="0.25">
      <c r="A1963">
        <v>1962</v>
      </c>
      <c r="B1963" s="1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t="s">
        <v>11</v>
      </c>
      <c r="K1963">
        <f t="shared" si="30"/>
        <v>1</v>
      </c>
    </row>
    <row r="1964" spans="1:11" x14ac:dyDescent="0.25">
      <c r="A1964">
        <v>1963</v>
      </c>
      <c r="B1964" s="1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t="s">
        <v>11</v>
      </c>
      <c r="K1964">
        <f t="shared" si="30"/>
        <v>1</v>
      </c>
    </row>
    <row r="1965" spans="1:11" x14ac:dyDescent="0.25">
      <c r="A1965">
        <v>1964</v>
      </c>
      <c r="B1965" s="1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t="s">
        <v>13</v>
      </c>
      <c r="K1965">
        <f t="shared" si="30"/>
        <v>0</v>
      </c>
    </row>
    <row r="1966" spans="1:11" x14ac:dyDescent="0.25">
      <c r="A1966">
        <v>1965</v>
      </c>
      <c r="B1966" s="1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t="s">
        <v>11</v>
      </c>
      <c r="K1966">
        <f t="shared" si="30"/>
        <v>1</v>
      </c>
    </row>
    <row r="1967" spans="1:11" x14ac:dyDescent="0.25">
      <c r="A1967">
        <v>1966</v>
      </c>
      <c r="B1967" s="1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t="s">
        <v>13</v>
      </c>
      <c r="K1967">
        <f t="shared" si="30"/>
        <v>0</v>
      </c>
    </row>
    <row r="1968" spans="1:11" x14ac:dyDescent="0.25">
      <c r="A1968">
        <v>1967</v>
      </c>
      <c r="B1968" s="1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t="s">
        <v>11</v>
      </c>
      <c r="K1968">
        <f t="shared" si="30"/>
        <v>1</v>
      </c>
    </row>
    <row r="1969" spans="1:11" x14ac:dyDescent="0.25">
      <c r="A1969">
        <v>1968</v>
      </c>
      <c r="B1969" s="1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t="s">
        <v>13</v>
      </c>
      <c r="K1969">
        <f t="shared" si="30"/>
        <v>0</v>
      </c>
    </row>
    <row r="1970" spans="1:11" x14ac:dyDescent="0.25">
      <c r="A1970">
        <v>1969</v>
      </c>
      <c r="B1970" s="1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t="s">
        <v>11</v>
      </c>
      <c r="K1970">
        <f t="shared" si="30"/>
        <v>1</v>
      </c>
    </row>
    <row r="1971" spans="1:11" x14ac:dyDescent="0.25">
      <c r="A1971">
        <v>1970</v>
      </c>
      <c r="B1971" s="1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t="s">
        <v>11</v>
      </c>
      <c r="K1971">
        <f t="shared" si="30"/>
        <v>1</v>
      </c>
    </row>
    <row r="1972" spans="1:11" x14ac:dyDescent="0.25">
      <c r="A1972">
        <v>1971</v>
      </c>
      <c r="B1972" s="1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t="s">
        <v>11</v>
      </c>
      <c r="K1972">
        <f t="shared" si="30"/>
        <v>1</v>
      </c>
    </row>
    <row r="1973" spans="1:11" x14ac:dyDescent="0.25">
      <c r="A1973">
        <v>1972</v>
      </c>
      <c r="B1973" s="1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t="s">
        <v>13</v>
      </c>
      <c r="K1973">
        <f t="shared" si="30"/>
        <v>0</v>
      </c>
    </row>
    <row r="1974" spans="1:11" x14ac:dyDescent="0.25">
      <c r="A1974">
        <v>1973</v>
      </c>
      <c r="B1974" s="1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t="s">
        <v>11</v>
      </c>
      <c r="K1974">
        <f t="shared" si="30"/>
        <v>1</v>
      </c>
    </row>
    <row r="1975" spans="1:11" x14ac:dyDescent="0.25">
      <c r="A1975">
        <v>1974</v>
      </c>
      <c r="B1975" s="1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t="s">
        <v>11</v>
      </c>
      <c r="K1975">
        <f t="shared" si="30"/>
        <v>1</v>
      </c>
    </row>
    <row r="1976" spans="1:11" x14ac:dyDescent="0.25">
      <c r="A1976">
        <v>1975</v>
      </c>
      <c r="B1976" s="1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t="s">
        <v>13</v>
      </c>
      <c r="K1976">
        <f t="shared" si="30"/>
        <v>0</v>
      </c>
    </row>
    <row r="1977" spans="1:11" x14ac:dyDescent="0.25">
      <c r="A1977">
        <v>1976</v>
      </c>
      <c r="B1977" s="1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t="s">
        <v>11</v>
      </c>
      <c r="K1977">
        <f t="shared" si="30"/>
        <v>1</v>
      </c>
    </row>
    <row r="1978" spans="1:11" x14ac:dyDescent="0.25">
      <c r="A1978">
        <v>1977</v>
      </c>
      <c r="B1978" s="1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t="s">
        <v>11</v>
      </c>
      <c r="K1978">
        <f t="shared" si="30"/>
        <v>1</v>
      </c>
    </row>
    <row r="1979" spans="1:11" x14ac:dyDescent="0.25">
      <c r="A1979">
        <v>1978</v>
      </c>
      <c r="B1979" s="1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t="s">
        <v>11</v>
      </c>
      <c r="K1979">
        <f t="shared" si="30"/>
        <v>1</v>
      </c>
    </row>
    <row r="1980" spans="1:11" x14ac:dyDescent="0.25">
      <c r="A1980">
        <v>1979</v>
      </c>
      <c r="B1980" s="1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t="s">
        <v>11</v>
      </c>
      <c r="K1980">
        <f t="shared" si="30"/>
        <v>1</v>
      </c>
    </row>
    <row r="1981" spans="1:11" x14ac:dyDescent="0.25">
      <c r="A1981">
        <v>1980</v>
      </c>
      <c r="B1981" s="1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t="s">
        <v>11</v>
      </c>
      <c r="K1981">
        <f t="shared" si="30"/>
        <v>1</v>
      </c>
    </row>
    <row r="1982" spans="1:11" x14ac:dyDescent="0.25">
      <c r="A1982">
        <v>1981</v>
      </c>
      <c r="B1982" s="1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t="s">
        <v>13</v>
      </c>
      <c r="K1982">
        <f t="shared" si="30"/>
        <v>0</v>
      </c>
    </row>
    <row r="1983" spans="1:11" x14ac:dyDescent="0.25">
      <c r="A1983">
        <v>1982</v>
      </c>
      <c r="B1983" s="1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t="s">
        <v>11</v>
      </c>
      <c r="K1983">
        <f t="shared" si="30"/>
        <v>1</v>
      </c>
    </row>
    <row r="1984" spans="1:11" x14ac:dyDescent="0.25">
      <c r="A1984">
        <v>1983</v>
      </c>
      <c r="B1984" s="1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t="s">
        <v>11</v>
      </c>
      <c r="K1984">
        <f t="shared" si="30"/>
        <v>1</v>
      </c>
    </row>
    <row r="1985" spans="1:11" x14ac:dyDescent="0.25">
      <c r="A1985">
        <v>1984</v>
      </c>
      <c r="B1985" s="1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t="s">
        <v>11</v>
      </c>
      <c r="K1985">
        <f t="shared" si="30"/>
        <v>1</v>
      </c>
    </row>
    <row r="1986" spans="1:11" x14ac:dyDescent="0.25">
      <c r="A1986">
        <v>1985</v>
      </c>
      <c r="B1986" s="1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t="s">
        <v>11</v>
      </c>
      <c r="K1986">
        <f t="shared" si="30"/>
        <v>1</v>
      </c>
    </row>
    <row r="1987" spans="1:11" x14ac:dyDescent="0.25">
      <c r="A1987">
        <v>1986</v>
      </c>
      <c r="B1987" s="1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t="s">
        <v>11</v>
      </c>
      <c r="K1987">
        <f t="shared" ref="K1987:K2050" si="31">IF(J1987="Yes", 1, 0)</f>
        <v>1</v>
      </c>
    </row>
    <row r="1988" spans="1:11" x14ac:dyDescent="0.25">
      <c r="A1988">
        <v>1987</v>
      </c>
      <c r="B1988" s="1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t="s">
        <v>13</v>
      </c>
      <c r="K1988">
        <f t="shared" si="31"/>
        <v>0</v>
      </c>
    </row>
    <row r="1989" spans="1:11" x14ac:dyDescent="0.25">
      <c r="A1989">
        <v>1988</v>
      </c>
      <c r="B1989" s="1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t="s">
        <v>13</v>
      </c>
      <c r="K1989">
        <f t="shared" si="31"/>
        <v>0</v>
      </c>
    </row>
    <row r="1990" spans="1:11" x14ac:dyDescent="0.25">
      <c r="A1990">
        <v>1989</v>
      </c>
      <c r="B1990" s="1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t="s">
        <v>11</v>
      </c>
      <c r="K1990">
        <f t="shared" si="31"/>
        <v>1</v>
      </c>
    </row>
    <row r="1991" spans="1:11" x14ac:dyDescent="0.25">
      <c r="A1991">
        <v>1990</v>
      </c>
      <c r="B1991" s="1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t="s">
        <v>13</v>
      </c>
      <c r="K1991">
        <f t="shared" si="31"/>
        <v>0</v>
      </c>
    </row>
    <row r="1992" spans="1:11" x14ac:dyDescent="0.25">
      <c r="A1992">
        <v>1991</v>
      </c>
      <c r="B1992" s="1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t="s">
        <v>11</v>
      </c>
      <c r="K1992">
        <f t="shared" si="31"/>
        <v>1</v>
      </c>
    </row>
    <row r="1993" spans="1:11" x14ac:dyDescent="0.25">
      <c r="A1993">
        <v>1992</v>
      </c>
      <c r="B1993" s="1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t="s">
        <v>11</v>
      </c>
      <c r="K1993">
        <f t="shared" si="31"/>
        <v>1</v>
      </c>
    </row>
    <row r="1994" spans="1:11" x14ac:dyDescent="0.25">
      <c r="A1994">
        <v>1993</v>
      </c>
      <c r="B1994" s="1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t="s">
        <v>13</v>
      </c>
      <c r="K1994">
        <f t="shared" si="31"/>
        <v>0</v>
      </c>
    </row>
    <row r="1995" spans="1:11" x14ac:dyDescent="0.25">
      <c r="A1995">
        <v>1994</v>
      </c>
      <c r="B1995" s="1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t="s">
        <v>13</v>
      </c>
      <c r="K1995">
        <f t="shared" si="31"/>
        <v>0</v>
      </c>
    </row>
    <row r="1996" spans="1:11" x14ac:dyDescent="0.25">
      <c r="A1996">
        <v>1995</v>
      </c>
      <c r="B1996" s="1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t="s">
        <v>13</v>
      </c>
      <c r="K1996">
        <f t="shared" si="31"/>
        <v>0</v>
      </c>
    </row>
    <row r="1997" spans="1:11" x14ac:dyDescent="0.25">
      <c r="A1997">
        <v>1996</v>
      </c>
      <c r="B1997" s="1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t="s">
        <v>13</v>
      </c>
      <c r="K1997">
        <f t="shared" si="31"/>
        <v>0</v>
      </c>
    </row>
    <row r="1998" spans="1:11" x14ac:dyDescent="0.25">
      <c r="A1998">
        <v>1997</v>
      </c>
      <c r="B1998" s="1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t="s">
        <v>13</v>
      </c>
      <c r="K1998">
        <f t="shared" si="31"/>
        <v>0</v>
      </c>
    </row>
    <row r="1999" spans="1:11" x14ac:dyDescent="0.25">
      <c r="A1999">
        <v>1998</v>
      </c>
      <c r="B1999" s="1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t="s">
        <v>11</v>
      </c>
      <c r="K1999">
        <f t="shared" si="31"/>
        <v>1</v>
      </c>
    </row>
    <row r="2000" spans="1:11" x14ac:dyDescent="0.25">
      <c r="A2000">
        <v>1999</v>
      </c>
      <c r="B2000" s="1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t="s">
        <v>13</v>
      </c>
      <c r="K2000">
        <f t="shared" si="31"/>
        <v>0</v>
      </c>
    </row>
    <row r="2001" spans="1:11" x14ac:dyDescent="0.25">
      <c r="A2001">
        <v>2000</v>
      </c>
      <c r="B2001" s="1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t="s">
        <v>13</v>
      </c>
      <c r="K2001">
        <f t="shared" si="31"/>
        <v>0</v>
      </c>
    </row>
    <row r="2002" spans="1:11" x14ac:dyDescent="0.25">
      <c r="A2002">
        <v>2001</v>
      </c>
      <c r="B2002" s="1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t="s">
        <v>11</v>
      </c>
      <c r="K2002">
        <f t="shared" si="31"/>
        <v>1</v>
      </c>
    </row>
    <row r="2003" spans="1:11" x14ac:dyDescent="0.25">
      <c r="A2003">
        <v>2002</v>
      </c>
      <c r="B2003" s="1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t="s">
        <v>11</v>
      </c>
      <c r="K2003">
        <f t="shared" si="31"/>
        <v>1</v>
      </c>
    </row>
    <row r="2004" spans="1:11" x14ac:dyDescent="0.25">
      <c r="A2004">
        <v>2003</v>
      </c>
      <c r="B2004" s="1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t="s">
        <v>11</v>
      </c>
      <c r="K2004">
        <f t="shared" si="31"/>
        <v>1</v>
      </c>
    </row>
    <row r="2005" spans="1:11" x14ac:dyDescent="0.25">
      <c r="A2005">
        <v>2004</v>
      </c>
      <c r="B2005" s="1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t="s">
        <v>11</v>
      </c>
      <c r="K2005">
        <f t="shared" si="31"/>
        <v>1</v>
      </c>
    </row>
    <row r="2006" spans="1:11" x14ac:dyDescent="0.25">
      <c r="A2006">
        <v>2005</v>
      </c>
      <c r="B2006" s="1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t="s">
        <v>11</v>
      </c>
      <c r="K2006">
        <f t="shared" si="31"/>
        <v>1</v>
      </c>
    </row>
    <row r="2007" spans="1:11" x14ac:dyDescent="0.25">
      <c r="A2007">
        <v>2006</v>
      </c>
      <c r="B2007" s="1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t="s">
        <v>13</v>
      </c>
      <c r="K2007">
        <f t="shared" si="31"/>
        <v>0</v>
      </c>
    </row>
    <row r="2008" spans="1:11" x14ac:dyDescent="0.25">
      <c r="A2008">
        <v>2007</v>
      </c>
      <c r="B2008" s="1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t="s">
        <v>11</v>
      </c>
      <c r="K2008">
        <f t="shared" si="31"/>
        <v>1</v>
      </c>
    </row>
    <row r="2009" spans="1:11" x14ac:dyDescent="0.25">
      <c r="A2009">
        <v>2008</v>
      </c>
      <c r="B2009" s="1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t="s">
        <v>11</v>
      </c>
      <c r="K2009">
        <f t="shared" si="31"/>
        <v>1</v>
      </c>
    </row>
    <row r="2010" spans="1:11" x14ac:dyDescent="0.25">
      <c r="A2010">
        <v>2009</v>
      </c>
      <c r="B2010" s="1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t="s">
        <v>13</v>
      </c>
      <c r="K2010">
        <f t="shared" si="31"/>
        <v>0</v>
      </c>
    </row>
    <row r="2011" spans="1:11" x14ac:dyDescent="0.25">
      <c r="A2011">
        <v>2010</v>
      </c>
      <c r="B2011" s="1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t="s">
        <v>11</v>
      </c>
      <c r="K2011">
        <f t="shared" si="31"/>
        <v>1</v>
      </c>
    </row>
    <row r="2012" spans="1:11" x14ac:dyDescent="0.25">
      <c r="A2012">
        <v>2011</v>
      </c>
      <c r="B2012" s="1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t="s">
        <v>13</v>
      </c>
      <c r="K2012">
        <f t="shared" si="31"/>
        <v>0</v>
      </c>
    </row>
    <row r="2013" spans="1:11" x14ac:dyDescent="0.25">
      <c r="A2013">
        <v>2012</v>
      </c>
      <c r="B2013" s="1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t="s">
        <v>11</v>
      </c>
      <c r="K2013">
        <f t="shared" si="31"/>
        <v>1</v>
      </c>
    </row>
    <row r="2014" spans="1:11" x14ac:dyDescent="0.25">
      <c r="A2014">
        <v>2013</v>
      </c>
      <c r="B2014" s="1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t="s">
        <v>13</v>
      </c>
      <c r="K2014">
        <f t="shared" si="31"/>
        <v>0</v>
      </c>
    </row>
    <row r="2015" spans="1:11" x14ac:dyDescent="0.25">
      <c r="A2015">
        <v>2014</v>
      </c>
      <c r="B2015" s="1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t="s">
        <v>13</v>
      </c>
      <c r="K2015">
        <f t="shared" si="31"/>
        <v>0</v>
      </c>
    </row>
    <row r="2016" spans="1:11" x14ac:dyDescent="0.25">
      <c r="A2016">
        <v>2015</v>
      </c>
      <c r="B2016" s="1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t="s">
        <v>13</v>
      </c>
      <c r="K2016">
        <f t="shared" si="31"/>
        <v>0</v>
      </c>
    </row>
    <row r="2017" spans="1:11" x14ac:dyDescent="0.25">
      <c r="A2017">
        <v>2016</v>
      </c>
      <c r="B2017" s="1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t="s">
        <v>13</v>
      </c>
      <c r="K2017">
        <f t="shared" si="31"/>
        <v>0</v>
      </c>
    </row>
    <row r="2018" spans="1:11" x14ac:dyDescent="0.25">
      <c r="A2018">
        <v>2017</v>
      </c>
      <c r="B2018" s="1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t="s">
        <v>11</v>
      </c>
      <c r="K2018">
        <f t="shared" si="31"/>
        <v>1</v>
      </c>
    </row>
    <row r="2019" spans="1:11" x14ac:dyDescent="0.25">
      <c r="A2019">
        <v>2018</v>
      </c>
      <c r="B2019" s="1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t="s">
        <v>11</v>
      </c>
      <c r="K2019">
        <f t="shared" si="31"/>
        <v>1</v>
      </c>
    </row>
    <row r="2020" spans="1:11" x14ac:dyDescent="0.25">
      <c r="A2020">
        <v>2019</v>
      </c>
      <c r="B2020" s="1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t="s">
        <v>13</v>
      </c>
      <c r="K2020">
        <f t="shared" si="31"/>
        <v>0</v>
      </c>
    </row>
    <row r="2021" spans="1:11" x14ac:dyDescent="0.25">
      <c r="A2021">
        <v>2020</v>
      </c>
      <c r="B2021" s="1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t="s">
        <v>11</v>
      </c>
      <c r="K2021">
        <f t="shared" si="31"/>
        <v>1</v>
      </c>
    </row>
    <row r="2022" spans="1:11" x14ac:dyDescent="0.25">
      <c r="A2022">
        <v>2021</v>
      </c>
      <c r="B2022" s="1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t="s">
        <v>11</v>
      </c>
      <c r="K2022">
        <f t="shared" si="31"/>
        <v>1</v>
      </c>
    </row>
    <row r="2023" spans="1:11" x14ac:dyDescent="0.25">
      <c r="A2023">
        <v>2022</v>
      </c>
      <c r="B2023" s="1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t="s">
        <v>13</v>
      </c>
      <c r="K2023">
        <f t="shared" si="31"/>
        <v>0</v>
      </c>
    </row>
    <row r="2024" spans="1:11" x14ac:dyDescent="0.25">
      <c r="A2024">
        <v>2023</v>
      </c>
      <c r="B2024" s="1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t="s">
        <v>11</v>
      </c>
      <c r="K2024">
        <f t="shared" si="31"/>
        <v>1</v>
      </c>
    </row>
    <row r="2025" spans="1:11" x14ac:dyDescent="0.25">
      <c r="A2025">
        <v>2024</v>
      </c>
      <c r="B2025" s="1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t="s">
        <v>11</v>
      </c>
      <c r="K2025">
        <f t="shared" si="31"/>
        <v>1</v>
      </c>
    </row>
    <row r="2026" spans="1:11" x14ac:dyDescent="0.25">
      <c r="A2026">
        <v>2025</v>
      </c>
      <c r="B2026" s="1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t="s">
        <v>11</v>
      </c>
      <c r="K2026">
        <f t="shared" si="31"/>
        <v>1</v>
      </c>
    </row>
    <row r="2027" spans="1:11" x14ac:dyDescent="0.25">
      <c r="A2027">
        <v>2026</v>
      </c>
      <c r="B2027" s="1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t="s">
        <v>13</v>
      </c>
      <c r="K2027">
        <f t="shared" si="31"/>
        <v>0</v>
      </c>
    </row>
    <row r="2028" spans="1:11" x14ac:dyDescent="0.25">
      <c r="A2028">
        <v>2027</v>
      </c>
      <c r="B2028" s="1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t="s">
        <v>11</v>
      </c>
      <c r="K2028">
        <f t="shared" si="31"/>
        <v>1</v>
      </c>
    </row>
    <row r="2029" spans="1:11" x14ac:dyDescent="0.25">
      <c r="A2029">
        <v>2028</v>
      </c>
      <c r="B2029" s="1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t="s">
        <v>11</v>
      </c>
      <c r="K2029">
        <f t="shared" si="31"/>
        <v>1</v>
      </c>
    </row>
    <row r="2030" spans="1:11" x14ac:dyDescent="0.25">
      <c r="A2030">
        <v>2029</v>
      </c>
      <c r="B2030" s="1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t="s">
        <v>11</v>
      </c>
      <c r="K2030">
        <f t="shared" si="31"/>
        <v>1</v>
      </c>
    </row>
    <row r="2031" spans="1:11" x14ac:dyDescent="0.25">
      <c r="A2031">
        <v>2030</v>
      </c>
      <c r="B2031" s="1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t="s">
        <v>13</v>
      </c>
      <c r="K2031">
        <f t="shared" si="31"/>
        <v>0</v>
      </c>
    </row>
    <row r="2032" spans="1:11" x14ac:dyDescent="0.25">
      <c r="A2032">
        <v>2031</v>
      </c>
      <c r="B2032" s="1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t="s">
        <v>11</v>
      </c>
      <c r="K2032">
        <f t="shared" si="31"/>
        <v>1</v>
      </c>
    </row>
    <row r="2033" spans="1:11" x14ac:dyDescent="0.25">
      <c r="A2033">
        <v>2032</v>
      </c>
      <c r="B2033" s="1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t="s">
        <v>11</v>
      </c>
      <c r="K2033">
        <f t="shared" si="31"/>
        <v>1</v>
      </c>
    </row>
    <row r="2034" spans="1:11" x14ac:dyDescent="0.25">
      <c r="A2034">
        <v>2033</v>
      </c>
      <c r="B2034" s="1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t="s">
        <v>13</v>
      </c>
      <c r="K2034">
        <f t="shared" si="31"/>
        <v>0</v>
      </c>
    </row>
    <row r="2035" spans="1:11" x14ac:dyDescent="0.25">
      <c r="A2035">
        <v>2034</v>
      </c>
      <c r="B2035" s="1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t="s">
        <v>13</v>
      </c>
      <c r="K2035">
        <f t="shared" si="31"/>
        <v>0</v>
      </c>
    </row>
    <row r="2036" spans="1:11" x14ac:dyDescent="0.25">
      <c r="A2036">
        <v>2035</v>
      </c>
      <c r="B2036" s="1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t="s">
        <v>13</v>
      </c>
      <c r="K2036">
        <f t="shared" si="31"/>
        <v>0</v>
      </c>
    </row>
    <row r="2037" spans="1:11" x14ac:dyDescent="0.25">
      <c r="A2037">
        <v>2036</v>
      </c>
      <c r="B2037" s="1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t="s">
        <v>13</v>
      </c>
      <c r="K2037">
        <f t="shared" si="31"/>
        <v>0</v>
      </c>
    </row>
    <row r="2038" spans="1:11" x14ac:dyDescent="0.25">
      <c r="A2038">
        <v>2037</v>
      </c>
      <c r="B2038" s="1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t="s">
        <v>11</v>
      </c>
      <c r="K2038">
        <f t="shared" si="31"/>
        <v>1</v>
      </c>
    </row>
    <row r="2039" spans="1:11" x14ac:dyDescent="0.25">
      <c r="A2039">
        <v>2038</v>
      </c>
      <c r="B2039" s="1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t="s">
        <v>11</v>
      </c>
      <c r="K2039">
        <f t="shared" si="31"/>
        <v>1</v>
      </c>
    </row>
    <row r="2040" spans="1:11" x14ac:dyDescent="0.25">
      <c r="A2040">
        <v>2039</v>
      </c>
      <c r="B2040" s="1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t="s">
        <v>11</v>
      </c>
      <c r="K2040">
        <f t="shared" si="31"/>
        <v>1</v>
      </c>
    </row>
    <row r="2041" spans="1:11" x14ac:dyDescent="0.25">
      <c r="A2041">
        <v>2040</v>
      </c>
      <c r="B2041" s="1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t="s">
        <v>13</v>
      </c>
      <c r="K2041">
        <f t="shared" si="31"/>
        <v>0</v>
      </c>
    </row>
    <row r="2042" spans="1:11" x14ac:dyDescent="0.25">
      <c r="A2042">
        <v>2041</v>
      </c>
      <c r="B2042" s="1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t="s">
        <v>13</v>
      </c>
      <c r="K2042">
        <f t="shared" si="31"/>
        <v>0</v>
      </c>
    </row>
    <row r="2043" spans="1:11" x14ac:dyDescent="0.25">
      <c r="A2043">
        <v>2042</v>
      </c>
      <c r="B2043" s="1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t="s">
        <v>11</v>
      </c>
      <c r="K2043">
        <f t="shared" si="31"/>
        <v>1</v>
      </c>
    </row>
    <row r="2044" spans="1:11" x14ac:dyDescent="0.25">
      <c r="A2044">
        <v>2043</v>
      </c>
      <c r="B2044" s="1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t="s">
        <v>13</v>
      </c>
      <c r="K2044">
        <f t="shared" si="31"/>
        <v>0</v>
      </c>
    </row>
    <row r="2045" spans="1:11" x14ac:dyDescent="0.25">
      <c r="A2045">
        <v>2044</v>
      </c>
      <c r="B2045" s="1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t="s">
        <v>13</v>
      </c>
      <c r="K2045">
        <f t="shared" si="31"/>
        <v>0</v>
      </c>
    </row>
    <row r="2046" spans="1:11" x14ac:dyDescent="0.25">
      <c r="A2046">
        <v>2045</v>
      </c>
      <c r="B2046" s="1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t="s">
        <v>11</v>
      </c>
      <c r="K2046">
        <f t="shared" si="31"/>
        <v>1</v>
      </c>
    </row>
    <row r="2047" spans="1:11" x14ac:dyDescent="0.25">
      <c r="A2047">
        <v>2046</v>
      </c>
      <c r="B2047" s="1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t="s">
        <v>11</v>
      </c>
      <c r="K2047">
        <f t="shared" si="31"/>
        <v>1</v>
      </c>
    </row>
    <row r="2048" spans="1:11" x14ac:dyDescent="0.25">
      <c r="A2048">
        <v>2047</v>
      </c>
      <c r="B2048" s="1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t="s">
        <v>11</v>
      </c>
      <c r="K2048">
        <f t="shared" si="31"/>
        <v>1</v>
      </c>
    </row>
    <row r="2049" spans="1:11" x14ac:dyDescent="0.25">
      <c r="A2049">
        <v>2048</v>
      </c>
      <c r="B2049" s="1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t="s">
        <v>11</v>
      </c>
      <c r="K2049">
        <f t="shared" si="31"/>
        <v>1</v>
      </c>
    </row>
    <row r="2050" spans="1:11" x14ac:dyDescent="0.25">
      <c r="A2050">
        <v>2049</v>
      </c>
      <c r="B2050" s="1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t="s">
        <v>13</v>
      </c>
      <c r="K2050">
        <f t="shared" si="31"/>
        <v>0</v>
      </c>
    </row>
    <row r="2051" spans="1:11" x14ac:dyDescent="0.25">
      <c r="A2051">
        <v>2050</v>
      </c>
      <c r="B2051" s="1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t="s">
        <v>13</v>
      </c>
      <c r="K2051">
        <f t="shared" ref="K2051:K2114" si="32">IF(J2051="Yes", 1, 0)</f>
        <v>0</v>
      </c>
    </row>
    <row r="2052" spans="1:11" x14ac:dyDescent="0.25">
      <c r="A2052">
        <v>2051</v>
      </c>
      <c r="B2052" s="1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t="s">
        <v>11</v>
      </c>
      <c r="K2052">
        <f t="shared" si="32"/>
        <v>1</v>
      </c>
    </row>
    <row r="2053" spans="1:11" x14ac:dyDescent="0.25">
      <c r="A2053">
        <v>2052</v>
      </c>
      <c r="B2053" s="1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t="s">
        <v>11</v>
      </c>
      <c r="K2053">
        <f t="shared" si="32"/>
        <v>1</v>
      </c>
    </row>
    <row r="2054" spans="1:11" x14ac:dyDescent="0.25">
      <c r="A2054">
        <v>2053</v>
      </c>
      <c r="B2054" s="1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t="s">
        <v>13</v>
      </c>
      <c r="K2054">
        <f t="shared" si="32"/>
        <v>0</v>
      </c>
    </row>
    <row r="2055" spans="1:11" x14ac:dyDescent="0.25">
      <c r="A2055">
        <v>2054</v>
      </c>
      <c r="B2055" s="1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t="s">
        <v>11</v>
      </c>
      <c r="K2055">
        <f t="shared" si="32"/>
        <v>1</v>
      </c>
    </row>
    <row r="2056" spans="1:11" x14ac:dyDescent="0.25">
      <c r="A2056">
        <v>2055</v>
      </c>
      <c r="B2056" s="1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t="s">
        <v>13</v>
      </c>
      <c r="K2056">
        <f t="shared" si="32"/>
        <v>0</v>
      </c>
    </row>
    <row r="2057" spans="1:11" x14ac:dyDescent="0.25">
      <c r="A2057">
        <v>2056</v>
      </c>
      <c r="B2057" s="1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t="s">
        <v>11</v>
      </c>
      <c r="K2057">
        <f t="shared" si="32"/>
        <v>1</v>
      </c>
    </row>
    <row r="2058" spans="1:11" x14ac:dyDescent="0.25">
      <c r="A2058">
        <v>2057</v>
      </c>
      <c r="B2058" s="1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t="s">
        <v>13</v>
      </c>
      <c r="K2058">
        <f t="shared" si="32"/>
        <v>0</v>
      </c>
    </row>
    <row r="2059" spans="1:11" x14ac:dyDescent="0.25">
      <c r="A2059">
        <v>2058</v>
      </c>
      <c r="B2059" s="1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t="s">
        <v>11</v>
      </c>
      <c r="K2059">
        <f t="shared" si="32"/>
        <v>1</v>
      </c>
    </row>
    <row r="2060" spans="1:11" x14ac:dyDescent="0.25">
      <c r="A2060">
        <v>2059</v>
      </c>
      <c r="B2060" s="1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t="s">
        <v>11</v>
      </c>
      <c r="K2060">
        <f t="shared" si="32"/>
        <v>1</v>
      </c>
    </row>
    <row r="2061" spans="1:11" x14ac:dyDescent="0.25">
      <c r="A2061">
        <v>2060</v>
      </c>
      <c r="B2061" s="1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t="s">
        <v>11</v>
      </c>
      <c r="K2061">
        <f t="shared" si="32"/>
        <v>1</v>
      </c>
    </row>
    <row r="2062" spans="1:11" x14ac:dyDescent="0.25">
      <c r="A2062">
        <v>2061</v>
      </c>
      <c r="B2062" s="1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t="s">
        <v>13</v>
      </c>
      <c r="K2062">
        <f t="shared" si="32"/>
        <v>0</v>
      </c>
    </row>
    <row r="2063" spans="1:11" x14ac:dyDescent="0.25">
      <c r="A2063">
        <v>2062</v>
      </c>
      <c r="B2063" s="1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t="s">
        <v>11</v>
      </c>
      <c r="K2063">
        <f t="shared" si="32"/>
        <v>1</v>
      </c>
    </row>
    <row r="2064" spans="1:11" x14ac:dyDescent="0.25">
      <c r="A2064">
        <v>2063</v>
      </c>
      <c r="B2064" s="1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t="s">
        <v>11</v>
      </c>
      <c r="K2064">
        <f t="shared" si="32"/>
        <v>1</v>
      </c>
    </row>
    <row r="2065" spans="1:11" x14ac:dyDescent="0.25">
      <c r="A2065">
        <v>2064</v>
      </c>
      <c r="B2065" s="1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t="s">
        <v>11</v>
      </c>
      <c r="K2065">
        <f t="shared" si="32"/>
        <v>1</v>
      </c>
    </row>
    <row r="2066" spans="1:11" x14ac:dyDescent="0.25">
      <c r="A2066">
        <v>2065</v>
      </c>
      <c r="B2066" s="1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t="s">
        <v>13</v>
      </c>
      <c r="K2066">
        <f t="shared" si="32"/>
        <v>0</v>
      </c>
    </row>
    <row r="2067" spans="1:11" x14ac:dyDescent="0.25">
      <c r="A2067">
        <v>2066</v>
      </c>
      <c r="B2067" s="1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t="s">
        <v>11</v>
      </c>
      <c r="K2067">
        <f t="shared" si="32"/>
        <v>1</v>
      </c>
    </row>
    <row r="2068" spans="1:11" x14ac:dyDescent="0.25">
      <c r="A2068">
        <v>2067</v>
      </c>
      <c r="B2068" s="1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t="s">
        <v>11</v>
      </c>
      <c r="K2068">
        <f t="shared" si="32"/>
        <v>1</v>
      </c>
    </row>
    <row r="2069" spans="1:11" x14ac:dyDescent="0.25">
      <c r="A2069">
        <v>2068</v>
      </c>
      <c r="B2069" s="1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t="s">
        <v>11</v>
      </c>
      <c r="K2069">
        <f t="shared" si="32"/>
        <v>1</v>
      </c>
    </row>
    <row r="2070" spans="1:11" x14ac:dyDescent="0.25">
      <c r="A2070">
        <v>2069</v>
      </c>
      <c r="B2070" s="1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t="s">
        <v>11</v>
      </c>
      <c r="K2070">
        <f t="shared" si="32"/>
        <v>1</v>
      </c>
    </row>
    <row r="2071" spans="1:11" x14ac:dyDescent="0.25">
      <c r="A2071">
        <v>2070</v>
      </c>
      <c r="B2071" s="1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t="s">
        <v>13</v>
      </c>
      <c r="K2071">
        <f t="shared" si="32"/>
        <v>0</v>
      </c>
    </row>
    <row r="2072" spans="1:11" x14ac:dyDescent="0.25">
      <c r="A2072">
        <v>2071</v>
      </c>
      <c r="B2072" s="1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t="s">
        <v>13</v>
      </c>
      <c r="K2072">
        <f t="shared" si="32"/>
        <v>0</v>
      </c>
    </row>
    <row r="2073" spans="1:11" x14ac:dyDescent="0.25">
      <c r="A2073">
        <v>2072</v>
      </c>
      <c r="B2073" s="1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t="s">
        <v>11</v>
      </c>
      <c r="K2073">
        <f t="shared" si="32"/>
        <v>1</v>
      </c>
    </row>
    <row r="2074" spans="1:11" x14ac:dyDescent="0.25">
      <c r="A2074">
        <v>2073</v>
      </c>
      <c r="B2074" s="1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t="s">
        <v>13</v>
      </c>
      <c r="K2074">
        <f t="shared" si="32"/>
        <v>0</v>
      </c>
    </row>
    <row r="2075" spans="1:11" x14ac:dyDescent="0.25">
      <c r="A2075">
        <v>2074</v>
      </c>
      <c r="B2075" s="1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t="s">
        <v>11</v>
      </c>
      <c r="K2075">
        <f t="shared" si="32"/>
        <v>1</v>
      </c>
    </row>
    <row r="2076" spans="1:11" x14ac:dyDescent="0.25">
      <c r="A2076">
        <v>2075</v>
      </c>
      <c r="B2076" s="1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t="s">
        <v>11</v>
      </c>
      <c r="K2076">
        <f t="shared" si="32"/>
        <v>1</v>
      </c>
    </row>
    <row r="2077" spans="1:11" x14ac:dyDescent="0.25">
      <c r="A2077">
        <v>2076</v>
      </c>
      <c r="B2077" s="1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t="s">
        <v>11</v>
      </c>
      <c r="K2077">
        <f t="shared" si="32"/>
        <v>1</v>
      </c>
    </row>
    <row r="2078" spans="1:11" x14ac:dyDescent="0.25">
      <c r="A2078">
        <v>2077</v>
      </c>
      <c r="B2078" s="1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t="s">
        <v>13</v>
      </c>
      <c r="K2078">
        <f t="shared" si="32"/>
        <v>0</v>
      </c>
    </row>
    <row r="2079" spans="1:11" x14ac:dyDescent="0.25">
      <c r="A2079">
        <v>2078</v>
      </c>
      <c r="B2079" s="1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t="s">
        <v>13</v>
      </c>
      <c r="K2079">
        <f t="shared" si="32"/>
        <v>0</v>
      </c>
    </row>
    <row r="2080" spans="1:11" x14ac:dyDescent="0.25">
      <c r="A2080">
        <v>2079</v>
      </c>
      <c r="B2080" s="1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t="s">
        <v>13</v>
      </c>
      <c r="K2080">
        <f t="shared" si="32"/>
        <v>0</v>
      </c>
    </row>
    <row r="2081" spans="1:11" x14ac:dyDescent="0.25">
      <c r="A2081">
        <v>2080</v>
      </c>
      <c r="B2081" s="1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t="s">
        <v>11</v>
      </c>
      <c r="K2081">
        <f t="shared" si="32"/>
        <v>1</v>
      </c>
    </row>
    <row r="2082" spans="1:11" x14ac:dyDescent="0.25">
      <c r="A2082">
        <v>2081</v>
      </c>
      <c r="B2082" s="1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t="s">
        <v>11</v>
      </c>
      <c r="K2082">
        <f t="shared" si="32"/>
        <v>1</v>
      </c>
    </row>
    <row r="2083" spans="1:11" x14ac:dyDescent="0.25">
      <c r="A2083">
        <v>2082</v>
      </c>
      <c r="B2083" s="1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t="s">
        <v>13</v>
      </c>
      <c r="K2083">
        <f t="shared" si="32"/>
        <v>0</v>
      </c>
    </row>
    <row r="2084" spans="1:11" x14ac:dyDescent="0.25">
      <c r="A2084">
        <v>2083</v>
      </c>
      <c r="B2084" s="1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t="s">
        <v>13</v>
      </c>
      <c r="K2084">
        <f t="shared" si="32"/>
        <v>0</v>
      </c>
    </row>
    <row r="2085" spans="1:11" x14ac:dyDescent="0.25">
      <c r="A2085">
        <v>2084</v>
      </c>
      <c r="B2085" s="1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t="s">
        <v>11</v>
      </c>
      <c r="K2085">
        <f t="shared" si="32"/>
        <v>1</v>
      </c>
    </row>
    <row r="2086" spans="1:11" x14ac:dyDescent="0.25">
      <c r="A2086">
        <v>2085</v>
      </c>
      <c r="B2086" s="1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t="s">
        <v>11</v>
      </c>
      <c r="K2086">
        <f t="shared" si="32"/>
        <v>1</v>
      </c>
    </row>
    <row r="2087" spans="1:11" x14ac:dyDescent="0.25">
      <c r="A2087">
        <v>2086</v>
      </c>
      <c r="B2087" s="1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t="s">
        <v>11</v>
      </c>
      <c r="K2087">
        <f t="shared" si="32"/>
        <v>1</v>
      </c>
    </row>
    <row r="2088" spans="1:11" x14ac:dyDescent="0.25">
      <c r="A2088">
        <v>2087</v>
      </c>
      <c r="B2088" s="1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t="s">
        <v>11</v>
      </c>
      <c r="K2088">
        <f t="shared" si="32"/>
        <v>1</v>
      </c>
    </row>
    <row r="2089" spans="1:11" x14ac:dyDescent="0.25">
      <c r="A2089">
        <v>2088</v>
      </c>
      <c r="B2089" s="1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t="s">
        <v>11</v>
      </c>
      <c r="K2089">
        <f t="shared" si="32"/>
        <v>1</v>
      </c>
    </row>
    <row r="2090" spans="1:11" x14ac:dyDescent="0.25">
      <c r="A2090">
        <v>2089</v>
      </c>
      <c r="B2090" s="1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t="s">
        <v>11</v>
      </c>
      <c r="K2090">
        <f t="shared" si="32"/>
        <v>1</v>
      </c>
    </row>
    <row r="2091" spans="1:11" x14ac:dyDescent="0.25">
      <c r="A2091">
        <v>2090</v>
      </c>
      <c r="B2091" s="1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t="s">
        <v>11</v>
      </c>
      <c r="K2091">
        <f t="shared" si="32"/>
        <v>1</v>
      </c>
    </row>
    <row r="2092" spans="1:11" x14ac:dyDescent="0.25">
      <c r="A2092">
        <v>2091</v>
      </c>
      <c r="B2092" s="1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t="s">
        <v>13</v>
      </c>
      <c r="K2092">
        <f t="shared" si="32"/>
        <v>0</v>
      </c>
    </row>
    <row r="2093" spans="1:11" x14ac:dyDescent="0.25">
      <c r="A2093">
        <v>2092</v>
      </c>
      <c r="B2093" s="1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t="s">
        <v>11</v>
      </c>
      <c r="K2093">
        <f t="shared" si="32"/>
        <v>1</v>
      </c>
    </row>
    <row r="2094" spans="1:11" x14ac:dyDescent="0.25">
      <c r="A2094">
        <v>2093</v>
      </c>
      <c r="B2094" s="1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t="s">
        <v>11</v>
      </c>
      <c r="K2094">
        <f t="shared" si="32"/>
        <v>1</v>
      </c>
    </row>
    <row r="2095" spans="1:11" x14ac:dyDescent="0.25">
      <c r="A2095">
        <v>2094</v>
      </c>
      <c r="B2095" s="1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t="s">
        <v>11</v>
      </c>
      <c r="K2095">
        <f t="shared" si="32"/>
        <v>1</v>
      </c>
    </row>
    <row r="2096" spans="1:11" x14ac:dyDescent="0.25">
      <c r="A2096">
        <v>2095</v>
      </c>
      <c r="B2096" s="1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t="s">
        <v>11</v>
      </c>
      <c r="K2096">
        <f t="shared" si="32"/>
        <v>1</v>
      </c>
    </row>
    <row r="2097" spans="1:11" x14ac:dyDescent="0.25">
      <c r="A2097">
        <v>2096</v>
      </c>
      <c r="B2097" s="1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t="s">
        <v>13</v>
      </c>
      <c r="K2097">
        <f t="shared" si="32"/>
        <v>0</v>
      </c>
    </row>
    <row r="2098" spans="1:11" x14ac:dyDescent="0.25">
      <c r="A2098">
        <v>2097</v>
      </c>
      <c r="B2098" s="1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t="s">
        <v>13</v>
      </c>
      <c r="K2098">
        <f t="shared" si="32"/>
        <v>0</v>
      </c>
    </row>
    <row r="2099" spans="1:11" x14ac:dyDescent="0.25">
      <c r="A2099">
        <v>2098</v>
      </c>
      <c r="B2099" s="1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t="s">
        <v>11</v>
      </c>
      <c r="K2099">
        <f t="shared" si="32"/>
        <v>1</v>
      </c>
    </row>
    <row r="2100" spans="1:11" x14ac:dyDescent="0.25">
      <c r="A2100">
        <v>2099</v>
      </c>
      <c r="B2100" s="1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t="s">
        <v>11</v>
      </c>
      <c r="K2100">
        <f t="shared" si="32"/>
        <v>1</v>
      </c>
    </row>
    <row r="2101" spans="1:11" x14ac:dyDescent="0.25">
      <c r="A2101">
        <v>2100</v>
      </c>
      <c r="B2101" s="1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t="s">
        <v>13</v>
      </c>
      <c r="K2101">
        <f t="shared" si="32"/>
        <v>0</v>
      </c>
    </row>
    <row r="2102" spans="1:11" x14ac:dyDescent="0.25">
      <c r="A2102">
        <v>2101</v>
      </c>
      <c r="B2102" s="1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t="s">
        <v>13</v>
      </c>
      <c r="K2102">
        <f t="shared" si="32"/>
        <v>0</v>
      </c>
    </row>
    <row r="2103" spans="1:11" x14ac:dyDescent="0.25">
      <c r="A2103">
        <v>2102</v>
      </c>
      <c r="B2103" s="1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t="s">
        <v>11</v>
      </c>
      <c r="K2103">
        <f t="shared" si="32"/>
        <v>1</v>
      </c>
    </row>
    <row r="2104" spans="1:11" x14ac:dyDescent="0.25">
      <c r="A2104">
        <v>2103</v>
      </c>
      <c r="B2104" s="1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t="s">
        <v>11</v>
      </c>
      <c r="K2104">
        <f t="shared" si="32"/>
        <v>1</v>
      </c>
    </row>
    <row r="2105" spans="1:11" x14ac:dyDescent="0.25">
      <c r="A2105">
        <v>2104</v>
      </c>
      <c r="B2105" s="1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t="s">
        <v>11</v>
      </c>
      <c r="K2105">
        <f t="shared" si="32"/>
        <v>1</v>
      </c>
    </row>
    <row r="2106" spans="1:11" x14ac:dyDescent="0.25">
      <c r="A2106">
        <v>2105</v>
      </c>
      <c r="B2106" s="1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t="s">
        <v>11</v>
      </c>
      <c r="K2106">
        <f t="shared" si="32"/>
        <v>1</v>
      </c>
    </row>
    <row r="2107" spans="1:11" x14ac:dyDescent="0.25">
      <c r="A2107">
        <v>2106</v>
      </c>
      <c r="B2107" s="1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t="s">
        <v>11</v>
      </c>
      <c r="K2107">
        <f t="shared" si="32"/>
        <v>1</v>
      </c>
    </row>
    <row r="2108" spans="1:11" x14ac:dyDescent="0.25">
      <c r="A2108">
        <v>2107</v>
      </c>
      <c r="B2108" s="1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t="s">
        <v>13</v>
      </c>
      <c r="K2108">
        <f t="shared" si="32"/>
        <v>0</v>
      </c>
    </row>
    <row r="2109" spans="1:11" x14ac:dyDescent="0.25">
      <c r="A2109">
        <v>2108</v>
      </c>
      <c r="B2109" s="1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t="s">
        <v>13</v>
      </c>
      <c r="K2109">
        <f t="shared" si="32"/>
        <v>0</v>
      </c>
    </row>
    <row r="2110" spans="1:11" x14ac:dyDescent="0.25">
      <c r="A2110">
        <v>2109</v>
      </c>
      <c r="B2110" s="1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t="s">
        <v>13</v>
      </c>
      <c r="K2110">
        <f t="shared" si="32"/>
        <v>0</v>
      </c>
    </row>
    <row r="2111" spans="1:11" x14ac:dyDescent="0.25">
      <c r="A2111">
        <v>2110</v>
      </c>
      <c r="B2111" s="1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t="s">
        <v>11</v>
      </c>
      <c r="K2111">
        <f t="shared" si="32"/>
        <v>1</v>
      </c>
    </row>
    <row r="2112" spans="1:11" x14ac:dyDescent="0.25">
      <c r="A2112">
        <v>2111</v>
      </c>
      <c r="B2112" s="1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t="s">
        <v>11</v>
      </c>
      <c r="K2112">
        <f t="shared" si="32"/>
        <v>1</v>
      </c>
    </row>
    <row r="2113" spans="1:11" x14ac:dyDescent="0.25">
      <c r="A2113">
        <v>2112</v>
      </c>
      <c r="B2113" s="1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t="s">
        <v>13</v>
      </c>
      <c r="K2113">
        <f t="shared" si="32"/>
        <v>0</v>
      </c>
    </row>
    <row r="2114" spans="1:11" x14ac:dyDescent="0.25">
      <c r="A2114">
        <v>2113</v>
      </c>
      <c r="B2114" s="1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t="s">
        <v>11</v>
      </c>
      <c r="K2114">
        <f t="shared" si="32"/>
        <v>1</v>
      </c>
    </row>
    <row r="2115" spans="1:11" x14ac:dyDescent="0.25">
      <c r="A2115">
        <v>2114</v>
      </c>
      <c r="B2115" s="1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t="s">
        <v>11</v>
      </c>
      <c r="K2115">
        <f t="shared" ref="K2115:K2178" si="33">IF(J2115="Yes", 1, 0)</f>
        <v>1</v>
      </c>
    </row>
    <row r="2116" spans="1:11" x14ac:dyDescent="0.25">
      <c r="A2116">
        <v>2115</v>
      </c>
      <c r="B2116" s="1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t="s">
        <v>11</v>
      </c>
      <c r="K2116">
        <f t="shared" si="33"/>
        <v>1</v>
      </c>
    </row>
    <row r="2117" spans="1:11" x14ac:dyDescent="0.25">
      <c r="A2117">
        <v>2116</v>
      </c>
      <c r="B2117" s="1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t="s">
        <v>11</v>
      </c>
      <c r="K2117">
        <f t="shared" si="33"/>
        <v>1</v>
      </c>
    </row>
    <row r="2118" spans="1:11" x14ac:dyDescent="0.25">
      <c r="A2118">
        <v>2117</v>
      </c>
      <c r="B2118" s="1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t="s">
        <v>11</v>
      </c>
      <c r="K2118">
        <f t="shared" si="33"/>
        <v>1</v>
      </c>
    </row>
    <row r="2119" spans="1:11" x14ac:dyDescent="0.25">
      <c r="A2119">
        <v>2118</v>
      </c>
      <c r="B2119" s="1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t="s">
        <v>11</v>
      </c>
      <c r="K2119">
        <f t="shared" si="33"/>
        <v>1</v>
      </c>
    </row>
    <row r="2120" spans="1:11" x14ac:dyDescent="0.25">
      <c r="A2120">
        <v>2119</v>
      </c>
      <c r="B2120" s="1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t="s">
        <v>11</v>
      </c>
      <c r="K2120">
        <f t="shared" si="33"/>
        <v>1</v>
      </c>
    </row>
    <row r="2121" spans="1:11" x14ac:dyDescent="0.25">
      <c r="A2121">
        <v>2120</v>
      </c>
      <c r="B2121" s="1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t="s">
        <v>11</v>
      </c>
      <c r="K2121">
        <f t="shared" si="33"/>
        <v>1</v>
      </c>
    </row>
    <row r="2122" spans="1:11" x14ac:dyDescent="0.25">
      <c r="A2122">
        <v>2121</v>
      </c>
      <c r="B2122" s="1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t="s">
        <v>11</v>
      </c>
      <c r="K2122">
        <f t="shared" si="33"/>
        <v>1</v>
      </c>
    </row>
    <row r="2123" spans="1:11" x14ac:dyDescent="0.25">
      <c r="A2123">
        <v>2122</v>
      </c>
      <c r="B2123" s="1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t="s">
        <v>13</v>
      </c>
      <c r="K2123">
        <f t="shared" si="33"/>
        <v>0</v>
      </c>
    </row>
    <row r="2124" spans="1:11" x14ac:dyDescent="0.25">
      <c r="A2124">
        <v>2123</v>
      </c>
      <c r="B2124" s="1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t="s">
        <v>11</v>
      </c>
      <c r="K2124">
        <f t="shared" si="33"/>
        <v>1</v>
      </c>
    </row>
    <row r="2125" spans="1:11" x14ac:dyDescent="0.25">
      <c r="A2125">
        <v>2124</v>
      </c>
      <c r="B2125" s="1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t="s">
        <v>13</v>
      </c>
      <c r="K2125">
        <f t="shared" si="33"/>
        <v>0</v>
      </c>
    </row>
    <row r="2126" spans="1:11" x14ac:dyDescent="0.25">
      <c r="A2126">
        <v>2125</v>
      </c>
      <c r="B2126" s="1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t="s">
        <v>11</v>
      </c>
      <c r="K2126">
        <f t="shared" si="33"/>
        <v>1</v>
      </c>
    </row>
    <row r="2127" spans="1:11" x14ac:dyDescent="0.25">
      <c r="A2127">
        <v>2126</v>
      </c>
      <c r="B2127" s="1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t="s">
        <v>11</v>
      </c>
      <c r="K2127">
        <f t="shared" si="33"/>
        <v>1</v>
      </c>
    </row>
    <row r="2128" spans="1:11" x14ac:dyDescent="0.25">
      <c r="A2128">
        <v>2127</v>
      </c>
      <c r="B2128" s="1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t="s">
        <v>13</v>
      </c>
      <c r="K2128">
        <f t="shared" si="33"/>
        <v>0</v>
      </c>
    </row>
    <row r="2129" spans="1:11" x14ac:dyDescent="0.25">
      <c r="A2129">
        <v>2128</v>
      </c>
      <c r="B2129" s="1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t="s">
        <v>11</v>
      </c>
      <c r="K2129">
        <f t="shared" si="33"/>
        <v>1</v>
      </c>
    </row>
    <row r="2130" spans="1:11" x14ac:dyDescent="0.25">
      <c r="A2130">
        <v>2129</v>
      </c>
      <c r="B2130" s="1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t="s">
        <v>11</v>
      </c>
      <c r="K2130">
        <f t="shared" si="33"/>
        <v>1</v>
      </c>
    </row>
    <row r="2131" spans="1:11" x14ac:dyDescent="0.25">
      <c r="A2131">
        <v>2130</v>
      </c>
      <c r="B2131" s="1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t="s">
        <v>11</v>
      </c>
      <c r="K2131">
        <f t="shared" si="33"/>
        <v>1</v>
      </c>
    </row>
    <row r="2132" spans="1:11" x14ac:dyDescent="0.25">
      <c r="A2132">
        <v>2131</v>
      </c>
      <c r="B2132" s="1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t="s">
        <v>11</v>
      </c>
      <c r="K2132">
        <f t="shared" si="33"/>
        <v>1</v>
      </c>
    </row>
    <row r="2133" spans="1:11" x14ac:dyDescent="0.25">
      <c r="A2133">
        <v>2132</v>
      </c>
      <c r="B2133" s="1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t="s">
        <v>13</v>
      </c>
      <c r="K2133">
        <f t="shared" si="33"/>
        <v>0</v>
      </c>
    </row>
    <row r="2134" spans="1:11" x14ac:dyDescent="0.25">
      <c r="A2134">
        <v>2133</v>
      </c>
      <c r="B2134" s="1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t="s">
        <v>11</v>
      </c>
      <c r="K2134">
        <f t="shared" si="33"/>
        <v>1</v>
      </c>
    </row>
    <row r="2135" spans="1:11" x14ac:dyDescent="0.25">
      <c r="A2135">
        <v>2134</v>
      </c>
      <c r="B2135" s="1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t="s">
        <v>11</v>
      </c>
      <c r="K2135">
        <f t="shared" si="33"/>
        <v>1</v>
      </c>
    </row>
    <row r="2136" spans="1:11" x14ac:dyDescent="0.25">
      <c r="A2136">
        <v>2135</v>
      </c>
      <c r="B2136" s="1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t="s">
        <v>13</v>
      </c>
      <c r="K2136">
        <f t="shared" si="33"/>
        <v>0</v>
      </c>
    </row>
    <row r="2137" spans="1:11" x14ac:dyDescent="0.25">
      <c r="A2137">
        <v>2136</v>
      </c>
      <c r="B2137" s="1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t="s">
        <v>11</v>
      </c>
      <c r="K2137">
        <f t="shared" si="33"/>
        <v>1</v>
      </c>
    </row>
    <row r="2138" spans="1:11" x14ac:dyDescent="0.25">
      <c r="A2138">
        <v>2137</v>
      </c>
      <c r="B2138" s="1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t="s">
        <v>11</v>
      </c>
      <c r="K2138">
        <f t="shared" si="33"/>
        <v>1</v>
      </c>
    </row>
    <row r="2139" spans="1:11" x14ac:dyDescent="0.25">
      <c r="A2139">
        <v>2138</v>
      </c>
      <c r="B2139" s="1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t="s">
        <v>11</v>
      </c>
      <c r="K2139">
        <f t="shared" si="33"/>
        <v>1</v>
      </c>
    </row>
    <row r="2140" spans="1:11" x14ac:dyDescent="0.25">
      <c r="A2140">
        <v>2139</v>
      </c>
      <c r="B2140" s="1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t="s">
        <v>11</v>
      </c>
      <c r="K2140">
        <f t="shared" si="33"/>
        <v>1</v>
      </c>
    </row>
    <row r="2141" spans="1:11" x14ac:dyDescent="0.25">
      <c r="A2141">
        <v>2140</v>
      </c>
      <c r="B2141" s="1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t="s">
        <v>11</v>
      </c>
      <c r="K2141">
        <f t="shared" si="33"/>
        <v>1</v>
      </c>
    </row>
    <row r="2142" spans="1:11" x14ac:dyDescent="0.25">
      <c r="A2142">
        <v>2141</v>
      </c>
      <c r="B2142" s="1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t="s">
        <v>11</v>
      </c>
      <c r="K2142">
        <f t="shared" si="33"/>
        <v>1</v>
      </c>
    </row>
    <row r="2143" spans="1:11" x14ac:dyDescent="0.25">
      <c r="A2143">
        <v>2142</v>
      </c>
      <c r="B2143" s="1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t="s">
        <v>11</v>
      </c>
      <c r="K2143">
        <f t="shared" si="33"/>
        <v>1</v>
      </c>
    </row>
    <row r="2144" spans="1:11" x14ac:dyDescent="0.25">
      <c r="A2144">
        <v>2143</v>
      </c>
      <c r="B2144" s="1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t="s">
        <v>11</v>
      </c>
      <c r="K2144">
        <f t="shared" si="33"/>
        <v>1</v>
      </c>
    </row>
    <row r="2145" spans="1:11" x14ac:dyDescent="0.25">
      <c r="A2145">
        <v>2144</v>
      </c>
      <c r="B2145" s="1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t="s">
        <v>13</v>
      </c>
      <c r="K2145">
        <f t="shared" si="33"/>
        <v>0</v>
      </c>
    </row>
    <row r="2146" spans="1:11" x14ac:dyDescent="0.25">
      <c r="A2146">
        <v>2145</v>
      </c>
      <c r="B2146" s="1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t="s">
        <v>13</v>
      </c>
      <c r="K2146">
        <f t="shared" si="33"/>
        <v>0</v>
      </c>
    </row>
    <row r="2147" spans="1:11" x14ac:dyDescent="0.25">
      <c r="A2147">
        <v>2146</v>
      </c>
      <c r="B2147" s="1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t="s">
        <v>13</v>
      </c>
      <c r="K2147">
        <f t="shared" si="33"/>
        <v>0</v>
      </c>
    </row>
    <row r="2148" spans="1:11" x14ac:dyDescent="0.25">
      <c r="A2148">
        <v>2147</v>
      </c>
      <c r="B2148" s="1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t="s">
        <v>11</v>
      </c>
      <c r="K2148">
        <f t="shared" si="33"/>
        <v>1</v>
      </c>
    </row>
    <row r="2149" spans="1:11" x14ac:dyDescent="0.25">
      <c r="A2149">
        <v>2148</v>
      </c>
      <c r="B2149" s="1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t="s">
        <v>11</v>
      </c>
      <c r="K2149">
        <f t="shared" si="33"/>
        <v>1</v>
      </c>
    </row>
    <row r="2150" spans="1:11" x14ac:dyDescent="0.25">
      <c r="A2150">
        <v>2149</v>
      </c>
      <c r="B2150" s="1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t="s">
        <v>11</v>
      </c>
      <c r="K2150">
        <f t="shared" si="33"/>
        <v>1</v>
      </c>
    </row>
    <row r="2151" spans="1:11" x14ac:dyDescent="0.25">
      <c r="A2151">
        <v>2150</v>
      </c>
      <c r="B2151" s="1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t="s">
        <v>11</v>
      </c>
      <c r="K2151">
        <f t="shared" si="33"/>
        <v>1</v>
      </c>
    </row>
    <row r="2152" spans="1:11" x14ac:dyDescent="0.25">
      <c r="A2152">
        <v>2151</v>
      </c>
      <c r="B2152" s="1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t="s">
        <v>13</v>
      </c>
      <c r="K2152">
        <f t="shared" si="33"/>
        <v>0</v>
      </c>
    </row>
    <row r="2153" spans="1:11" x14ac:dyDescent="0.25">
      <c r="A2153">
        <v>2152</v>
      </c>
      <c r="B2153" s="1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t="s">
        <v>11</v>
      </c>
      <c r="K2153">
        <f t="shared" si="33"/>
        <v>1</v>
      </c>
    </row>
    <row r="2154" spans="1:11" x14ac:dyDescent="0.25">
      <c r="A2154">
        <v>2153</v>
      </c>
      <c r="B2154" s="1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t="s">
        <v>11</v>
      </c>
      <c r="K2154">
        <f t="shared" si="33"/>
        <v>1</v>
      </c>
    </row>
    <row r="2155" spans="1:11" x14ac:dyDescent="0.25">
      <c r="A2155">
        <v>2154</v>
      </c>
      <c r="B2155" s="1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t="s">
        <v>13</v>
      </c>
      <c r="K2155">
        <f t="shared" si="33"/>
        <v>0</v>
      </c>
    </row>
    <row r="2156" spans="1:11" x14ac:dyDescent="0.25">
      <c r="A2156">
        <v>2155</v>
      </c>
      <c r="B2156" s="1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t="s">
        <v>11</v>
      </c>
      <c r="K2156">
        <f t="shared" si="33"/>
        <v>1</v>
      </c>
    </row>
    <row r="2157" spans="1:11" x14ac:dyDescent="0.25">
      <c r="A2157">
        <v>2156</v>
      </c>
      <c r="B2157" s="1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t="s">
        <v>11</v>
      </c>
      <c r="K2157">
        <f t="shared" si="33"/>
        <v>1</v>
      </c>
    </row>
    <row r="2158" spans="1:11" x14ac:dyDescent="0.25">
      <c r="A2158">
        <v>2157</v>
      </c>
      <c r="B2158" s="1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t="s">
        <v>13</v>
      </c>
      <c r="K2158">
        <f t="shared" si="33"/>
        <v>0</v>
      </c>
    </row>
    <row r="2159" spans="1:11" x14ac:dyDescent="0.25">
      <c r="A2159">
        <v>2158</v>
      </c>
      <c r="B2159" s="1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t="s">
        <v>11</v>
      </c>
      <c r="K2159">
        <f t="shared" si="33"/>
        <v>1</v>
      </c>
    </row>
    <row r="2160" spans="1:11" x14ac:dyDescent="0.25">
      <c r="A2160">
        <v>2159</v>
      </c>
      <c r="B2160" s="1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t="s">
        <v>13</v>
      </c>
      <c r="K2160">
        <f t="shared" si="33"/>
        <v>0</v>
      </c>
    </row>
    <row r="2161" spans="1:11" x14ac:dyDescent="0.25">
      <c r="A2161">
        <v>2160</v>
      </c>
      <c r="B2161" s="1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t="s">
        <v>11</v>
      </c>
      <c r="K2161">
        <f t="shared" si="33"/>
        <v>1</v>
      </c>
    </row>
    <row r="2162" spans="1:11" x14ac:dyDescent="0.25">
      <c r="A2162">
        <v>2161</v>
      </c>
      <c r="B2162" s="1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t="s">
        <v>13</v>
      </c>
      <c r="K2162">
        <f t="shared" si="33"/>
        <v>0</v>
      </c>
    </row>
    <row r="2163" spans="1:11" x14ac:dyDescent="0.25">
      <c r="A2163">
        <v>2162</v>
      </c>
      <c r="B2163" s="1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t="s">
        <v>13</v>
      </c>
      <c r="K2163">
        <f t="shared" si="33"/>
        <v>0</v>
      </c>
    </row>
    <row r="2164" spans="1:11" x14ac:dyDescent="0.25">
      <c r="A2164">
        <v>2163</v>
      </c>
      <c r="B2164" s="1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t="s">
        <v>11</v>
      </c>
      <c r="K2164">
        <f t="shared" si="33"/>
        <v>1</v>
      </c>
    </row>
    <row r="2165" spans="1:11" x14ac:dyDescent="0.25">
      <c r="A2165">
        <v>2164</v>
      </c>
      <c r="B2165" s="1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t="s">
        <v>11</v>
      </c>
      <c r="K2165">
        <f t="shared" si="33"/>
        <v>1</v>
      </c>
    </row>
    <row r="2166" spans="1:11" x14ac:dyDescent="0.25">
      <c r="A2166">
        <v>2165</v>
      </c>
      <c r="B2166" s="1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t="s">
        <v>11</v>
      </c>
      <c r="K2166">
        <f t="shared" si="33"/>
        <v>1</v>
      </c>
    </row>
    <row r="2167" spans="1:11" x14ac:dyDescent="0.25">
      <c r="A2167">
        <v>2166</v>
      </c>
      <c r="B2167" s="1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t="s">
        <v>13</v>
      </c>
      <c r="K2167">
        <f t="shared" si="33"/>
        <v>0</v>
      </c>
    </row>
    <row r="2168" spans="1:11" x14ac:dyDescent="0.25">
      <c r="A2168">
        <v>2167</v>
      </c>
      <c r="B2168" s="1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t="s">
        <v>11</v>
      </c>
      <c r="K2168">
        <f t="shared" si="33"/>
        <v>1</v>
      </c>
    </row>
    <row r="2169" spans="1:11" x14ac:dyDescent="0.25">
      <c r="A2169">
        <v>2168</v>
      </c>
      <c r="B2169" s="1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t="s">
        <v>11</v>
      </c>
      <c r="K2169">
        <f t="shared" si="33"/>
        <v>1</v>
      </c>
    </row>
    <row r="2170" spans="1:11" x14ac:dyDescent="0.25">
      <c r="A2170">
        <v>2169</v>
      </c>
      <c r="B2170" s="1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t="s">
        <v>11</v>
      </c>
      <c r="K2170">
        <f t="shared" si="33"/>
        <v>1</v>
      </c>
    </row>
    <row r="2171" spans="1:11" x14ac:dyDescent="0.25">
      <c r="A2171">
        <v>2170</v>
      </c>
      <c r="B2171" s="1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t="s">
        <v>11</v>
      </c>
      <c r="K2171">
        <f t="shared" si="33"/>
        <v>1</v>
      </c>
    </row>
    <row r="2172" spans="1:11" x14ac:dyDescent="0.25">
      <c r="A2172">
        <v>2171</v>
      </c>
      <c r="B2172" s="1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t="s">
        <v>13</v>
      </c>
      <c r="K2172">
        <f t="shared" si="33"/>
        <v>0</v>
      </c>
    </row>
    <row r="2173" spans="1:11" x14ac:dyDescent="0.25">
      <c r="A2173">
        <v>2172</v>
      </c>
      <c r="B2173" s="1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t="s">
        <v>13</v>
      </c>
      <c r="K2173">
        <f t="shared" si="33"/>
        <v>0</v>
      </c>
    </row>
    <row r="2174" spans="1:11" x14ac:dyDescent="0.25">
      <c r="A2174">
        <v>2173</v>
      </c>
      <c r="B2174" s="1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t="s">
        <v>11</v>
      </c>
      <c r="K2174">
        <f t="shared" si="33"/>
        <v>1</v>
      </c>
    </row>
    <row r="2175" spans="1:11" x14ac:dyDescent="0.25">
      <c r="A2175">
        <v>2174</v>
      </c>
      <c r="B2175" s="1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t="s">
        <v>13</v>
      </c>
      <c r="K2175">
        <f t="shared" si="33"/>
        <v>0</v>
      </c>
    </row>
    <row r="2176" spans="1:11" x14ac:dyDescent="0.25">
      <c r="A2176">
        <v>2175</v>
      </c>
      <c r="B2176" s="1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t="s">
        <v>11</v>
      </c>
      <c r="K2176">
        <f t="shared" si="33"/>
        <v>1</v>
      </c>
    </row>
    <row r="2177" spans="1:11" x14ac:dyDescent="0.25">
      <c r="A2177">
        <v>2176</v>
      </c>
      <c r="B2177" s="1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t="s">
        <v>11</v>
      </c>
      <c r="K2177">
        <f t="shared" si="33"/>
        <v>1</v>
      </c>
    </row>
    <row r="2178" spans="1:11" x14ac:dyDescent="0.25">
      <c r="A2178">
        <v>2177</v>
      </c>
      <c r="B2178" s="1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t="s">
        <v>11</v>
      </c>
      <c r="K2178">
        <f t="shared" si="33"/>
        <v>1</v>
      </c>
    </row>
    <row r="2179" spans="1:11" x14ac:dyDescent="0.25">
      <c r="A2179">
        <v>2178</v>
      </c>
      <c r="B2179" s="1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t="s">
        <v>11</v>
      </c>
      <c r="K2179">
        <f t="shared" ref="K2179:K2242" si="34">IF(J2179="Yes", 1, 0)</f>
        <v>1</v>
      </c>
    </row>
    <row r="2180" spans="1:11" x14ac:dyDescent="0.25">
      <c r="A2180">
        <v>2179</v>
      </c>
      <c r="B2180" s="1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t="s">
        <v>11</v>
      </c>
      <c r="K2180">
        <f t="shared" si="34"/>
        <v>1</v>
      </c>
    </row>
    <row r="2181" spans="1:11" x14ac:dyDescent="0.25">
      <c r="A2181">
        <v>2180</v>
      </c>
      <c r="B2181" s="1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t="s">
        <v>11</v>
      </c>
      <c r="K2181">
        <f t="shared" si="34"/>
        <v>1</v>
      </c>
    </row>
    <row r="2182" spans="1:11" x14ac:dyDescent="0.25">
      <c r="A2182">
        <v>2181</v>
      </c>
      <c r="B2182" s="1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t="s">
        <v>13</v>
      </c>
      <c r="K2182">
        <f t="shared" si="34"/>
        <v>0</v>
      </c>
    </row>
    <row r="2183" spans="1:11" x14ac:dyDescent="0.25">
      <c r="A2183">
        <v>2182</v>
      </c>
      <c r="B2183" s="1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t="s">
        <v>11</v>
      </c>
      <c r="K2183">
        <f t="shared" si="34"/>
        <v>1</v>
      </c>
    </row>
    <row r="2184" spans="1:11" x14ac:dyDescent="0.25">
      <c r="A2184">
        <v>2183</v>
      </c>
      <c r="B2184" s="1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t="s">
        <v>13</v>
      </c>
      <c r="K2184">
        <f t="shared" si="34"/>
        <v>0</v>
      </c>
    </row>
    <row r="2185" spans="1:11" x14ac:dyDescent="0.25">
      <c r="A2185">
        <v>2184</v>
      </c>
      <c r="B2185" s="1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t="s">
        <v>13</v>
      </c>
      <c r="K2185">
        <f t="shared" si="34"/>
        <v>0</v>
      </c>
    </row>
    <row r="2186" spans="1:11" x14ac:dyDescent="0.25">
      <c r="A2186">
        <v>2185</v>
      </c>
      <c r="B2186" s="1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t="s">
        <v>13</v>
      </c>
      <c r="K2186">
        <f t="shared" si="34"/>
        <v>0</v>
      </c>
    </row>
    <row r="2187" spans="1:11" x14ac:dyDescent="0.25">
      <c r="A2187">
        <v>2186</v>
      </c>
      <c r="B2187" s="1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t="s">
        <v>13</v>
      </c>
      <c r="K2187">
        <f t="shared" si="34"/>
        <v>0</v>
      </c>
    </row>
    <row r="2188" spans="1:11" x14ac:dyDescent="0.25">
      <c r="A2188">
        <v>2187</v>
      </c>
      <c r="B2188" s="1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t="s">
        <v>13</v>
      </c>
      <c r="K2188">
        <f t="shared" si="34"/>
        <v>0</v>
      </c>
    </row>
    <row r="2189" spans="1:11" x14ac:dyDescent="0.25">
      <c r="A2189">
        <v>2188</v>
      </c>
      <c r="B2189" s="1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t="s">
        <v>13</v>
      </c>
      <c r="K2189">
        <f t="shared" si="34"/>
        <v>0</v>
      </c>
    </row>
    <row r="2190" spans="1:11" x14ac:dyDescent="0.25">
      <c r="A2190">
        <v>2189</v>
      </c>
      <c r="B2190" s="1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t="s">
        <v>11</v>
      </c>
      <c r="K2190">
        <f t="shared" si="34"/>
        <v>1</v>
      </c>
    </row>
    <row r="2191" spans="1:11" x14ac:dyDescent="0.25">
      <c r="A2191">
        <v>2190</v>
      </c>
      <c r="B2191" s="1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t="s">
        <v>13</v>
      </c>
      <c r="K2191">
        <f t="shared" si="34"/>
        <v>0</v>
      </c>
    </row>
    <row r="2192" spans="1:11" x14ac:dyDescent="0.25">
      <c r="A2192">
        <v>2191</v>
      </c>
      <c r="B2192" s="1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t="s">
        <v>13</v>
      </c>
      <c r="K2192">
        <f t="shared" si="34"/>
        <v>0</v>
      </c>
    </row>
    <row r="2193" spans="1:11" x14ac:dyDescent="0.25">
      <c r="A2193">
        <v>2192</v>
      </c>
      <c r="B2193" s="1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t="s">
        <v>11</v>
      </c>
      <c r="K2193">
        <f t="shared" si="34"/>
        <v>1</v>
      </c>
    </row>
    <row r="2194" spans="1:11" x14ac:dyDescent="0.25">
      <c r="A2194">
        <v>2193</v>
      </c>
      <c r="B2194" s="1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t="s">
        <v>13</v>
      </c>
      <c r="K2194">
        <f t="shared" si="34"/>
        <v>0</v>
      </c>
    </row>
    <row r="2195" spans="1:11" x14ac:dyDescent="0.25">
      <c r="A2195">
        <v>2194</v>
      </c>
      <c r="B2195" s="1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t="s">
        <v>11</v>
      </c>
      <c r="K2195">
        <f t="shared" si="34"/>
        <v>1</v>
      </c>
    </row>
    <row r="2196" spans="1:11" x14ac:dyDescent="0.25">
      <c r="A2196">
        <v>2195</v>
      </c>
      <c r="B2196" s="1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t="s">
        <v>13</v>
      </c>
      <c r="K2196">
        <f t="shared" si="34"/>
        <v>0</v>
      </c>
    </row>
    <row r="2197" spans="1:11" x14ac:dyDescent="0.25">
      <c r="A2197">
        <v>2196</v>
      </c>
      <c r="B2197" s="1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t="s">
        <v>11</v>
      </c>
      <c r="K2197">
        <f t="shared" si="34"/>
        <v>1</v>
      </c>
    </row>
    <row r="2198" spans="1:11" x14ac:dyDescent="0.25">
      <c r="A2198">
        <v>2197</v>
      </c>
      <c r="B2198" s="1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t="s">
        <v>13</v>
      </c>
      <c r="K2198">
        <f t="shared" si="34"/>
        <v>0</v>
      </c>
    </row>
    <row r="2199" spans="1:11" x14ac:dyDescent="0.25">
      <c r="A2199">
        <v>2198</v>
      </c>
      <c r="B2199" s="1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t="s">
        <v>11</v>
      </c>
      <c r="K2199">
        <f t="shared" si="34"/>
        <v>1</v>
      </c>
    </row>
    <row r="2200" spans="1:11" x14ac:dyDescent="0.25">
      <c r="A2200">
        <v>2199</v>
      </c>
      <c r="B2200" s="1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t="s">
        <v>11</v>
      </c>
      <c r="K2200">
        <f t="shared" si="34"/>
        <v>1</v>
      </c>
    </row>
    <row r="2201" spans="1:11" x14ac:dyDescent="0.25">
      <c r="A2201">
        <v>2200</v>
      </c>
      <c r="B2201" s="1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t="s">
        <v>13</v>
      </c>
      <c r="K2201">
        <f t="shared" si="34"/>
        <v>0</v>
      </c>
    </row>
    <row r="2202" spans="1:11" x14ac:dyDescent="0.25">
      <c r="A2202">
        <v>2201</v>
      </c>
      <c r="B2202" s="1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t="s">
        <v>13</v>
      </c>
      <c r="K2202">
        <f t="shared" si="34"/>
        <v>0</v>
      </c>
    </row>
    <row r="2203" spans="1:11" x14ac:dyDescent="0.25">
      <c r="A2203">
        <v>2202</v>
      </c>
      <c r="B2203" s="1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t="s">
        <v>11</v>
      </c>
      <c r="K2203">
        <f t="shared" si="34"/>
        <v>1</v>
      </c>
    </row>
    <row r="2204" spans="1:11" x14ac:dyDescent="0.25">
      <c r="A2204">
        <v>2203</v>
      </c>
      <c r="B2204" s="1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t="s">
        <v>13</v>
      </c>
      <c r="K2204">
        <f t="shared" si="34"/>
        <v>0</v>
      </c>
    </row>
    <row r="2205" spans="1:11" x14ac:dyDescent="0.25">
      <c r="A2205">
        <v>2204</v>
      </c>
      <c r="B2205" s="1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t="s">
        <v>11</v>
      </c>
      <c r="K2205">
        <f t="shared" si="34"/>
        <v>1</v>
      </c>
    </row>
    <row r="2206" spans="1:11" x14ac:dyDescent="0.25">
      <c r="A2206">
        <v>2205</v>
      </c>
      <c r="B2206" s="1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t="s">
        <v>13</v>
      </c>
      <c r="K2206">
        <f t="shared" si="34"/>
        <v>0</v>
      </c>
    </row>
    <row r="2207" spans="1:11" x14ac:dyDescent="0.25">
      <c r="A2207">
        <v>2206</v>
      </c>
      <c r="B2207" s="1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t="s">
        <v>13</v>
      </c>
      <c r="K2207">
        <f t="shared" si="34"/>
        <v>0</v>
      </c>
    </row>
    <row r="2208" spans="1:11" x14ac:dyDescent="0.25">
      <c r="A2208">
        <v>2207</v>
      </c>
      <c r="B2208" s="1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t="s">
        <v>11</v>
      </c>
      <c r="K2208">
        <f t="shared" si="34"/>
        <v>1</v>
      </c>
    </row>
    <row r="2209" spans="1:11" x14ac:dyDescent="0.25">
      <c r="A2209">
        <v>2208</v>
      </c>
      <c r="B2209" s="1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t="s">
        <v>11</v>
      </c>
      <c r="K2209">
        <f t="shared" si="34"/>
        <v>1</v>
      </c>
    </row>
    <row r="2210" spans="1:11" x14ac:dyDescent="0.25">
      <c r="A2210">
        <v>2209</v>
      </c>
      <c r="B2210" s="1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t="s">
        <v>11</v>
      </c>
      <c r="K2210">
        <f t="shared" si="34"/>
        <v>1</v>
      </c>
    </row>
    <row r="2211" spans="1:11" x14ac:dyDescent="0.25">
      <c r="A2211">
        <v>2210</v>
      </c>
      <c r="B2211" s="1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t="s">
        <v>13</v>
      </c>
      <c r="K2211">
        <f t="shared" si="34"/>
        <v>0</v>
      </c>
    </row>
    <row r="2212" spans="1:11" x14ac:dyDescent="0.25">
      <c r="A2212">
        <v>2211</v>
      </c>
      <c r="B2212" s="1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t="s">
        <v>11</v>
      </c>
      <c r="K2212">
        <f t="shared" si="34"/>
        <v>1</v>
      </c>
    </row>
    <row r="2213" spans="1:11" x14ac:dyDescent="0.25">
      <c r="A2213">
        <v>2212</v>
      </c>
      <c r="B2213" s="1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t="s">
        <v>11</v>
      </c>
      <c r="K2213">
        <f t="shared" si="34"/>
        <v>1</v>
      </c>
    </row>
    <row r="2214" spans="1:11" x14ac:dyDescent="0.25">
      <c r="A2214">
        <v>2213</v>
      </c>
      <c r="B2214" s="1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t="s">
        <v>13</v>
      </c>
      <c r="K2214">
        <f t="shared" si="34"/>
        <v>0</v>
      </c>
    </row>
    <row r="2215" spans="1:11" x14ac:dyDescent="0.25">
      <c r="A2215">
        <v>2214</v>
      </c>
      <c r="B2215" s="1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t="s">
        <v>11</v>
      </c>
      <c r="K2215">
        <f t="shared" si="34"/>
        <v>1</v>
      </c>
    </row>
    <row r="2216" spans="1:11" x14ac:dyDescent="0.25">
      <c r="A2216">
        <v>2215</v>
      </c>
      <c r="B2216" s="1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t="s">
        <v>13</v>
      </c>
      <c r="K2216">
        <f t="shared" si="34"/>
        <v>0</v>
      </c>
    </row>
    <row r="2217" spans="1:11" x14ac:dyDescent="0.25">
      <c r="A2217">
        <v>2216</v>
      </c>
      <c r="B2217" s="1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t="s">
        <v>13</v>
      </c>
      <c r="K2217">
        <f t="shared" si="34"/>
        <v>0</v>
      </c>
    </row>
    <row r="2218" spans="1:11" x14ac:dyDescent="0.25">
      <c r="A2218">
        <v>2217</v>
      </c>
      <c r="B2218" s="1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t="s">
        <v>11</v>
      </c>
      <c r="K2218">
        <f t="shared" si="34"/>
        <v>1</v>
      </c>
    </row>
    <row r="2219" spans="1:11" x14ac:dyDescent="0.25">
      <c r="A2219">
        <v>2218</v>
      </c>
      <c r="B2219" s="1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t="s">
        <v>11</v>
      </c>
      <c r="K2219">
        <f t="shared" si="34"/>
        <v>1</v>
      </c>
    </row>
    <row r="2220" spans="1:11" x14ac:dyDescent="0.25">
      <c r="A2220">
        <v>2219</v>
      </c>
      <c r="B2220" s="1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t="s">
        <v>13</v>
      </c>
      <c r="K2220">
        <f t="shared" si="34"/>
        <v>0</v>
      </c>
    </row>
    <row r="2221" spans="1:11" x14ac:dyDescent="0.25">
      <c r="A2221">
        <v>2220</v>
      </c>
      <c r="B2221" s="1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t="s">
        <v>11</v>
      </c>
      <c r="K2221">
        <f t="shared" si="34"/>
        <v>1</v>
      </c>
    </row>
    <row r="2222" spans="1:11" x14ac:dyDescent="0.25">
      <c r="A2222">
        <v>2221</v>
      </c>
      <c r="B2222" s="1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t="s">
        <v>11</v>
      </c>
      <c r="K2222">
        <f t="shared" si="34"/>
        <v>1</v>
      </c>
    </row>
    <row r="2223" spans="1:11" x14ac:dyDescent="0.25">
      <c r="A2223">
        <v>2222</v>
      </c>
      <c r="B2223" s="1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t="s">
        <v>11</v>
      </c>
      <c r="K2223">
        <f t="shared" si="34"/>
        <v>1</v>
      </c>
    </row>
    <row r="2224" spans="1:11" x14ac:dyDescent="0.25">
      <c r="A2224">
        <v>2223</v>
      </c>
      <c r="B2224" s="1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t="s">
        <v>11</v>
      </c>
      <c r="K2224">
        <f t="shared" si="34"/>
        <v>1</v>
      </c>
    </row>
    <row r="2225" spans="1:11" x14ac:dyDescent="0.25">
      <c r="A2225">
        <v>2224</v>
      </c>
      <c r="B2225" s="1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t="s">
        <v>11</v>
      </c>
      <c r="K2225">
        <f t="shared" si="34"/>
        <v>1</v>
      </c>
    </row>
    <row r="2226" spans="1:11" x14ac:dyDescent="0.25">
      <c r="A2226">
        <v>2225</v>
      </c>
      <c r="B2226" s="1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t="s">
        <v>13</v>
      </c>
      <c r="K2226">
        <f t="shared" si="34"/>
        <v>0</v>
      </c>
    </row>
    <row r="2227" spans="1:11" x14ac:dyDescent="0.25">
      <c r="A2227">
        <v>2226</v>
      </c>
      <c r="B2227" s="1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t="s">
        <v>13</v>
      </c>
      <c r="K2227">
        <f t="shared" si="34"/>
        <v>0</v>
      </c>
    </row>
    <row r="2228" spans="1:11" x14ac:dyDescent="0.25">
      <c r="A2228">
        <v>2227</v>
      </c>
      <c r="B2228" s="1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t="s">
        <v>13</v>
      </c>
      <c r="K2228">
        <f t="shared" si="34"/>
        <v>0</v>
      </c>
    </row>
    <row r="2229" spans="1:11" x14ac:dyDescent="0.25">
      <c r="A2229">
        <v>2228</v>
      </c>
      <c r="B2229" s="1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t="s">
        <v>11</v>
      </c>
      <c r="K2229">
        <f t="shared" si="34"/>
        <v>1</v>
      </c>
    </row>
    <row r="2230" spans="1:11" x14ac:dyDescent="0.25">
      <c r="A2230">
        <v>2229</v>
      </c>
      <c r="B2230" s="1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t="s">
        <v>11</v>
      </c>
      <c r="K2230">
        <f t="shared" si="34"/>
        <v>1</v>
      </c>
    </row>
    <row r="2231" spans="1:11" x14ac:dyDescent="0.25">
      <c r="A2231">
        <v>2230</v>
      </c>
      <c r="B2231" s="1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t="s">
        <v>11</v>
      </c>
      <c r="K2231">
        <f t="shared" si="34"/>
        <v>1</v>
      </c>
    </row>
    <row r="2232" spans="1:11" x14ac:dyDescent="0.25">
      <c r="A2232">
        <v>2231</v>
      </c>
      <c r="B2232" s="1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t="s">
        <v>13</v>
      </c>
      <c r="K2232">
        <f t="shared" si="34"/>
        <v>0</v>
      </c>
    </row>
    <row r="2233" spans="1:11" x14ac:dyDescent="0.25">
      <c r="A2233">
        <v>2232</v>
      </c>
      <c r="B2233" s="1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t="s">
        <v>11</v>
      </c>
      <c r="K2233">
        <f t="shared" si="34"/>
        <v>1</v>
      </c>
    </row>
    <row r="2234" spans="1:11" x14ac:dyDescent="0.25">
      <c r="A2234">
        <v>2233</v>
      </c>
      <c r="B2234" s="1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t="s">
        <v>11</v>
      </c>
      <c r="K2234">
        <f t="shared" si="34"/>
        <v>1</v>
      </c>
    </row>
    <row r="2235" spans="1:11" x14ac:dyDescent="0.25">
      <c r="A2235">
        <v>2234</v>
      </c>
      <c r="B2235" s="1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t="s">
        <v>11</v>
      </c>
      <c r="K2235">
        <f t="shared" si="34"/>
        <v>1</v>
      </c>
    </row>
    <row r="2236" spans="1:11" x14ac:dyDescent="0.25">
      <c r="A2236">
        <v>2235</v>
      </c>
      <c r="B2236" s="1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t="s">
        <v>13</v>
      </c>
      <c r="K2236">
        <f t="shared" si="34"/>
        <v>0</v>
      </c>
    </row>
    <row r="2237" spans="1:11" x14ac:dyDescent="0.25">
      <c r="A2237">
        <v>2236</v>
      </c>
      <c r="B2237" s="1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t="s">
        <v>13</v>
      </c>
      <c r="K2237">
        <f t="shared" si="34"/>
        <v>0</v>
      </c>
    </row>
    <row r="2238" spans="1:11" x14ac:dyDescent="0.25">
      <c r="A2238">
        <v>2237</v>
      </c>
      <c r="B2238" s="1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t="s">
        <v>11</v>
      </c>
      <c r="K2238">
        <f t="shared" si="34"/>
        <v>1</v>
      </c>
    </row>
    <row r="2239" spans="1:11" x14ac:dyDescent="0.25">
      <c r="A2239">
        <v>2238</v>
      </c>
      <c r="B2239" s="1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t="s">
        <v>13</v>
      </c>
      <c r="K2239">
        <f t="shared" si="34"/>
        <v>0</v>
      </c>
    </row>
    <row r="2240" spans="1:11" x14ac:dyDescent="0.25">
      <c r="A2240">
        <v>2239</v>
      </c>
      <c r="B2240" s="1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t="s">
        <v>13</v>
      </c>
      <c r="K2240">
        <f t="shared" si="34"/>
        <v>0</v>
      </c>
    </row>
    <row r="2241" spans="1:11" x14ac:dyDescent="0.25">
      <c r="A2241">
        <v>2240</v>
      </c>
      <c r="B2241" s="1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t="s">
        <v>11</v>
      </c>
      <c r="K2241">
        <f t="shared" si="34"/>
        <v>1</v>
      </c>
    </row>
    <row r="2242" spans="1:11" x14ac:dyDescent="0.25">
      <c r="A2242">
        <v>2241</v>
      </c>
      <c r="B2242" s="1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t="s">
        <v>13</v>
      </c>
      <c r="K2242">
        <f t="shared" si="34"/>
        <v>0</v>
      </c>
    </row>
    <row r="2243" spans="1:11" x14ac:dyDescent="0.25">
      <c r="A2243">
        <v>2242</v>
      </c>
      <c r="B2243" s="1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t="s">
        <v>11</v>
      </c>
      <c r="K2243">
        <f t="shared" ref="K2243:K2306" si="35">IF(J2243="Yes", 1, 0)</f>
        <v>1</v>
      </c>
    </row>
    <row r="2244" spans="1:11" x14ac:dyDescent="0.25">
      <c r="A2244">
        <v>2243</v>
      </c>
      <c r="B2244" s="1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t="s">
        <v>11</v>
      </c>
      <c r="K2244">
        <f t="shared" si="35"/>
        <v>1</v>
      </c>
    </row>
    <row r="2245" spans="1:11" x14ac:dyDescent="0.25">
      <c r="A2245">
        <v>2244</v>
      </c>
      <c r="B2245" s="1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t="s">
        <v>13</v>
      </c>
      <c r="K2245">
        <f t="shared" si="35"/>
        <v>0</v>
      </c>
    </row>
    <row r="2246" spans="1:11" x14ac:dyDescent="0.25">
      <c r="A2246">
        <v>2245</v>
      </c>
      <c r="B2246" s="1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t="s">
        <v>11</v>
      </c>
      <c r="K2246">
        <f t="shared" si="35"/>
        <v>1</v>
      </c>
    </row>
    <row r="2247" spans="1:11" x14ac:dyDescent="0.25">
      <c r="A2247">
        <v>2246</v>
      </c>
      <c r="B2247" s="1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t="s">
        <v>11</v>
      </c>
      <c r="K2247">
        <f t="shared" si="35"/>
        <v>1</v>
      </c>
    </row>
    <row r="2248" spans="1:11" x14ac:dyDescent="0.25">
      <c r="A2248">
        <v>2247</v>
      </c>
      <c r="B2248" s="1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t="s">
        <v>11</v>
      </c>
      <c r="K2248">
        <f t="shared" si="35"/>
        <v>1</v>
      </c>
    </row>
    <row r="2249" spans="1:11" x14ac:dyDescent="0.25">
      <c r="A2249">
        <v>2248</v>
      </c>
      <c r="B2249" s="1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t="s">
        <v>13</v>
      </c>
      <c r="K2249">
        <f t="shared" si="35"/>
        <v>0</v>
      </c>
    </row>
    <row r="2250" spans="1:11" x14ac:dyDescent="0.25">
      <c r="A2250">
        <v>2249</v>
      </c>
      <c r="B2250" s="1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t="s">
        <v>11</v>
      </c>
      <c r="K2250">
        <f t="shared" si="35"/>
        <v>1</v>
      </c>
    </row>
    <row r="2251" spans="1:11" x14ac:dyDescent="0.25">
      <c r="A2251">
        <v>2250</v>
      </c>
      <c r="B2251" s="1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t="s">
        <v>13</v>
      </c>
      <c r="K2251">
        <f t="shared" si="35"/>
        <v>0</v>
      </c>
    </row>
    <row r="2252" spans="1:11" x14ac:dyDescent="0.25">
      <c r="A2252">
        <v>2251</v>
      </c>
      <c r="B2252" s="1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t="s">
        <v>13</v>
      </c>
      <c r="K2252">
        <f t="shared" si="35"/>
        <v>0</v>
      </c>
    </row>
    <row r="2253" spans="1:11" x14ac:dyDescent="0.25">
      <c r="A2253">
        <v>2252</v>
      </c>
      <c r="B2253" s="1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t="s">
        <v>13</v>
      </c>
      <c r="K2253">
        <f t="shared" si="35"/>
        <v>0</v>
      </c>
    </row>
    <row r="2254" spans="1:11" x14ac:dyDescent="0.25">
      <c r="A2254">
        <v>2253</v>
      </c>
      <c r="B2254" s="1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t="s">
        <v>11</v>
      </c>
      <c r="K2254">
        <f t="shared" si="35"/>
        <v>1</v>
      </c>
    </row>
    <row r="2255" spans="1:11" x14ac:dyDescent="0.25">
      <c r="A2255">
        <v>2254</v>
      </c>
      <c r="B2255" s="1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t="s">
        <v>13</v>
      </c>
      <c r="K2255">
        <f t="shared" si="35"/>
        <v>0</v>
      </c>
    </row>
    <row r="2256" spans="1:11" x14ac:dyDescent="0.25">
      <c r="A2256">
        <v>2255</v>
      </c>
      <c r="B2256" s="1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t="s">
        <v>11</v>
      </c>
      <c r="K2256">
        <f t="shared" si="35"/>
        <v>1</v>
      </c>
    </row>
    <row r="2257" spans="1:11" x14ac:dyDescent="0.25">
      <c r="A2257">
        <v>2256</v>
      </c>
      <c r="B2257" s="1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t="s">
        <v>11</v>
      </c>
      <c r="K2257">
        <f t="shared" si="35"/>
        <v>1</v>
      </c>
    </row>
    <row r="2258" spans="1:11" x14ac:dyDescent="0.25">
      <c r="A2258">
        <v>2257</v>
      </c>
      <c r="B2258" s="1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t="s">
        <v>11</v>
      </c>
      <c r="K2258">
        <f t="shared" si="35"/>
        <v>1</v>
      </c>
    </row>
    <row r="2259" spans="1:11" x14ac:dyDescent="0.25">
      <c r="A2259">
        <v>2258</v>
      </c>
      <c r="B2259" s="1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t="s">
        <v>13</v>
      </c>
      <c r="K2259">
        <f t="shared" si="35"/>
        <v>0</v>
      </c>
    </row>
    <row r="2260" spans="1:11" x14ac:dyDescent="0.25">
      <c r="A2260">
        <v>2259</v>
      </c>
      <c r="B2260" s="1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t="s">
        <v>13</v>
      </c>
      <c r="K2260">
        <f t="shared" si="35"/>
        <v>0</v>
      </c>
    </row>
    <row r="2261" spans="1:11" x14ac:dyDescent="0.25">
      <c r="A2261">
        <v>2260</v>
      </c>
      <c r="B2261" s="1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t="s">
        <v>11</v>
      </c>
      <c r="K2261">
        <f t="shared" si="35"/>
        <v>1</v>
      </c>
    </row>
    <row r="2262" spans="1:11" x14ac:dyDescent="0.25">
      <c r="A2262">
        <v>2261</v>
      </c>
      <c r="B2262" s="1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t="s">
        <v>11</v>
      </c>
      <c r="K2262">
        <f t="shared" si="35"/>
        <v>1</v>
      </c>
    </row>
    <row r="2263" spans="1:11" x14ac:dyDescent="0.25">
      <c r="A2263">
        <v>2262</v>
      </c>
      <c r="B2263" s="1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t="s">
        <v>11</v>
      </c>
      <c r="K2263">
        <f t="shared" si="35"/>
        <v>1</v>
      </c>
    </row>
    <row r="2264" spans="1:11" x14ac:dyDescent="0.25">
      <c r="A2264">
        <v>2263</v>
      </c>
      <c r="B2264" s="1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t="s">
        <v>13</v>
      </c>
      <c r="K2264">
        <f t="shared" si="35"/>
        <v>0</v>
      </c>
    </row>
    <row r="2265" spans="1:11" x14ac:dyDescent="0.25">
      <c r="A2265">
        <v>2264</v>
      </c>
      <c r="B2265" s="1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t="s">
        <v>11</v>
      </c>
      <c r="K2265">
        <f t="shared" si="35"/>
        <v>1</v>
      </c>
    </row>
    <row r="2266" spans="1:11" x14ac:dyDescent="0.25">
      <c r="A2266">
        <v>2265</v>
      </c>
      <c r="B2266" s="1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t="s">
        <v>11</v>
      </c>
      <c r="K2266">
        <f t="shared" si="35"/>
        <v>1</v>
      </c>
    </row>
    <row r="2267" spans="1:11" x14ac:dyDescent="0.25">
      <c r="A2267">
        <v>2266</v>
      </c>
      <c r="B2267" s="1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t="s">
        <v>13</v>
      </c>
      <c r="K2267">
        <f t="shared" si="35"/>
        <v>0</v>
      </c>
    </row>
    <row r="2268" spans="1:11" x14ac:dyDescent="0.25">
      <c r="A2268">
        <v>2267</v>
      </c>
      <c r="B2268" s="1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t="s">
        <v>13</v>
      </c>
      <c r="K2268">
        <f t="shared" si="35"/>
        <v>0</v>
      </c>
    </row>
    <row r="2269" spans="1:11" x14ac:dyDescent="0.25">
      <c r="A2269">
        <v>2268</v>
      </c>
      <c r="B2269" s="1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t="s">
        <v>11</v>
      </c>
      <c r="K2269">
        <f t="shared" si="35"/>
        <v>1</v>
      </c>
    </row>
    <row r="2270" spans="1:11" x14ac:dyDescent="0.25">
      <c r="A2270">
        <v>2269</v>
      </c>
      <c r="B2270" s="1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t="s">
        <v>13</v>
      </c>
      <c r="K2270">
        <f t="shared" si="35"/>
        <v>0</v>
      </c>
    </row>
    <row r="2271" spans="1:11" x14ac:dyDescent="0.25">
      <c r="A2271">
        <v>2270</v>
      </c>
      <c r="B2271" s="1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t="s">
        <v>11</v>
      </c>
      <c r="K2271">
        <f t="shared" si="35"/>
        <v>1</v>
      </c>
    </row>
    <row r="2272" spans="1:11" x14ac:dyDescent="0.25">
      <c r="A2272">
        <v>2271</v>
      </c>
      <c r="B2272" s="1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t="s">
        <v>11</v>
      </c>
      <c r="K2272">
        <f t="shared" si="35"/>
        <v>1</v>
      </c>
    </row>
    <row r="2273" spans="1:11" x14ac:dyDescent="0.25">
      <c r="A2273">
        <v>2272</v>
      </c>
      <c r="B2273" s="1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t="s">
        <v>11</v>
      </c>
      <c r="K2273">
        <f t="shared" si="35"/>
        <v>1</v>
      </c>
    </row>
    <row r="2274" spans="1:11" x14ac:dyDescent="0.25">
      <c r="A2274">
        <v>2273</v>
      </c>
      <c r="B2274" s="1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t="s">
        <v>11</v>
      </c>
      <c r="K2274">
        <f t="shared" si="35"/>
        <v>1</v>
      </c>
    </row>
    <row r="2275" spans="1:11" x14ac:dyDescent="0.25">
      <c r="A2275">
        <v>2274</v>
      </c>
      <c r="B2275" s="1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t="s">
        <v>11</v>
      </c>
      <c r="K2275">
        <f t="shared" si="35"/>
        <v>1</v>
      </c>
    </row>
    <row r="2276" spans="1:11" x14ac:dyDescent="0.25">
      <c r="A2276">
        <v>2275</v>
      </c>
      <c r="B2276" s="1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t="s">
        <v>13</v>
      </c>
      <c r="K2276">
        <f t="shared" si="35"/>
        <v>0</v>
      </c>
    </row>
    <row r="2277" spans="1:11" x14ac:dyDescent="0.25">
      <c r="A2277">
        <v>2276</v>
      </c>
      <c r="B2277" s="1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t="s">
        <v>11</v>
      </c>
      <c r="K2277">
        <f t="shared" si="35"/>
        <v>1</v>
      </c>
    </row>
    <row r="2278" spans="1:11" x14ac:dyDescent="0.25">
      <c r="A2278">
        <v>2277</v>
      </c>
      <c r="B2278" s="1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t="s">
        <v>13</v>
      </c>
      <c r="K2278">
        <f t="shared" si="35"/>
        <v>0</v>
      </c>
    </row>
    <row r="2279" spans="1:11" x14ac:dyDescent="0.25">
      <c r="A2279">
        <v>2278</v>
      </c>
      <c r="B2279" s="1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t="s">
        <v>11</v>
      </c>
      <c r="K2279">
        <f t="shared" si="35"/>
        <v>1</v>
      </c>
    </row>
    <row r="2280" spans="1:11" x14ac:dyDescent="0.25">
      <c r="A2280">
        <v>2279</v>
      </c>
      <c r="B2280" s="1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t="s">
        <v>11</v>
      </c>
      <c r="K2280">
        <f t="shared" si="35"/>
        <v>1</v>
      </c>
    </row>
    <row r="2281" spans="1:11" x14ac:dyDescent="0.25">
      <c r="A2281">
        <v>2280</v>
      </c>
      <c r="B2281" s="1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t="s">
        <v>11</v>
      </c>
      <c r="K2281">
        <f t="shared" si="35"/>
        <v>1</v>
      </c>
    </row>
    <row r="2282" spans="1:11" x14ac:dyDescent="0.25">
      <c r="A2282">
        <v>2281</v>
      </c>
      <c r="B2282" s="1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t="s">
        <v>13</v>
      </c>
      <c r="K2282">
        <f t="shared" si="35"/>
        <v>0</v>
      </c>
    </row>
    <row r="2283" spans="1:11" x14ac:dyDescent="0.25">
      <c r="A2283">
        <v>2282</v>
      </c>
      <c r="B2283" s="1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t="s">
        <v>11</v>
      </c>
      <c r="K2283">
        <f t="shared" si="35"/>
        <v>1</v>
      </c>
    </row>
    <row r="2284" spans="1:11" x14ac:dyDescent="0.25">
      <c r="A2284">
        <v>2283</v>
      </c>
      <c r="B2284" s="1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t="s">
        <v>11</v>
      </c>
      <c r="K2284">
        <f t="shared" si="35"/>
        <v>1</v>
      </c>
    </row>
    <row r="2285" spans="1:11" x14ac:dyDescent="0.25">
      <c r="A2285">
        <v>2284</v>
      </c>
      <c r="B2285" s="1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t="s">
        <v>11</v>
      </c>
      <c r="K2285">
        <f t="shared" si="35"/>
        <v>1</v>
      </c>
    </row>
    <row r="2286" spans="1:11" x14ac:dyDescent="0.25">
      <c r="A2286">
        <v>2285</v>
      </c>
      <c r="B2286" s="1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t="s">
        <v>13</v>
      </c>
      <c r="K2286">
        <f t="shared" si="35"/>
        <v>0</v>
      </c>
    </row>
    <row r="2287" spans="1:11" x14ac:dyDescent="0.25">
      <c r="A2287">
        <v>2286</v>
      </c>
      <c r="B2287" s="1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t="s">
        <v>11</v>
      </c>
      <c r="K2287">
        <f t="shared" si="35"/>
        <v>1</v>
      </c>
    </row>
    <row r="2288" spans="1:11" x14ac:dyDescent="0.25">
      <c r="A2288">
        <v>2287</v>
      </c>
      <c r="B2288" s="1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t="s">
        <v>13</v>
      </c>
      <c r="K2288">
        <f t="shared" si="35"/>
        <v>0</v>
      </c>
    </row>
    <row r="2289" spans="1:11" x14ac:dyDescent="0.25">
      <c r="A2289">
        <v>2288</v>
      </c>
      <c r="B2289" s="1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t="s">
        <v>11</v>
      </c>
      <c r="K2289">
        <f t="shared" si="35"/>
        <v>1</v>
      </c>
    </row>
    <row r="2290" spans="1:11" x14ac:dyDescent="0.25">
      <c r="A2290">
        <v>2289</v>
      </c>
      <c r="B2290" s="1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t="s">
        <v>13</v>
      </c>
      <c r="K2290">
        <f t="shared" si="35"/>
        <v>0</v>
      </c>
    </row>
    <row r="2291" spans="1:11" x14ac:dyDescent="0.25">
      <c r="A2291">
        <v>2290</v>
      </c>
      <c r="B2291" s="1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t="s">
        <v>11</v>
      </c>
      <c r="K2291">
        <f t="shared" si="35"/>
        <v>1</v>
      </c>
    </row>
    <row r="2292" spans="1:11" x14ac:dyDescent="0.25">
      <c r="A2292">
        <v>2291</v>
      </c>
      <c r="B2292" s="1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t="s">
        <v>11</v>
      </c>
      <c r="K2292">
        <f t="shared" si="35"/>
        <v>1</v>
      </c>
    </row>
    <row r="2293" spans="1:11" x14ac:dyDescent="0.25">
      <c r="A2293">
        <v>2292</v>
      </c>
      <c r="B2293" s="1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t="s">
        <v>11</v>
      </c>
      <c r="K2293">
        <f t="shared" si="35"/>
        <v>1</v>
      </c>
    </row>
    <row r="2294" spans="1:11" x14ac:dyDescent="0.25">
      <c r="A2294">
        <v>2293</v>
      </c>
      <c r="B2294" s="1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t="s">
        <v>11</v>
      </c>
      <c r="K2294">
        <f t="shared" si="35"/>
        <v>1</v>
      </c>
    </row>
    <row r="2295" spans="1:11" x14ac:dyDescent="0.25">
      <c r="A2295">
        <v>2294</v>
      </c>
      <c r="B2295" s="1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t="s">
        <v>13</v>
      </c>
      <c r="K2295">
        <f t="shared" si="35"/>
        <v>0</v>
      </c>
    </row>
    <row r="2296" spans="1:11" x14ac:dyDescent="0.25">
      <c r="A2296">
        <v>2295</v>
      </c>
      <c r="B2296" s="1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t="s">
        <v>13</v>
      </c>
      <c r="K2296">
        <f t="shared" si="35"/>
        <v>0</v>
      </c>
    </row>
    <row r="2297" spans="1:11" x14ac:dyDescent="0.25">
      <c r="A2297">
        <v>2296</v>
      </c>
      <c r="B2297" s="1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t="s">
        <v>11</v>
      </c>
      <c r="K2297">
        <f t="shared" si="35"/>
        <v>1</v>
      </c>
    </row>
    <row r="2298" spans="1:11" x14ac:dyDescent="0.25">
      <c r="A2298">
        <v>2297</v>
      </c>
      <c r="B2298" s="1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t="s">
        <v>11</v>
      </c>
      <c r="K2298">
        <f t="shared" si="35"/>
        <v>1</v>
      </c>
    </row>
    <row r="2299" spans="1:11" x14ac:dyDescent="0.25">
      <c r="A2299">
        <v>2298</v>
      </c>
      <c r="B2299" s="1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t="s">
        <v>13</v>
      </c>
      <c r="K2299">
        <f t="shared" si="35"/>
        <v>0</v>
      </c>
    </row>
    <row r="2300" spans="1:11" x14ac:dyDescent="0.25">
      <c r="A2300">
        <v>2299</v>
      </c>
      <c r="B2300" s="1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t="s">
        <v>13</v>
      </c>
      <c r="K2300">
        <f t="shared" si="35"/>
        <v>0</v>
      </c>
    </row>
    <row r="2301" spans="1:11" x14ac:dyDescent="0.25">
      <c r="A2301">
        <v>2300</v>
      </c>
      <c r="B2301" s="1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t="s">
        <v>13</v>
      </c>
      <c r="K2301">
        <f t="shared" si="35"/>
        <v>0</v>
      </c>
    </row>
    <row r="2302" spans="1:11" x14ac:dyDescent="0.25">
      <c r="A2302">
        <v>2301</v>
      </c>
      <c r="B2302" s="1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t="s">
        <v>11</v>
      </c>
      <c r="K2302">
        <f t="shared" si="35"/>
        <v>1</v>
      </c>
    </row>
    <row r="2303" spans="1:11" x14ac:dyDescent="0.25">
      <c r="A2303">
        <v>2302</v>
      </c>
      <c r="B2303" s="1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t="s">
        <v>11</v>
      </c>
      <c r="K2303">
        <f t="shared" si="35"/>
        <v>1</v>
      </c>
    </row>
    <row r="2304" spans="1:11" x14ac:dyDescent="0.25">
      <c r="A2304">
        <v>2303</v>
      </c>
      <c r="B2304" s="1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t="s">
        <v>13</v>
      </c>
      <c r="K2304">
        <f t="shared" si="35"/>
        <v>0</v>
      </c>
    </row>
    <row r="2305" spans="1:11" x14ac:dyDescent="0.25">
      <c r="A2305">
        <v>2304</v>
      </c>
      <c r="B2305" s="1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t="s">
        <v>11</v>
      </c>
      <c r="K2305">
        <f t="shared" si="35"/>
        <v>1</v>
      </c>
    </row>
    <row r="2306" spans="1:11" x14ac:dyDescent="0.25">
      <c r="A2306">
        <v>2305</v>
      </c>
      <c r="B2306" s="1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t="s">
        <v>13</v>
      </c>
      <c r="K2306">
        <f t="shared" si="35"/>
        <v>0</v>
      </c>
    </row>
    <row r="2307" spans="1:11" x14ac:dyDescent="0.25">
      <c r="A2307">
        <v>2306</v>
      </c>
      <c r="B2307" s="1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t="s">
        <v>11</v>
      </c>
      <c r="K2307">
        <f t="shared" ref="K2307:K2370" si="36">IF(J2307="Yes", 1, 0)</f>
        <v>1</v>
      </c>
    </row>
    <row r="2308" spans="1:11" x14ac:dyDescent="0.25">
      <c r="A2308">
        <v>2307</v>
      </c>
      <c r="B2308" s="1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t="s">
        <v>13</v>
      </c>
      <c r="K2308">
        <f t="shared" si="36"/>
        <v>0</v>
      </c>
    </row>
    <row r="2309" spans="1:11" x14ac:dyDescent="0.25">
      <c r="A2309">
        <v>2308</v>
      </c>
      <c r="B2309" s="1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t="s">
        <v>13</v>
      </c>
      <c r="K2309">
        <f t="shared" si="36"/>
        <v>0</v>
      </c>
    </row>
    <row r="2310" spans="1:11" x14ac:dyDescent="0.25">
      <c r="A2310">
        <v>2309</v>
      </c>
      <c r="B2310" s="1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t="s">
        <v>11</v>
      </c>
      <c r="K2310">
        <f t="shared" si="36"/>
        <v>1</v>
      </c>
    </row>
    <row r="2311" spans="1:11" x14ac:dyDescent="0.25">
      <c r="A2311">
        <v>2310</v>
      </c>
      <c r="B2311" s="1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t="s">
        <v>11</v>
      </c>
      <c r="K2311">
        <f t="shared" si="36"/>
        <v>1</v>
      </c>
    </row>
    <row r="2312" spans="1:11" x14ac:dyDescent="0.25">
      <c r="A2312">
        <v>2311</v>
      </c>
      <c r="B2312" s="1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t="s">
        <v>11</v>
      </c>
      <c r="K2312">
        <f t="shared" si="36"/>
        <v>1</v>
      </c>
    </row>
    <row r="2313" spans="1:11" x14ac:dyDescent="0.25">
      <c r="A2313">
        <v>2312</v>
      </c>
      <c r="B2313" s="1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t="s">
        <v>13</v>
      </c>
      <c r="K2313">
        <f t="shared" si="36"/>
        <v>0</v>
      </c>
    </row>
    <row r="2314" spans="1:11" x14ac:dyDescent="0.25">
      <c r="A2314">
        <v>2313</v>
      </c>
      <c r="B2314" s="1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t="s">
        <v>11</v>
      </c>
      <c r="K2314">
        <f t="shared" si="36"/>
        <v>1</v>
      </c>
    </row>
    <row r="2315" spans="1:11" x14ac:dyDescent="0.25">
      <c r="A2315">
        <v>2314</v>
      </c>
      <c r="B2315" s="1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t="s">
        <v>13</v>
      </c>
      <c r="K2315">
        <f t="shared" si="36"/>
        <v>0</v>
      </c>
    </row>
    <row r="2316" spans="1:11" x14ac:dyDescent="0.25">
      <c r="A2316">
        <v>2315</v>
      </c>
      <c r="B2316" s="1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t="s">
        <v>13</v>
      </c>
      <c r="K2316">
        <f t="shared" si="36"/>
        <v>0</v>
      </c>
    </row>
    <row r="2317" spans="1:11" x14ac:dyDescent="0.25">
      <c r="A2317">
        <v>2316</v>
      </c>
      <c r="B2317" s="1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t="s">
        <v>11</v>
      </c>
      <c r="K2317">
        <f t="shared" si="36"/>
        <v>1</v>
      </c>
    </row>
    <row r="2318" spans="1:11" x14ac:dyDescent="0.25">
      <c r="A2318">
        <v>2317</v>
      </c>
      <c r="B2318" s="1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t="s">
        <v>11</v>
      </c>
      <c r="K2318">
        <f t="shared" si="36"/>
        <v>1</v>
      </c>
    </row>
    <row r="2319" spans="1:11" x14ac:dyDescent="0.25">
      <c r="A2319">
        <v>2318</v>
      </c>
      <c r="B2319" s="1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t="s">
        <v>11</v>
      </c>
      <c r="K2319">
        <f t="shared" si="36"/>
        <v>1</v>
      </c>
    </row>
    <row r="2320" spans="1:11" x14ac:dyDescent="0.25">
      <c r="A2320">
        <v>2319</v>
      </c>
      <c r="B2320" s="1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t="s">
        <v>11</v>
      </c>
      <c r="K2320">
        <f t="shared" si="36"/>
        <v>1</v>
      </c>
    </row>
    <row r="2321" spans="1:11" x14ac:dyDescent="0.25">
      <c r="A2321">
        <v>2320</v>
      </c>
      <c r="B2321" s="1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t="s">
        <v>11</v>
      </c>
      <c r="K2321">
        <f t="shared" si="36"/>
        <v>1</v>
      </c>
    </row>
    <row r="2322" spans="1:11" x14ac:dyDescent="0.25">
      <c r="A2322">
        <v>2321</v>
      </c>
      <c r="B2322" s="1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t="s">
        <v>13</v>
      </c>
      <c r="K2322">
        <f t="shared" si="36"/>
        <v>0</v>
      </c>
    </row>
    <row r="2323" spans="1:11" x14ac:dyDescent="0.25">
      <c r="A2323">
        <v>2322</v>
      </c>
      <c r="B2323" s="1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t="s">
        <v>11</v>
      </c>
      <c r="K2323">
        <f t="shared" si="36"/>
        <v>1</v>
      </c>
    </row>
    <row r="2324" spans="1:11" x14ac:dyDescent="0.25">
      <c r="A2324">
        <v>2323</v>
      </c>
      <c r="B2324" s="1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t="s">
        <v>13</v>
      </c>
      <c r="K2324">
        <f t="shared" si="36"/>
        <v>0</v>
      </c>
    </row>
    <row r="2325" spans="1:11" x14ac:dyDescent="0.25">
      <c r="A2325">
        <v>2324</v>
      </c>
      <c r="B2325" s="1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t="s">
        <v>11</v>
      </c>
      <c r="K2325">
        <f t="shared" si="36"/>
        <v>1</v>
      </c>
    </row>
    <row r="2326" spans="1:11" x14ac:dyDescent="0.25">
      <c r="A2326">
        <v>2325</v>
      </c>
      <c r="B2326" s="1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t="s">
        <v>11</v>
      </c>
      <c r="K2326">
        <f t="shared" si="36"/>
        <v>1</v>
      </c>
    </row>
    <row r="2327" spans="1:11" x14ac:dyDescent="0.25">
      <c r="A2327">
        <v>2326</v>
      </c>
      <c r="B2327" s="1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t="s">
        <v>11</v>
      </c>
      <c r="K2327">
        <f t="shared" si="36"/>
        <v>1</v>
      </c>
    </row>
    <row r="2328" spans="1:11" x14ac:dyDescent="0.25">
      <c r="A2328">
        <v>2327</v>
      </c>
      <c r="B2328" s="1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t="s">
        <v>13</v>
      </c>
      <c r="K2328">
        <f t="shared" si="36"/>
        <v>0</v>
      </c>
    </row>
    <row r="2329" spans="1:11" x14ac:dyDescent="0.25">
      <c r="A2329">
        <v>2328</v>
      </c>
      <c r="B2329" s="1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t="s">
        <v>11</v>
      </c>
      <c r="K2329">
        <f t="shared" si="36"/>
        <v>1</v>
      </c>
    </row>
    <row r="2330" spans="1:11" x14ac:dyDescent="0.25">
      <c r="A2330">
        <v>2329</v>
      </c>
      <c r="B2330" s="1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t="s">
        <v>11</v>
      </c>
      <c r="K2330">
        <f t="shared" si="36"/>
        <v>1</v>
      </c>
    </row>
    <row r="2331" spans="1:11" x14ac:dyDescent="0.25">
      <c r="A2331">
        <v>2330</v>
      </c>
      <c r="B2331" s="1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t="s">
        <v>13</v>
      </c>
      <c r="K2331">
        <f t="shared" si="36"/>
        <v>0</v>
      </c>
    </row>
    <row r="2332" spans="1:11" x14ac:dyDescent="0.25">
      <c r="A2332">
        <v>2331</v>
      </c>
      <c r="B2332" s="1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t="s">
        <v>13</v>
      </c>
      <c r="K2332">
        <f t="shared" si="36"/>
        <v>0</v>
      </c>
    </row>
    <row r="2333" spans="1:11" x14ac:dyDescent="0.25">
      <c r="A2333">
        <v>2332</v>
      </c>
      <c r="B2333" s="1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t="s">
        <v>11</v>
      </c>
      <c r="K2333">
        <f t="shared" si="36"/>
        <v>1</v>
      </c>
    </row>
    <row r="2334" spans="1:11" x14ac:dyDescent="0.25">
      <c r="A2334">
        <v>2333</v>
      </c>
      <c r="B2334" s="1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t="s">
        <v>11</v>
      </c>
      <c r="K2334">
        <f t="shared" si="36"/>
        <v>1</v>
      </c>
    </row>
    <row r="2335" spans="1:11" x14ac:dyDescent="0.25">
      <c r="A2335">
        <v>2334</v>
      </c>
      <c r="B2335" s="1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t="s">
        <v>13</v>
      </c>
      <c r="K2335">
        <f t="shared" si="36"/>
        <v>0</v>
      </c>
    </row>
    <row r="2336" spans="1:11" x14ac:dyDescent="0.25">
      <c r="A2336">
        <v>2335</v>
      </c>
      <c r="B2336" s="1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t="s">
        <v>11</v>
      </c>
      <c r="K2336">
        <f t="shared" si="36"/>
        <v>1</v>
      </c>
    </row>
    <row r="2337" spans="1:11" x14ac:dyDescent="0.25">
      <c r="A2337">
        <v>2336</v>
      </c>
      <c r="B2337" s="1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t="s">
        <v>11</v>
      </c>
      <c r="K2337">
        <f t="shared" si="36"/>
        <v>1</v>
      </c>
    </row>
    <row r="2338" spans="1:11" x14ac:dyDescent="0.25">
      <c r="A2338">
        <v>2337</v>
      </c>
      <c r="B2338" s="1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t="s">
        <v>13</v>
      </c>
      <c r="K2338">
        <f t="shared" si="36"/>
        <v>0</v>
      </c>
    </row>
    <row r="2339" spans="1:11" x14ac:dyDescent="0.25">
      <c r="A2339">
        <v>2338</v>
      </c>
      <c r="B2339" s="1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t="s">
        <v>13</v>
      </c>
      <c r="K2339">
        <f t="shared" si="36"/>
        <v>0</v>
      </c>
    </row>
    <row r="2340" spans="1:11" x14ac:dyDescent="0.25">
      <c r="A2340">
        <v>2339</v>
      </c>
      <c r="B2340" s="1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t="s">
        <v>13</v>
      </c>
      <c r="K2340">
        <f t="shared" si="36"/>
        <v>0</v>
      </c>
    </row>
    <row r="2341" spans="1:11" x14ac:dyDescent="0.25">
      <c r="A2341">
        <v>2340</v>
      </c>
      <c r="B2341" s="1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t="s">
        <v>13</v>
      </c>
      <c r="K2341">
        <f t="shared" si="36"/>
        <v>0</v>
      </c>
    </row>
    <row r="2342" spans="1:11" x14ac:dyDescent="0.25">
      <c r="A2342">
        <v>2341</v>
      </c>
      <c r="B2342" s="1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t="s">
        <v>11</v>
      </c>
      <c r="K2342">
        <f t="shared" si="36"/>
        <v>1</v>
      </c>
    </row>
    <row r="2343" spans="1:11" x14ac:dyDescent="0.25">
      <c r="A2343">
        <v>2342</v>
      </c>
      <c r="B2343" s="1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t="s">
        <v>11</v>
      </c>
      <c r="K2343">
        <f t="shared" si="36"/>
        <v>1</v>
      </c>
    </row>
    <row r="2344" spans="1:11" x14ac:dyDescent="0.25">
      <c r="A2344">
        <v>2343</v>
      </c>
      <c r="B2344" s="1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t="s">
        <v>11</v>
      </c>
      <c r="K2344">
        <f t="shared" si="36"/>
        <v>1</v>
      </c>
    </row>
    <row r="2345" spans="1:11" x14ac:dyDescent="0.25">
      <c r="A2345">
        <v>2344</v>
      </c>
      <c r="B2345" s="1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t="s">
        <v>13</v>
      </c>
      <c r="K2345">
        <f t="shared" si="36"/>
        <v>0</v>
      </c>
    </row>
    <row r="2346" spans="1:11" x14ac:dyDescent="0.25">
      <c r="A2346">
        <v>2345</v>
      </c>
      <c r="B2346" s="1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t="s">
        <v>13</v>
      </c>
      <c r="K2346">
        <f t="shared" si="36"/>
        <v>0</v>
      </c>
    </row>
    <row r="2347" spans="1:11" x14ac:dyDescent="0.25">
      <c r="A2347">
        <v>2346</v>
      </c>
      <c r="B2347" s="1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t="s">
        <v>11</v>
      </c>
      <c r="K2347">
        <f t="shared" si="36"/>
        <v>1</v>
      </c>
    </row>
    <row r="2348" spans="1:11" x14ac:dyDescent="0.25">
      <c r="A2348">
        <v>2347</v>
      </c>
      <c r="B2348" s="1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t="s">
        <v>11</v>
      </c>
      <c r="K2348">
        <f t="shared" si="36"/>
        <v>1</v>
      </c>
    </row>
    <row r="2349" spans="1:11" x14ac:dyDescent="0.25">
      <c r="A2349">
        <v>2348</v>
      </c>
      <c r="B2349" s="1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t="s">
        <v>11</v>
      </c>
      <c r="K2349">
        <f t="shared" si="36"/>
        <v>1</v>
      </c>
    </row>
    <row r="2350" spans="1:11" x14ac:dyDescent="0.25">
      <c r="A2350">
        <v>2349</v>
      </c>
      <c r="B2350" s="1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t="s">
        <v>11</v>
      </c>
      <c r="K2350">
        <f t="shared" si="36"/>
        <v>1</v>
      </c>
    </row>
    <row r="2351" spans="1:11" x14ac:dyDescent="0.25">
      <c r="A2351">
        <v>2350</v>
      </c>
      <c r="B2351" s="1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t="s">
        <v>11</v>
      </c>
      <c r="K2351">
        <f t="shared" si="36"/>
        <v>1</v>
      </c>
    </row>
    <row r="2352" spans="1:11" x14ac:dyDescent="0.25">
      <c r="A2352">
        <v>2351</v>
      </c>
      <c r="B2352" s="1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t="s">
        <v>13</v>
      </c>
      <c r="K2352">
        <f t="shared" si="36"/>
        <v>0</v>
      </c>
    </row>
    <row r="2353" spans="1:11" x14ac:dyDescent="0.25">
      <c r="A2353">
        <v>2352</v>
      </c>
      <c r="B2353" s="1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t="s">
        <v>11</v>
      </c>
      <c r="K2353">
        <f t="shared" si="36"/>
        <v>1</v>
      </c>
    </row>
    <row r="2354" spans="1:11" x14ac:dyDescent="0.25">
      <c r="A2354">
        <v>2353</v>
      </c>
      <c r="B2354" s="1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t="s">
        <v>13</v>
      </c>
      <c r="K2354">
        <f t="shared" si="36"/>
        <v>0</v>
      </c>
    </row>
    <row r="2355" spans="1:11" x14ac:dyDescent="0.25">
      <c r="A2355">
        <v>2354</v>
      </c>
      <c r="B2355" s="1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t="s">
        <v>11</v>
      </c>
      <c r="K2355">
        <f t="shared" si="36"/>
        <v>1</v>
      </c>
    </row>
    <row r="2356" spans="1:11" x14ac:dyDescent="0.25">
      <c r="A2356">
        <v>2355</v>
      </c>
      <c r="B2356" s="1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t="s">
        <v>11</v>
      </c>
      <c r="K2356">
        <f t="shared" si="36"/>
        <v>1</v>
      </c>
    </row>
    <row r="2357" spans="1:11" x14ac:dyDescent="0.25">
      <c r="A2357">
        <v>2356</v>
      </c>
      <c r="B2357" s="1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t="s">
        <v>11</v>
      </c>
      <c r="K2357">
        <f t="shared" si="36"/>
        <v>1</v>
      </c>
    </row>
    <row r="2358" spans="1:11" x14ac:dyDescent="0.25">
      <c r="A2358">
        <v>2357</v>
      </c>
      <c r="B2358" s="1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t="s">
        <v>11</v>
      </c>
      <c r="K2358">
        <f t="shared" si="36"/>
        <v>1</v>
      </c>
    </row>
    <row r="2359" spans="1:11" x14ac:dyDescent="0.25">
      <c r="A2359">
        <v>2358</v>
      </c>
      <c r="B2359" s="1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t="s">
        <v>13</v>
      </c>
      <c r="K2359">
        <f t="shared" si="36"/>
        <v>0</v>
      </c>
    </row>
    <row r="2360" spans="1:11" x14ac:dyDescent="0.25">
      <c r="A2360">
        <v>2359</v>
      </c>
      <c r="B2360" s="1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t="s">
        <v>11</v>
      </c>
      <c r="K2360">
        <f t="shared" si="36"/>
        <v>1</v>
      </c>
    </row>
    <row r="2361" spans="1:11" x14ac:dyDescent="0.25">
      <c r="A2361">
        <v>2360</v>
      </c>
      <c r="B2361" s="1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t="s">
        <v>13</v>
      </c>
      <c r="K2361">
        <f t="shared" si="36"/>
        <v>0</v>
      </c>
    </row>
    <row r="2362" spans="1:11" x14ac:dyDescent="0.25">
      <c r="A2362">
        <v>2361</v>
      </c>
      <c r="B2362" s="1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t="s">
        <v>13</v>
      </c>
      <c r="K2362">
        <f t="shared" si="36"/>
        <v>0</v>
      </c>
    </row>
    <row r="2363" spans="1:11" x14ac:dyDescent="0.25">
      <c r="A2363">
        <v>2362</v>
      </c>
      <c r="B2363" s="1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t="s">
        <v>13</v>
      </c>
      <c r="K2363">
        <f t="shared" si="36"/>
        <v>0</v>
      </c>
    </row>
    <row r="2364" spans="1:11" x14ac:dyDescent="0.25">
      <c r="A2364">
        <v>2363</v>
      </c>
      <c r="B2364" s="1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t="s">
        <v>11</v>
      </c>
      <c r="K2364">
        <f t="shared" si="36"/>
        <v>1</v>
      </c>
    </row>
    <row r="2365" spans="1:11" x14ac:dyDescent="0.25">
      <c r="A2365">
        <v>2364</v>
      </c>
      <c r="B2365" s="1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t="s">
        <v>11</v>
      </c>
      <c r="K2365">
        <f t="shared" si="36"/>
        <v>1</v>
      </c>
    </row>
    <row r="2366" spans="1:11" x14ac:dyDescent="0.25">
      <c r="A2366">
        <v>2365</v>
      </c>
      <c r="B2366" s="1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t="s">
        <v>11</v>
      </c>
      <c r="K2366">
        <f t="shared" si="36"/>
        <v>1</v>
      </c>
    </row>
    <row r="2367" spans="1:11" x14ac:dyDescent="0.25">
      <c r="A2367">
        <v>2366</v>
      </c>
      <c r="B2367" s="1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t="s">
        <v>13</v>
      </c>
      <c r="K2367">
        <f t="shared" si="36"/>
        <v>0</v>
      </c>
    </row>
    <row r="2368" spans="1:11" x14ac:dyDescent="0.25">
      <c r="A2368">
        <v>2367</v>
      </c>
      <c r="B2368" s="1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t="s">
        <v>11</v>
      </c>
      <c r="K2368">
        <f t="shared" si="36"/>
        <v>1</v>
      </c>
    </row>
    <row r="2369" spans="1:11" x14ac:dyDescent="0.25">
      <c r="A2369">
        <v>2368</v>
      </c>
      <c r="B2369" s="1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t="s">
        <v>13</v>
      </c>
      <c r="K2369">
        <f t="shared" si="36"/>
        <v>0</v>
      </c>
    </row>
    <row r="2370" spans="1:11" x14ac:dyDescent="0.25">
      <c r="A2370">
        <v>2369</v>
      </c>
      <c r="B2370" s="1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t="s">
        <v>11</v>
      </c>
      <c r="K2370">
        <f t="shared" si="36"/>
        <v>1</v>
      </c>
    </row>
    <row r="2371" spans="1:11" x14ac:dyDescent="0.25">
      <c r="A2371">
        <v>2370</v>
      </c>
      <c r="B2371" s="1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t="s">
        <v>13</v>
      </c>
      <c r="K2371">
        <f t="shared" ref="K2371:K2434" si="37">IF(J2371="Yes", 1, 0)</f>
        <v>0</v>
      </c>
    </row>
    <row r="2372" spans="1:11" x14ac:dyDescent="0.25">
      <c r="A2372">
        <v>2371</v>
      </c>
      <c r="B2372" s="1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t="s">
        <v>11</v>
      </c>
      <c r="K2372">
        <f t="shared" si="37"/>
        <v>1</v>
      </c>
    </row>
    <row r="2373" spans="1:11" x14ac:dyDescent="0.25">
      <c r="A2373">
        <v>2372</v>
      </c>
      <c r="B2373" s="1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t="s">
        <v>11</v>
      </c>
      <c r="K2373">
        <f t="shared" si="37"/>
        <v>1</v>
      </c>
    </row>
    <row r="2374" spans="1:11" x14ac:dyDescent="0.25">
      <c r="A2374">
        <v>2373</v>
      </c>
      <c r="B2374" s="1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t="s">
        <v>13</v>
      </c>
      <c r="K2374">
        <f t="shared" si="37"/>
        <v>0</v>
      </c>
    </row>
    <row r="2375" spans="1:11" x14ac:dyDescent="0.25">
      <c r="A2375">
        <v>2374</v>
      </c>
      <c r="B2375" s="1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t="s">
        <v>11</v>
      </c>
      <c r="K2375">
        <f t="shared" si="37"/>
        <v>1</v>
      </c>
    </row>
    <row r="2376" spans="1:11" x14ac:dyDescent="0.25">
      <c r="A2376">
        <v>2375</v>
      </c>
      <c r="B2376" s="1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t="s">
        <v>13</v>
      </c>
      <c r="K2376">
        <f t="shared" si="37"/>
        <v>0</v>
      </c>
    </row>
    <row r="2377" spans="1:11" x14ac:dyDescent="0.25">
      <c r="A2377">
        <v>2376</v>
      </c>
      <c r="B2377" s="1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t="s">
        <v>11</v>
      </c>
      <c r="K2377">
        <f t="shared" si="37"/>
        <v>1</v>
      </c>
    </row>
    <row r="2378" spans="1:11" x14ac:dyDescent="0.25">
      <c r="A2378">
        <v>2377</v>
      </c>
      <c r="B2378" s="1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t="s">
        <v>13</v>
      </c>
      <c r="K2378">
        <f t="shared" si="37"/>
        <v>0</v>
      </c>
    </row>
    <row r="2379" spans="1:11" x14ac:dyDescent="0.25">
      <c r="A2379">
        <v>2378</v>
      </c>
      <c r="B2379" s="1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t="s">
        <v>11</v>
      </c>
      <c r="K2379">
        <f t="shared" si="37"/>
        <v>1</v>
      </c>
    </row>
    <row r="2380" spans="1:11" x14ac:dyDescent="0.25">
      <c r="A2380">
        <v>2379</v>
      </c>
      <c r="B2380" s="1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t="s">
        <v>13</v>
      </c>
      <c r="K2380">
        <f t="shared" si="37"/>
        <v>0</v>
      </c>
    </row>
    <row r="2381" spans="1:11" x14ac:dyDescent="0.25">
      <c r="A2381">
        <v>2380</v>
      </c>
      <c r="B2381" s="1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t="s">
        <v>11</v>
      </c>
      <c r="K2381">
        <f t="shared" si="37"/>
        <v>1</v>
      </c>
    </row>
    <row r="2382" spans="1:11" x14ac:dyDescent="0.25">
      <c r="A2382">
        <v>2381</v>
      </c>
      <c r="B2382" s="1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t="s">
        <v>11</v>
      </c>
      <c r="K2382">
        <f t="shared" si="37"/>
        <v>1</v>
      </c>
    </row>
    <row r="2383" spans="1:11" x14ac:dyDescent="0.25">
      <c r="A2383">
        <v>2382</v>
      </c>
      <c r="B2383" s="1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t="s">
        <v>13</v>
      </c>
      <c r="K2383">
        <f t="shared" si="37"/>
        <v>0</v>
      </c>
    </row>
    <row r="2384" spans="1:11" x14ac:dyDescent="0.25">
      <c r="A2384">
        <v>2383</v>
      </c>
      <c r="B2384" s="1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t="s">
        <v>11</v>
      </c>
      <c r="K2384">
        <f t="shared" si="37"/>
        <v>1</v>
      </c>
    </row>
    <row r="2385" spans="1:11" x14ac:dyDescent="0.25">
      <c r="A2385">
        <v>2384</v>
      </c>
      <c r="B2385" s="1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t="s">
        <v>11</v>
      </c>
      <c r="K2385">
        <f t="shared" si="37"/>
        <v>1</v>
      </c>
    </row>
    <row r="2386" spans="1:11" x14ac:dyDescent="0.25">
      <c r="A2386">
        <v>2385</v>
      </c>
      <c r="B2386" s="1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t="s">
        <v>11</v>
      </c>
      <c r="K2386">
        <f t="shared" si="37"/>
        <v>1</v>
      </c>
    </row>
    <row r="2387" spans="1:11" x14ac:dyDescent="0.25">
      <c r="A2387">
        <v>2386</v>
      </c>
      <c r="B2387" s="1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t="s">
        <v>11</v>
      </c>
      <c r="K2387">
        <f t="shared" si="37"/>
        <v>1</v>
      </c>
    </row>
    <row r="2388" spans="1:11" x14ac:dyDescent="0.25">
      <c r="A2388">
        <v>2387</v>
      </c>
      <c r="B2388" s="1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t="s">
        <v>11</v>
      </c>
      <c r="K2388">
        <f t="shared" si="37"/>
        <v>1</v>
      </c>
    </row>
    <row r="2389" spans="1:11" x14ac:dyDescent="0.25">
      <c r="A2389">
        <v>2388</v>
      </c>
      <c r="B2389" s="1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t="s">
        <v>13</v>
      </c>
      <c r="K2389">
        <f t="shared" si="37"/>
        <v>0</v>
      </c>
    </row>
    <row r="2390" spans="1:11" x14ac:dyDescent="0.25">
      <c r="A2390">
        <v>2389</v>
      </c>
      <c r="B2390" s="1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t="s">
        <v>11</v>
      </c>
      <c r="K2390">
        <f t="shared" si="37"/>
        <v>1</v>
      </c>
    </row>
    <row r="2391" spans="1:11" x14ac:dyDescent="0.25">
      <c r="A2391">
        <v>2390</v>
      </c>
      <c r="B2391" s="1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t="s">
        <v>13</v>
      </c>
      <c r="K2391">
        <f t="shared" si="37"/>
        <v>0</v>
      </c>
    </row>
    <row r="2392" spans="1:11" x14ac:dyDescent="0.25">
      <c r="A2392">
        <v>2391</v>
      </c>
      <c r="B2392" s="1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t="s">
        <v>13</v>
      </c>
      <c r="K2392">
        <f t="shared" si="37"/>
        <v>0</v>
      </c>
    </row>
    <row r="2393" spans="1:11" x14ac:dyDescent="0.25">
      <c r="A2393">
        <v>2392</v>
      </c>
      <c r="B2393" s="1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t="s">
        <v>13</v>
      </c>
      <c r="K2393">
        <f t="shared" si="37"/>
        <v>0</v>
      </c>
    </row>
    <row r="2394" spans="1:11" x14ac:dyDescent="0.25">
      <c r="A2394">
        <v>2393</v>
      </c>
      <c r="B2394" s="1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t="s">
        <v>13</v>
      </c>
      <c r="K2394">
        <f t="shared" si="37"/>
        <v>0</v>
      </c>
    </row>
    <row r="2395" spans="1:11" x14ac:dyDescent="0.25">
      <c r="A2395">
        <v>2394</v>
      </c>
      <c r="B2395" s="1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t="s">
        <v>13</v>
      </c>
      <c r="K2395">
        <f t="shared" si="37"/>
        <v>0</v>
      </c>
    </row>
    <row r="2396" spans="1:11" x14ac:dyDescent="0.25">
      <c r="A2396">
        <v>2395</v>
      </c>
      <c r="B2396" s="1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t="s">
        <v>11</v>
      </c>
      <c r="K2396">
        <f t="shared" si="37"/>
        <v>1</v>
      </c>
    </row>
    <row r="2397" spans="1:11" x14ac:dyDescent="0.25">
      <c r="A2397">
        <v>2396</v>
      </c>
      <c r="B2397" s="1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t="s">
        <v>11</v>
      </c>
      <c r="K2397">
        <f t="shared" si="37"/>
        <v>1</v>
      </c>
    </row>
    <row r="2398" spans="1:11" x14ac:dyDescent="0.25">
      <c r="A2398">
        <v>2397</v>
      </c>
      <c r="B2398" s="1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t="s">
        <v>11</v>
      </c>
      <c r="K2398">
        <f t="shared" si="37"/>
        <v>1</v>
      </c>
    </row>
    <row r="2399" spans="1:11" x14ac:dyDescent="0.25">
      <c r="A2399">
        <v>2398</v>
      </c>
      <c r="B2399" s="1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t="s">
        <v>13</v>
      </c>
      <c r="K2399">
        <f t="shared" si="37"/>
        <v>0</v>
      </c>
    </row>
    <row r="2400" spans="1:11" x14ac:dyDescent="0.25">
      <c r="A2400">
        <v>2399</v>
      </c>
      <c r="B2400" s="1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t="s">
        <v>13</v>
      </c>
      <c r="K2400">
        <f t="shared" si="37"/>
        <v>0</v>
      </c>
    </row>
    <row r="2401" spans="1:11" x14ac:dyDescent="0.25">
      <c r="A2401">
        <v>2400</v>
      </c>
      <c r="B2401" s="1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t="s">
        <v>13</v>
      </c>
      <c r="K2401">
        <f t="shared" si="37"/>
        <v>0</v>
      </c>
    </row>
    <row r="2402" spans="1:11" x14ac:dyDescent="0.25">
      <c r="A2402">
        <v>2401</v>
      </c>
      <c r="B2402" s="1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t="s">
        <v>11</v>
      </c>
      <c r="K2402">
        <f t="shared" si="37"/>
        <v>1</v>
      </c>
    </row>
    <row r="2403" spans="1:11" x14ac:dyDescent="0.25">
      <c r="A2403">
        <v>2402</v>
      </c>
      <c r="B2403" s="1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t="s">
        <v>13</v>
      </c>
      <c r="K2403">
        <f t="shared" si="37"/>
        <v>0</v>
      </c>
    </row>
    <row r="2404" spans="1:11" x14ac:dyDescent="0.25">
      <c r="A2404">
        <v>2403</v>
      </c>
      <c r="B2404" s="1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t="s">
        <v>13</v>
      </c>
      <c r="K2404">
        <f t="shared" si="37"/>
        <v>0</v>
      </c>
    </row>
    <row r="2405" spans="1:11" x14ac:dyDescent="0.25">
      <c r="A2405">
        <v>2404</v>
      </c>
      <c r="B2405" s="1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t="s">
        <v>13</v>
      </c>
      <c r="K2405">
        <f t="shared" si="37"/>
        <v>0</v>
      </c>
    </row>
    <row r="2406" spans="1:11" x14ac:dyDescent="0.25">
      <c r="A2406">
        <v>2405</v>
      </c>
      <c r="B2406" s="1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t="s">
        <v>11</v>
      </c>
      <c r="K2406">
        <f t="shared" si="37"/>
        <v>1</v>
      </c>
    </row>
    <row r="2407" spans="1:11" x14ac:dyDescent="0.25">
      <c r="A2407">
        <v>2406</v>
      </c>
      <c r="B2407" s="1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t="s">
        <v>13</v>
      </c>
      <c r="K2407">
        <f t="shared" si="37"/>
        <v>0</v>
      </c>
    </row>
    <row r="2408" spans="1:11" x14ac:dyDescent="0.25">
      <c r="A2408">
        <v>2407</v>
      </c>
      <c r="B2408" s="1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t="s">
        <v>11</v>
      </c>
      <c r="K2408">
        <f t="shared" si="37"/>
        <v>1</v>
      </c>
    </row>
    <row r="2409" spans="1:11" x14ac:dyDescent="0.25">
      <c r="A2409">
        <v>2408</v>
      </c>
      <c r="B2409" s="1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t="s">
        <v>11</v>
      </c>
      <c r="K2409">
        <f t="shared" si="37"/>
        <v>1</v>
      </c>
    </row>
    <row r="2410" spans="1:11" x14ac:dyDescent="0.25">
      <c r="A2410">
        <v>2409</v>
      </c>
      <c r="B2410" s="1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t="s">
        <v>13</v>
      </c>
      <c r="K2410">
        <f t="shared" si="37"/>
        <v>0</v>
      </c>
    </row>
    <row r="2411" spans="1:11" x14ac:dyDescent="0.25">
      <c r="A2411">
        <v>2410</v>
      </c>
      <c r="B2411" s="1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t="s">
        <v>13</v>
      </c>
      <c r="K2411">
        <f t="shared" si="37"/>
        <v>0</v>
      </c>
    </row>
    <row r="2412" spans="1:11" x14ac:dyDescent="0.25">
      <c r="A2412">
        <v>2411</v>
      </c>
      <c r="B2412" s="1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t="s">
        <v>13</v>
      </c>
      <c r="K2412">
        <f t="shared" si="37"/>
        <v>0</v>
      </c>
    </row>
    <row r="2413" spans="1:11" x14ac:dyDescent="0.25">
      <c r="A2413">
        <v>2412</v>
      </c>
      <c r="B2413" s="1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t="s">
        <v>11</v>
      </c>
      <c r="K2413">
        <f t="shared" si="37"/>
        <v>1</v>
      </c>
    </row>
    <row r="2414" spans="1:11" x14ac:dyDescent="0.25">
      <c r="A2414">
        <v>2413</v>
      </c>
      <c r="B2414" s="1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t="s">
        <v>13</v>
      </c>
      <c r="K2414">
        <f t="shared" si="37"/>
        <v>0</v>
      </c>
    </row>
    <row r="2415" spans="1:11" x14ac:dyDescent="0.25">
      <c r="A2415">
        <v>2414</v>
      </c>
      <c r="B2415" s="1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t="s">
        <v>11</v>
      </c>
      <c r="K2415">
        <f t="shared" si="37"/>
        <v>1</v>
      </c>
    </row>
    <row r="2416" spans="1:11" x14ac:dyDescent="0.25">
      <c r="A2416">
        <v>2415</v>
      </c>
      <c r="B2416" s="1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t="s">
        <v>11</v>
      </c>
      <c r="K2416">
        <f t="shared" si="37"/>
        <v>1</v>
      </c>
    </row>
    <row r="2417" spans="1:11" x14ac:dyDescent="0.25">
      <c r="A2417">
        <v>2416</v>
      </c>
      <c r="B2417" s="1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t="s">
        <v>11</v>
      </c>
      <c r="K2417">
        <f t="shared" si="37"/>
        <v>1</v>
      </c>
    </row>
    <row r="2418" spans="1:11" x14ac:dyDescent="0.25">
      <c r="A2418">
        <v>2417</v>
      </c>
      <c r="B2418" s="1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t="s">
        <v>11</v>
      </c>
      <c r="K2418">
        <f t="shared" si="37"/>
        <v>1</v>
      </c>
    </row>
    <row r="2419" spans="1:11" x14ac:dyDescent="0.25">
      <c r="A2419">
        <v>2418</v>
      </c>
      <c r="B2419" s="1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t="s">
        <v>11</v>
      </c>
      <c r="K2419">
        <f t="shared" si="37"/>
        <v>1</v>
      </c>
    </row>
    <row r="2420" spans="1:11" x14ac:dyDescent="0.25">
      <c r="A2420">
        <v>2419</v>
      </c>
      <c r="B2420" s="1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t="s">
        <v>13</v>
      </c>
      <c r="K2420">
        <f t="shared" si="37"/>
        <v>0</v>
      </c>
    </row>
    <row r="2421" spans="1:11" x14ac:dyDescent="0.25">
      <c r="A2421">
        <v>2420</v>
      </c>
      <c r="B2421" s="1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t="s">
        <v>11</v>
      </c>
      <c r="K2421">
        <f t="shared" si="37"/>
        <v>1</v>
      </c>
    </row>
    <row r="2422" spans="1:11" x14ac:dyDescent="0.25">
      <c r="A2422">
        <v>2421</v>
      </c>
      <c r="B2422" s="1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t="s">
        <v>11</v>
      </c>
      <c r="K2422">
        <f t="shared" si="37"/>
        <v>1</v>
      </c>
    </row>
    <row r="2423" spans="1:11" x14ac:dyDescent="0.25">
      <c r="A2423">
        <v>2422</v>
      </c>
      <c r="B2423" s="1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t="s">
        <v>11</v>
      </c>
      <c r="K2423">
        <f t="shared" si="37"/>
        <v>1</v>
      </c>
    </row>
    <row r="2424" spans="1:11" x14ac:dyDescent="0.25">
      <c r="A2424">
        <v>2423</v>
      </c>
      <c r="B2424" s="1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t="s">
        <v>11</v>
      </c>
      <c r="K2424">
        <f t="shared" si="37"/>
        <v>1</v>
      </c>
    </row>
    <row r="2425" spans="1:11" x14ac:dyDescent="0.25">
      <c r="A2425">
        <v>2424</v>
      </c>
      <c r="B2425" s="1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t="s">
        <v>11</v>
      </c>
      <c r="K2425">
        <f t="shared" si="37"/>
        <v>1</v>
      </c>
    </row>
    <row r="2426" spans="1:11" x14ac:dyDescent="0.25">
      <c r="A2426">
        <v>2425</v>
      </c>
      <c r="B2426" s="1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t="s">
        <v>13</v>
      </c>
      <c r="K2426">
        <f t="shared" si="37"/>
        <v>0</v>
      </c>
    </row>
    <row r="2427" spans="1:11" x14ac:dyDescent="0.25">
      <c r="A2427">
        <v>2426</v>
      </c>
      <c r="B2427" s="1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t="s">
        <v>11</v>
      </c>
      <c r="K2427">
        <f t="shared" si="37"/>
        <v>1</v>
      </c>
    </row>
    <row r="2428" spans="1:11" x14ac:dyDescent="0.25">
      <c r="A2428">
        <v>2427</v>
      </c>
      <c r="B2428" s="1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t="s">
        <v>13</v>
      </c>
      <c r="K2428">
        <f t="shared" si="37"/>
        <v>0</v>
      </c>
    </row>
    <row r="2429" spans="1:11" x14ac:dyDescent="0.25">
      <c r="A2429">
        <v>2428</v>
      </c>
      <c r="B2429" s="1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t="s">
        <v>11</v>
      </c>
      <c r="K2429">
        <f t="shared" si="37"/>
        <v>1</v>
      </c>
    </row>
    <row r="2430" spans="1:11" x14ac:dyDescent="0.25">
      <c r="A2430">
        <v>2429</v>
      </c>
      <c r="B2430" s="1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t="s">
        <v>13</v>
      </c>
      <c r="K2430">
        <f t="shared" si="37"/>
        <v>0</v>
      </c>
    </row>
    <row r="2431" spans="1:11" x14ac:dyDescent="0.25">
      <c r="A2431">
        <v>2430</v>
      </c>
      <c r="B2431" s="1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t="s">
        <v>13</v>
      </c>
      <c r="K2431">
        <f t="shared" si="37"/>
        <v>0</v>
      </c>
    </row>
    <row r="2432" spans="1:11" x14ac:dyDescent="0.25">
      <c r="A2432">
        <v>2431</v>
      </c>
      <c r="B2432" s="1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t="s">
        <v>11</v>
      </c>
      <c r="K2432">
        <f t="shared" si="37"/>
        <v>1</v>
      </c>
    </row>
    <row r="2433" spans="1:11" x14ac:dyDescent="0.25">
      <c r="A2433">
        <v>2432</v>
      </c>
      <c r="B2433" s="1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t="s">
        <v>13</v>
      </c>
      <c r="K2433">
        <f t="shared" si="37"/>
        <v>0</v>
      </c>
    </row>
    <row r="2434" spans="1:11" x14ac:dyDescent="0.25">
      <c r="A2434">
        <v>2433</v>
      </c>
      <c r="B2434" s="1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t="s">
        <v>13</v>
      </c>
      <c r="K2434">
        <f t="shared" si="37"/>
        <v>0</v>
      </c>
    </row>
    <row r="2435" spans="1:11" x14ac:dyDescent="0.25">
      <c r="A2435">
        <v>2434</v>
      </c>
      <c r="B2435" s="1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t="s">
        <v>13</v>
      </c>
      <c r="K2435">
        <f t="shared" ref="K2435:K2498" si="38">IF(J2435="Yes", 1, 0)</f>
        <v>0</v>
      </c>
    </row>
    <row r="2436" spans="1:11" x14ac:dyDescent="0.25">
      <c r="A2436">
        <v>2435</v>
      </c>
      <c r="B2436" s="1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t="s">
        <v>11</v>
      </c>
      <c r="K2436">
        <f t="shared" si="38"/>
        <v>1</v>
      </c>
    </row>
    <row r="2437" spans="1:11" x14ac:dyDescent="0.25">
      <c r="A2437">
        <v>2436</v>
      </c>
      <c r="B2437" s="1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t="s">
        <v>11</v>
      </c>
      <c r="K2437">
        <f t="shared" si="38"/>
        <v>1</v>
      </c>
    </row>
    <row r="2438" spans="1:11" x14ac:dyDescent="0.25">
      <c r="A2438">
        <v>2437</v>
      </c>
      <c r="B2438" s="1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t="s">
        <v>13</v>
      </c>
      <c r="K2438">
        <f t="shared" si="38"/>
        <v>0</v>
      </c>
    </row>
    <row r="2439" spans="1:11" x14ac:dyDescent="0.25">
      <c r="A2439">
        <v>2438</v>
      </c>
      <c r="B2439" s="1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t="s">
        <v>13</v>
      </c>
      <c r="K2439">
        <f t="shared" si="38"/>
        <v>0</v>
      </c>
    </row>
    <row r="2440" spans="1:11" x14ac:dyDescent="0.25">
      <c r="A2440">
        <v>2439</v>
      </c>
      <c r="B2440" s="1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t="s">
        <v>11</v>
      </c>
      <c r="K2440">
        <f t="shared" si="38"/>
        <v>1</v>
      </c>
    </row>
    <row r="2441" spans="1:11" x14ac:dyDescent="0.25">
      <c r="A2441">
        <v>2440</v>
      </c>
      <c r="B2441" s="1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t="s">
        <v>11</v>
      </c>
      <c r="K2441">
        <f t="shared" si="38"/>
        <v>1</v>
      </c>
    </row>
    <row r="2442" spans="1:11" x14ac:dyDescent="0.25">
      <c r="A2442">
        <v>2441</v>
      </c>
      <c r="B2442" s="1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t="s">
        <v>13</v>
      </c>
      <c r="K2442">
        <f t="shared" si="38"/>
        <v>0</v>
      </c>
    </row>
    <row r="2443" spans="1:11" x14ac:dyDescent="0.25">
      <c r="A2443">
        <v>2442</v>
      </c>
      <c r="B2443" s="1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t="s">
        <v>13</v>
      </c>
      <c r="K2443">
        <f t="shared" si="38"/>
        <v>0</v>
      </c>
    </row>
    <row r="2444" spans="1:11" x14ac:dyDescent="0.25">
      <c r="A2444">
        <v>2443</v>
      </c>
      <c r="B2444" s="1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t="s">
        <v>11</v>
      </c>
      <c r="K2444">
        <f t="shared" si="38"/>
        <v>1</v>
      </c>
    </row>
    <row r="2445" spans="1:11" x14ac:dyDescent="0.25">
      <c r="A2445">
        <v>2444</v>
      </c>
      <c r="B2445" s="1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t="s">
        <v>11</v>
      </c>
      <c r="K2445">
        <f t="shared" si="38"/>
        <v>1</v>
      </c>
    </row>
    <row r="2446" spans="1:11" x14ac:dyDescent="0.25">
      <c r="A2446">
        <v>2445</v>
      </c>
      <c r="B2446" s="1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t="s">
        <v>13</v>
      </c>
      <c r="K2446">
        <f t="shared" si="38"/>
        <v>0</v>
      </c>
    </row>
    <row r="2447" spans="1:11" x14ac:dyDescent="0.25">
      <c r="A2447">
        <v>2446</v>
      </c>
      <c r="B2447" s="1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t="s">
        <v>11</v>
      </c>
      <c r="K2447">
        <f t="shared" si="38"/>
        <v>1</v>
      </c>
    </row>
    <row r="2448" spans="1:11" x14ac:dyDescent="0.25">
      <c r="A2448">
        <v>2447</v>
      </c>
      <c r="B2448" s="1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t="s">
        <v>13</v>
      </c>
      <c r="K2448">
        <f t="shared" si="38"/>
        <v>0</v>
      </c>
    </row>
    <row r="2449" spans="1:11" x14ac:dyDescent="0.25">
      <c r="A2449">
        <v>2448</v>
      </c>
      <c r="B2449" s="1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t="s">
        <v>11</v>
      </c>
      <c r="K2449">
        <f t="shared" si="38"/>
        <v>1</v>
      </c>
    </row>
    <row r="2450" spans="1:11" x14ac:dyDescent="0.25">
      <c r="A2450">
        <v>2449</v>
      </c>
      <c r="B2450" s="1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t="s">
        <v>13</v>
      </c>
      <c r="K2450">
        <f t="shared" si="38"/>
        <v>0</v>
      </c>
    </row>
    <row r="2451" spans="1:11" x14ac:dyDescent="0.25">
      <c r="A2451">
        <v>2450</v>
      </c>
      <c r="B2451" s="1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t="s">
        <v>13</v>
      </c>
      <c r="K2451">
        <f t="shared" si="38"/>
        <v>0</v>
      </c>
    </row>
    <row r="2452" spans="1:11" x14ac:dyDescent="0.25">
      <c r="A2452">
        <v>2451</v>
      </c>
      <c r="B2452" s="1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t="s">
        <v>13</v>
      </c>
      <c r="K2452">
        <f t="shared" si="38"/>
        <v>0</v>
      </c>
    </row>
    <row r="2453" spans="1:11" x14ac:dyDescent="0.25">
      <c r="A2453">
        <v>2452</v>
      </c>
      <c r="B2453" s="1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t="s">
        <v>11</v>
      </c>
      <c r="K2453">
        <f t="shared" si="38"/>
        <v>1</v>
      </c>
    </row>
    <row r="2454" spans="1:11" x14ac:dyDescent="0.25">
      <c r="A2454">
        <v>2453</v>
      </c>
      <c r="B2454" s="1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t="s">
        <v>13</v>
      </c>
      <c r="K2454">
        <f t="shared" si="38"/>
        <v>0</v>
      </c>
    </row>
    <row r="2455" spans="1:11" x14ac:dyDescent="0.25">
      <c r="A2455">
        <v>2454</v>
      </c>
      <c r="B2455" s="1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t="s">
        <v>13</v>
      </c>
      <c r="K2455">
        <f t="shared" si="38"/>
        <v>0</v>
      </c>
    </row>
    <row r="2456" spans="1:11" x14ac:dyDescent="0.25">
      <c r="A2456">
        <v>2455</v>
      </c>
      <c r="B2456" s="1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t="s">
        <v>13</v>
      </c>
      <c r="K2456">
        <f t="shared" si="38"/>
        <v>0</v>
      </c>
    </row>
    <row r="2457" spans="1:11" x14ac:dyDescent="0.25">
      <c r="A2457">
        <v>2456</v>
      </c>
      <c r="B2457" s="1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t="s">
        <v>11</v>
      </c>
      <c r="K2457">
        <f t="shared" si="38"/>
        <v>1</v>
      </c>
    </row>
    <row r="2458" spans="1:11" x14ac:dyDescent="0.25">
      <c r="A2458">
        <v>2457</v>
      </c>
      <c r="B2458" s="1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t="s">
        <v>13</v>
      </c>
      <c r="K2458">
        <f t="shared" si="38"/>
        <v>0</v>
      </c>
    </row>
    <row r="2459" spans="1:11" x14ac:dyDescent="0.25">
      <c r="A2459">
        <v>2458</v>
      </c>
      <c r="B2459" s="1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t="s">
        <v>13</v>
      </c>
      <c r="K2459">
        <f t="shared" si="38"/>
        <v>0</v>
      </c>
    </row>
    <row r="2460" spans="1:11" x14ac:dyDescent="0.25">
      <c r="A2460">
        <v>2459</v>
      </c>
      <c r="B2460" s="1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t="s">
        <v>13</v>
      </c>
      <c r="K2460">
        <f t="shared" si="38"/>
        <v>0</v>
      </c>
    </row>
    <row r="2461" spans="1:11" x14ac:dyDescent="0.25">
      <c r="A2461">
        <v>2460</v>
      </c>
      <c r="B2461" s="1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t="s">
        <v>11</v>
      </c>
      <c r="K2461">
        <f t="shared" si="38"/>
        <v>1</v>
      </c>
    </row>
    <row r="2462" spans="1:11" x14ac:dyDescent="0.25">
      <c r="A2462">
        <v>2461</v>
      </c>
      <c r="B2462" s="1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t="s">
        <v>11</v>
      </c>
      <c r="K2462">
        <f t="shared" si="38"/>
        <v>1</v>
      </c>
    </row>
    <row r="2463" spans="1:11" x14ac:dyDescent="0.25">
      <c r="A2463">
        <v>2462</v>
      </c>
      <c r="B2463" s="1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t="s">
        <v>13</v>
      </c>
      <c r="K2463">
        <f t="shared" si="38"/>
        <v>0</v>
      </c>
    </row>
    <row r="2464" spans="1:11" x14ac:dyDescent="0.25">
      <c r="A2464">
        <v>2463</v>
      </c>
      <c r="B2464" s="1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t="s">
        <v>11</v>
      </c>
      <c r="K2464">
        <f t="shared" si="38"/>
        <v>1</v>
      </c>
    </row>
    <row r="2465" spans="1:11" x14ac:dyDescent="0.25">
      <c r="A2465">
        <v>2464</v>
      </c>
      <c r="B2465" s="1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t="s">
        <v>13</v>
      </c>
      <c r="K2465">
        <f t="shared" si="38"/>
        <v>0</v>
      </c>
    </row>
    <row r="2466" spans="1:11" x14ac:dyDescent="0.25">
      <c r="A2466">
        <v>2465</v>
      </c>
      <c r="B2466" s="1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t="s">
        <v>11</v>
      </c>
      <c r="K2466">
        <f t="shared" si="38"/>
        <v>1</v>
      </c>
    </row>
    <row r="2467" spans="1:11" x14ac:dyDescent="0.25">
      <c r="A2467">
        <v>2466</v>
      </c>
      <c r="B2467" s="1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t="s">
        <v>13</v>
      </c>
      <c r="K2467">
        <f t="shared" si="38"/>
        <v>0</v>
      </c>
    </row>
    <row r="2468" spans="1:11" x14ac:dyDescent="0.25">
      <c r="A2468">
        <v>2467</v>
      </c>
      <c r="B2468" s="1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t="s">
        <v>13</v>
      </c>
      <c r="K2468">
        <f t="shared" si="38"/>
        <v>0</v>
      </c>
    </row>
    <row r="2469" spans="1:11" x14ac:dyDescent="0.25">
      <c r="A2469">
        <v>2468</v>
      </c>
      <c r="B2469" s="1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t="s">
        <v>11</v>
      </c>
      <c r="K2469">
        <f t="shared" si="38"/>
        <v>1</v>
      </c>
    </row>
    <row r="2470" spans="1:11" x14ac:dyDescent="0.25">
      <c r="A2470">
        <v>2469</v>
      </c>
      <c r="B2470" s="1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t="s">
        <v>13</v>
      </c>
      <c r="K2470">
        <f t="shared" si="38"/>
        <v>0</v>
      </c>
    </row>
    <row r="2471" spans="1:11" x14ac:dyDescent="0.25">
      <c r="A2471">
        <v>2470</v>
      </c>
      <c r="B2471" s="1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t="s">
        <v>11</v>
      </c>
      <c r="K2471">
        <f t="shared" si="38"/>
        <v>1</v>
      </c>
    </row>
    <row r="2472" spans="1:11" x14ac:dyDescent="0.25">
      <c r="A2472">
        <v>2471</v>
      </c>
      <c r="B2472" s="1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t="s">
        <v>11</v>
      </c>
      <c r="K2472">
        <f t="shared" si="38"/>
        <v>1</v>
      </c>
    </row>
    <row r="2473" spans="1:11" x14ac:dyDescent="0.25">
      <c r="A2473">
        <v>2472</v>
      </c>
      <c r="B2473" s="1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t="s">
        <v>11</v>
      </c>
      <c r="K2473">
        <f t="shared" si="38"/>
        <v>1</v>
      </c>
    </row>
    <row r="2474" spans="1:11" x14ac:dyDescent="0.25">
      <c r="A2474">
        <v>2473</v>
      </c>
      <c r="B2474" s="1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t="s">
        <v>13</v>
      </c>
      <c r="K2474">
        <f t="shared" si="38"/>
        <v>0</v>
      </c>
    </row>
    <row r="2475" spans="1:11" x14ac:dyDescent="0.25">
      <c r="A2475">
        <v>2474</v>
      </c>
      <c r="B2475" s="1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t="s">
        <v>13</v>
      </c>
      <c r="K2475">
        <f t="shared" si="38"/>
        <v>0</v>
      </c>
    </row>
    <row r="2476" spans="1:11" x14ac:dyDescent="0.25">
      <c r="A2476">
        <v>2475</v>
      </c>
      <c r="B2476" s="1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t="s">
        <v>11</v>
      </c>
      <c r="K2476">
        <f t="shared" si="38"/>
        <v>1</v>
      </c>
    </row>
    <row r="2477" spans="1:11" x14ac:dyDescent="0.25">
      <c r="A2477">
        <v>2476</v>
      </c>
      <c r="B2477" s="1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t="s">
        <v>13</v>
      </c>
      <c r="K2477">
        <f t="shared" si="38"/>
        <v>0</v>
      </c>
    </row>
    <row r="2478" spans="1:11" x14ac:dyDescent="0.25">
      <c r="A2478">
        <v>2477</v>
      </c>
      <c r="B2478" s="1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t="s">
        <v>11</v>
      </c>
      <c r="K2478">
        <f t="shared" si="38"/>
        <v>1</v>
      </c>
    </row>
    <row r="2479" spans="1:11" x14ac:dyDescent="0.25">
      <c r="A2479">
        <v>2478</v>
      </c>
      <c r="B2479" s="1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t="s">
        <v>13</v>
      </c>
      <c r="K2479">
        <f t="shared" si="38"/>
        <v>0</v>
      </c>
    </row>
    <row r="2480" spans="1:11" x14ac:dyDescent="0.25">
      <c r="A2480">
        <v>2479</v>
      </c>
      <c r="B2480" s="1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t="s">
        <v>11</v>
      </c>
      <c r="K2480">
        <f t="shared" si="38"/>
        <v>1</v>
      </c>
    </row>
    <row r="2481" spans="1:11" x14ac:dyDescent="0.25">
      <c r="A2481">
        <v>2480</v>
      </c>
      <c r="B2481" s="1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t="s">
        <v>11</v>
      </c>
      <c r="K2481">
        <f t="shared" si="38"/>
        <v>1</v>
      </c>
    </row>
    <row r="2482" spans="1:11" x14ac:dyDescent="0.25">
      <c r="A2482">
        <v>2481</v>
      </c>
      <c r="B2482" s="1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t="s">
        <v>11</v>
      </c>
      <c r="K2482">
        <f t="shared" si="38"/>
        <v>1</v>
      </c>
    </row>
    <row r="2483" spans="1:11" x14ac:dyDescent="0.25">
      <c r="A2483">
        <v>2482</v>
      </c>
      <c r="B2483" s="1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t="s">
        <v>11</v>
      </c>
      <c r="K2483">
        <f t="shared" si="38"/>
        <v>1</v>
      </c>
    </row>
    <row r="2484" spans="1:11" x14ac:dyDescent="0.25">
      <c r="A2484">
        <v>2483</v>
      </c>
      <c r="B2484" s="1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t="s">
        <v>11</v>
      </c>
      <c r="K2484">
        <f t="shared" si="38"/>
        <v>1</v>
      </c>
    </row>
    <row r="2485" spans="1:11" x14ac:dyDescent="0.25">
      <c r="A2485">
        <v>2484</v>
      </c>
      <c r="B2485" s="1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t="s">
        <v>11</v>
      </c>
      <c r="K2485">
        <f t="shared" si="38"/>
        <v>1</v>
      </c>
    </row>
    <row r="2486" spans="1:11" x14ac:dyDescent="0.25">
      <c r="A2486">
        <v>2485</v>
      </c>
      <c r="B2486" s="1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t="s">
        <v>11</v>
      </c>
      <c r="K2486">
        <f t="shared" si="38"/>
        <v>1</v>
      </c>
    </row>
    <row r="2487" spans="1:11" x14ac:dyDescent="0.25">
      <c r="A2487">
        <v>2486</v>
      </c>
      <c r="B2487" s="1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t="s">
        <v>13</v>
      </c>
      <c r="K2487">
        <f t="shared" si="38"/>
        <v>0</v>
      </c>
    </row>
    <row r="2488" spans="1:11" x14ac:dyDescent="0.25">
      <c r="A2488">
        <v>2487</v>
      </c>
      <c r="B2488" s="1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t="s">
        <v>13</v>
      </c>
      <c r="K2488">
        <f t="shared" si="38"/>
        <v>0</v>
      </c>
    </row>
    <row r="2489" spans="1:11" x14ac:dyDescent="0.25">
      <c r="A2489">
        <v>2488</v>
      </c>
      <c r="B2489" s="1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t="s">
        <v>13</v>
      </c>
      <c r="K2489">
        <f t="shared" si="38"/>
        <v>0</v>
      </c>
    </row>
    <row r="2490" spans="1:11" x14ac:dyDescent="0.25">
      <c r="A2490">
        <v>2489</v>
      </c>
      <c r="B2490" s="1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t="s">
        <v>11</v>
      </c>
      <c r="K2490">
        <f t="shared" si="38"/>
        <v>1</v>
      </c>
    </row>
    <row r="2491" spans="1:11" x14ac:dyDescent="0.25">
      <c r="A2491">
        <v>2490</v>
      </c>
      <c r="B2491" s="1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t="s">
        <v>13</v>
      </c>
      <c r="K2491">
        <f t="shared" si="38"/>
        <v>0</v>
      </c>
    </row>
    <row r="2492" spans="1:11" x14ac:dyDescent="0.25">
      <c r="A2492">
        <v>2491</v>
      </c>
      <c r="B2492" s="1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t="s">
        <v>13</v>
      </c>
      <c r="K2492">
        <f t="shared" si="38"/>
        <v>0</v>
      </c>
    </row>
    <row r="2493" spans="1:11" x14ac:dyDescent="0.25">
      <c r="A2493">
        <v>2492</v>
      </c>
      <c r="B2493" s="1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t="s">
        <v>13</v>
      </c>
      <c r="K2493">
        <f t="shared" si="38"/>
        <v>0</v>
      </c>
    </row>
    <row r="2494" spans="1:11" x14ac:dyDescent="0.25">
      <c r="A2494">
        <v>2493</v>
      </c>
      <c r="B2494" s="1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t="s">
        <v>13</v>
      </c>
      <c r="K2494">
        <f t="shared" si="38"/>
        <v>0</v>
      </c>
    </row>
    <row r="2495" spans="1:11" x14ac:dyDescent="0.25">
      <c r="A2495">
        <v>2494</v>
      </c>
      <c r="B2495" s="1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t="s">
        <v>13</v>
      </c>
      <c r="K2495">
        <f t="shared" si="38"/>
        <v>0</v>
      </c>
    </row>
    <row r="2496" spans="1:11" x14ac:dyDescent="0.25">
      <c r="A2496">
        <v>2495</v>
      </c>
      <c r="B2496" s="1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t="s">
        <v>13</v>
      </c>
      <c r="K2496">
        <f t="shared" si="38"/>
        <v>0</v>
      </c>
    </row>
    <row r="2497" spans="1:11" x14ac:dyDescent="0.25">
      <c r="A2497">
        <v>2496</v>
      </c>
      <c r="B2497" s="1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t="s">
        <v>13</v>
      </c>
      <c r="K2497">
        <f t="shared" si="38"/>
        <v>0</v>
      </c>
    </row>
    <row r="2498" spans="1:11" x14ac:dyDescent="0.25">
      <c r="A2498">
        <v>2497</v>
      </c>
      <c r="B2498" s="1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t="s">
        <v>13</v>
      </c>
      <c r="K2498">
        <f t="shared" si="38"/>
        <v>0</v>
      </c>
    </row>
    <row r="2499" spans="1:11" x14ac:dyDescent="0.25">
      <c r="A2499">
        <v>2498</v>
      </c>
      <c r="B2499" s="1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t="s">
        <v>13</v>
      </c>
      <c r="K2499">
        <f t="shared" ref="K2499:K2562" si="39">IF(J2499="Yes", 1, 0)</f>
        <v>0</v>
      </c>
    </row>
    <row r="2500" spans="1:11" x14ac:dyDescent="0.25">
      <c r="A2500">
        <v>2499</v>
      </c>
      <c r="B2500" s="1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t="s">
        <v>11</v>
      </c>
      <c r="K2500">
        <f t="shared" si="39"/>
        <v>1</v>
      </c>
    </row>
    <row r="2501" spans="1:11" x14ac:dyDescent="0.25">
      <c r="A2501">
        <v>2500</v>
      </c>
      <c r="B2501" s="1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t="s">
        <v>11</v>
      </c>
      <c r="K2501">
        <f t="shared" si="39"/>
        <v>1</v>
      </c>
    </row>
    <row r="2502" spans="1:11" x14ac:dyDescent="0.25">
      <c r="A2502">
        <v>2501</v>
      </c>
      <c r="B2502" s="1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t="s">
        <v>11</v>
      </c>
      <c r="K2502">
        <f t="shared" si="39"/>
        <v>1</v>
      </c>
    </row>
    <row r="2503" spans="1:11" x14ac:dyDescent="0.25">
      <c r="A2503">
        <v>2502</v>
      </c>
      <c r="B2503" s="1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t="s">
        <v>13</v>
      </c>
      <c r="K2503">
        <f t="shared" si="39"/>
        <v>0</v>
      </c>
    </row>
    <row r="2504" spans="1:11" x14ac:dyDescent="0.25">
      <c r="A2504">
        <v>2503</v>
      </c>
      <c r="B2504" s="1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t="s">
        <v>11</v>
      </c>
      <c r="K2504">
        <f t="shared" si="39"/>
        <v>1</v>
      </c>
    </row>
    <row r="2505" spans="1:11" x14ac:dyDescent="0.25">
      <c r="A2505">
        <v>2504</v>
      </c>
      <c r="B2505" s="1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t="s">
        <v>11</v>
      </c>
      <c r="K2505">
        <f t="shared" si="39"/>
        <v>1</v>
      </c>
    </row>
    <row r="2506" spans="1:11" x14ac:dyDescent="0.25">
      <c r="A2506">
        <v>2505</v>
      </c>
      <c r="B2506" s="1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t="s">
        <v>11</v>
      </c>
      <c r="K2506">
        <f t="shared" si="39"/>
        <v>1</v>
      </c>
    </row>
    <row r="2507" spans="1:11" x14ac:dyDescent="0.25">
      <c r="A2507">
        <v>2506</v>
      </c>
      <c r="B2507" s="1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t="s">
        <v>13</v>
      </c>
      <c r="K2507">
        <f t="shared" si="39"/>
        <v>0</v>
      </c>
    </row>
    <row r="2508" spans="1:11" x14ac:dyDescent="0.25">
      <c r="A2508">
        <v>2507</v>
      </c>
      <c r="B2508" s="1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t="s">
        <v>13</v>
      </c>
      <c r="K2508">
        <f t="shared" si="39"/>
        <v>0</v>
      </c>
    </row>
    <row r="2509" spans="1:11" x14ac:dyDescent="0.25">
      <c r="A2509">
        <v>2508</v>
      </c>
      <c r="B2509" s="1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t="s">
        <v>13</v>
      </c>
      <c r="K2509">
        <f t="shared" si="39"/>
        <v>0</v>
      </c>
    </row>
    <row r="2510" spans="1:11" x14ac:dyDescent="0.25">
      <c r="A2510">
        <v>2509</v>
      </c>
      <c r="B2510" s="1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t="s">
        <v>11</v>
      </c>
      <c r="K2510">
        <f t="shared" si="39"/>
        <v>1</v>
      </c>
    </row>
    <row r="2511" spans="1:11" x14ac:dyDescent="0.25">
      <c r="A2511">
        <v>2510</v>
      </c>
      <c r="B2511" s="1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t="s">
        <v>13</v>
      </c>
      <c r="K2511">
        <f t="shared" si="39"/>
        <v>0</v>
      </c>
    </row>
    <row r="2512" spans="1:11" x14ac:dyDescent="0.25">
      <c r="A2512">
        <v>2511</v>
      </c>
      <c r="B2512" s="1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t="s">
        <v>11</v>
      </c>
      <c r="K2512">
        <f t="shared" si="39"/>
        <v>1</v>
      </c>
    </row>
    <row r="2513" spans="1:11" x14ac:dyDescent="0.25">
      <c r="A2513">
        <v>2512</v>
      </c>
      <c r="B2513" s="1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t="s">
        <v>13</v>
      </c>
      <c r="K2513">
        <f t="shared" si="39"/>
        <v>0</v>
      </c>
    </row>
    <row r="2514" spans="1:11" x14ac:dyDescent="0.25">
      <c r="A2514">
        <v>2513</v>
      </c>
      <c r="B2514" s="1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t="s">
        <v>11</v>
      </c>
      <c r="K2514">
        <f t="shared" si="39"/>
        <v>1</v>
      </c>
    </row>
    <row r="2515" spans="1:11" x14ac:dyDescent="0.25">
      <c r="A2515">
        <v>2514</v>
      </c>
      <c r="B2515" s="1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t="s">
        <v>11</v>
      </c>
      <c r="K2515">
        <f t="shared" si="39"/>
        <v>1</v>
      </c>
    </row>
    <row r="2516" spans="1:11" x14ac:dyDescent="0.25">
      <c r="A2516">
        <v>2515</v>
      </c>
      <c r="B2516" s="1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t="s">
        <v>11</v>
      </c>
      <c r="K2516">
        <f t="shared" si="39"/>
        <v>1</v>
      </c>
    </row>
    <row r="2517" spans="1:11" x14ac:dyDescent="0.25">
      <c r="A2517">
        <v>2516</v>
      </c>
      <c r="B2517" s="1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t="s">
        <v>11</v>
      </c>
      <c r="K2517">
        <f t="shared" si="39"/>
        <v>1</v>
      </c>
    </row>
    <row r="2518" spans="1:11" x14ac:dyDescent="0.25">
      <c r="A2518">
        <v>2517</v>
      </c>
      <c r="B2518" s="1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t="s">
        <v>11</v>
      </c>
      <c r="K2518">
        <f t="shared" si="39"/>
        <v>1</v>
      </c>
    </row>
    <row r="2519" spans="1:11" x14ac:dyDescent="0.25">
      <c r="A2519">
        <v>2518</v>
      </c>
      <c r="B2519" s="1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t="s">
        <v>11</v>
      </c>
      <c r="K2519">
        <f t="shared" si="39"/>
        <v>1</v>
      </c>
    </row>
    <row r="2520" spans="1:11" x14ac:dyDescent="0.25">
      <c r="A2520">
        <v>2519</v>
      </c>
      <c r="B2520" s="1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t="s">
        <v>13</v>
      </c>
      <c r="K2520">
        <f t="shared" si="39"/>
        <v>0</v>
      </c>
    </row>
    <row r="2521" spans="1:11" x14ac:dyDescent="0.25">
      <c r="A2521">
        <v>2520</v>
      </c>
      <c r="B2521" s="1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t="s">
        <v>11</v>
      </c>
      <c r="K2521">
        <f t="shared" si="39"/>
        <v>1</v>
      </c>
    </row>
    <row r="2522" spans="1:11" x14ac:dyDescent="0.25">
      <c r="A2522">
        <v>2521</v>
      </c>
      <c r="B2522" s="1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t="s">
        <v>13</v>
      </c>
      <c r="K2522">
        <f t="shared" si="39"/>
        <v>0</v>
      </c>
    </row>
    <row r="2523" spans="1:11" x14ac:dyDescent="0.25">
      <c r="A2523">
        <v>2522</v>
      </c>
      <c r="B2523" s="1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t="s">
        <v>13</v>
      </c>
      <c r="K2523">
        <f t="shared" si="39"/>
        <v>0</v>
      </c>
    </row>
    <row r="2524" spans="1:11" x14ac:dyDescent="0.25">
      <c r="A2524">
        <v>2523</v>
      </c>
      <c r="B2524" s="1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t="s">
        <v>11</v>
      </c>
      <c r="K2524">
        <f t="shared" si="39"/>
        <v>1</v>
      </c>
    </row>
    <row r="2525" spans="1:11" x14ac:dyDescent="0.25">
      <c r="A2525">
        <v>2524</v>
      </c>
      <c r="B2525" s="1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t="s">
        <v>11</v>
      </c>
      <c r="K2525">
        <f t="shared" si="39"/>
        <v>1</v>
      </c>
    </row>
    <row r="2526" spans="1:11" x14ac:dyDescent="0.25">
      <c r="A2526">
        <v>2525</v>
      </c>
      <c r="B2526" s="1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t="s">
        <v>13</v>
      </c>
      <c r="K2526">
        <f t="shared" si="39"/>
        <v>0</v>
      </c>
    </row>
    <row r="2527" spans="1:11" x14ac:dyDescent="0.25">
      <c r="A2527">
        <v>2526</v>
      </c>
      <c r="B2527" s="1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t="s">
        <v>11</v>
      </c>
      <c r="K2527">
        <f t="shared" si="39"/>
        <v>1</v>
      </c>
    </row>
    <row r="2528" spans="1:11" x14ac:dyDescent="0.25">
      <c r="A2528">
        <v>2527</v>
      </c>
      <c r="B2528" s="1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t="s">
        <v>13</v>
      </c>
      <c r="K2528">
        <f t="shared" si="39"/>
        <v>0</v>
      </c>
    </row>
    <row r="2529" spans="1:11" x14ac:dyDescent="0.25">
      <c r="A2529">
        <v>2528</v>
      </c>
      <c r="B2529" s="1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t="s">
        <v>11</v>
      </c>
      <c r="K2529">
        <f t="shared" si="39"/>
        <v>1</v>
      </c>
    </row>
    <row r="2530" spans="1:11" x14ac:dyDescent="0.25">
      <c r="A2530">
        <v>2529</v>
      </c>
      <c r="B2530" s="1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t="s">
        <v>13</v>
      </c>
      <c r="K2530">
        <f t="shared" si="39"/>
        <v>0</v>
      </c>
    </row>
    <row r="2531" spans="1:11" x14ac:dyDescent="0.25">
      <c r="A2531">
        <v>2530</v>
      </c>
      <c r="B2531" s="1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t="s">
        <v>13</v>
      </c>
      <c r="K2531">
        <f t="shared" si="39"/>
        <v>0</v>
      </c>
    </row>
    <row r="2532" spans="1:11" x14ac:dyDescent="0.25">
      <c r="A2532">
        <v>2531</v>
      </c>
      <c r="B2532" s="1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t="s">
        <v>13</v>
      </c>
      <c r="K2532">
        <f t="shared" si="39"/>
        <v>0</v>
      </c>
    </row>
    <row r="2533" spans="1:11" x14ac:dyDescent="0.25">
      <c r="A2533">
        <v>2532</v>
      </c>
      <c r="B2533" s="1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t="s">
        <v>13</v>
      </c>
      <c r="K2533">
        <f t="shared" si="39"/>
        <v>0</v>
      </c>
    </row>
    <row r="2534" spans="1:11" x14ac:dyDescent="0.25">
      <c r="A2534">
        <v>2533</v>
      </c>
      <c r="B2534" s="1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t="s">
        <v>11</v>
      </c>
      <c r="K2534">
        <f t="shared" si="39"/>
        <v>1</v>
      </c>
    </row>
    <row r="2535" spans="1:11" x14ac:dyDescent="0.25">
      <c r="A2535">
        <v>2534</v>
      </c>
      <c r="B2535" s="1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t="s">
        <v>13</v>
      </c>
      <c r="K2535">
        <f t="shared" si="39"/>
        <v>0</v>
      </c>
    </row>
    <row r="2536" spans="1:11" x14ac:dyDescent="0.25">
      <c r="A2536">
        <v>2535</v>
      </c>
      <c r="B2536" s="1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t="s">
        <v>13</v>
      </c>
      <c r="K2536">
        <f t="shared" si="39"/>
        <v>0</v>
      </c>
    </row>
    <row r="2537" spans="1:11" x14ac:dyDescent="0.25">
      <c r="A2537">
        <v>2536</v>
      </c>
      <c r="B2537" s="1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t="s">
        <v>11</v>
      </c>
      <c r="K2537">
        <f t="shared" si="39"/>
        <v>1</v>
      </c>
    </row>
    <row r="2538" spans="1:11" x14ac:dyDescent="0.25">
      <c r="A2538">
        <v>2537</v>
      </c>
      <c r="B2538" s="1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t="s">
        <v>11</v>
      </c>
      <c r="K2538">
        <f t="shared" si="39"/>
        <v>1</v>
      </c>
    </row>
    <row r="2539" spans="1:11" x14ac:dyDescent="0.25">
      <c r="A2539">
        <v>2538</v>
      </c>
      <c r="B2539" s="1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t="s">
        <v>13</v>
      </c>
      <c r="K2539">
        <f t="shared" si="39"/>
        <v>0</v>
      </c>
    </row>
    <row r="2540" spans="1:11" x14ac:dyDescent="0.25">
      <c r="A2540">
        <v>2539</v>
      </c>
      <c r="B2540" s="1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t="s">
        <v>13</v>
      </c>
      <c r="K2540">
        <f t="shared" si="39"/>
        <v>0</v>
      </c>
    </row>
    <row r="2541" spans="1:11" x14ac:dyDescent="0.25">
      <c r="A2541">
        <v>2540</v>
      </c>
      <c r="B2541" s="1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t="s">
        <v>11</v>
      </c>
      <c r="K2541">
        <f t="shared" si="39"/>
        <v>1</v>
      </c>
    </row>
    <row r="2542" spans="1:11" x14ac:dyDescent="0.25">
      <c r="A2542">
        <v>2541</v>
      </c>
      <c r="B2542" s="1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t="s">
        <v>11</v>
      </c>
      <c r="K2542">
        <f t="shared" si="39"/>
        <v>1</v>
      </c>
    </row>
    <row r="2543" spans="1:11" x14ac:dyDescent="0.25">
      <c r="A2543">
        <v>2542</v>
      </c>
      <c r="B2543" s="1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t="s">
        <v>13</v>
      </c>
      <c r="K2543">
        <f t="shared" si="39"/>
        <v>0</v>
      </c>
    </row>
    <row r="2544" spans="1:11" x14ac:dyDescent="0.25">
      <c r="A2544">
        <v>2543</v>
      </c>
      <c r="B2544" s="1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t="s">
        <v>13</v>
      </c>
      <c r="K2544">
        <f t="shared" si="39"/>
        <v>0</v>
      </c>
    </row>
    <row r="2545" spans="1:11" x14ac:dyDescent="0.25">
      <c r="A2545">
        <v>2544</v>
      </c>
      <c r="B2545" s="1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t="s">
        <v>13</v>
      </c>
      <c r="K2545">
        <f t="shared" si="39"/>
        <v>0</v>
      </c>
    </row>
    <row r="2546" spans="1:11" x14ac:dyDescent="0.25">
      <c r="A2546">
        <v>2545</v>
      </c>
      <c r="B2546" s="1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t="s">
        <v>13</v>
      </c>
      <c r="K2546">
        <f t="shared" si="39"/>
        <v>0</v>
      </c>
    </row>
    <row r="2547" spans="1:11" x14ac:dyDescent="0.25">
      <c r="A2547">
        <v>2546</v>
      </c>
      <c r="B2547" s="1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t="s">
        <v>11</v>
      </c>
      <c r="K2547">
        <f t="shared" si="39"/>
        <v>1</v>
      </c>
    </row>
    <row r="2548" spans="1:11" x14ac:dyDescent="0.25">
      <c r="A2548">
        <v>2547</v>
      </c>
      <c r="B2548" s="1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t="s">
        <v>13</v>
      </c>
      <c r="K2548">
        <f t="shared" si="39"/>
        <v>0</v>
      </c>
    </row>
    <row r="2549" spans="1:11" x14ac:dyDescent="0.25">
      <c r="A2549">
        <v>2548</v>
      </c>
      <c r="B2549" s="1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t="s">
        <v>13</v>
      </c>
      <c r="K2549">
        <f t="shared" si="39"/>
        <v>0</v>
      </c>
    </row>
    <row r="2550" spans="1:11" x14ac:dyDescent="0.25">
      <c r="A2550">
        <v>2549</v>
      </c>
      <c r="B2550" s="1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t="s">
        <v>11</v>
      </c>
      <c r="K2550">
        <f t="shared" si="39"/>
        <v>1</v>
      </c>
    </row>
    <row r="2551" spans="1:11" x14ac:dyDescent="0.25">
      <c r="A2551">
        <v>2550</v>
      </c>
      <c r="B2551" s="1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t="s">
        <v>11</v>
      </c>
      <c r="K2551">
        <f t="shared" si="39"/>
        <v>1</v>
      </c>
    </row>
    <row r="2552" spans="1:11" x14ac:dyDescent="0.25">
      <c r="A2552">
        <v>2551</v>
      </c>
      <c r="B2552" s="1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t="s">
        <v>13</v>
      </c>
      <c r="K2552">
        <f t="shared" si="39"/>
        <v>0</v>
      </c>
    </row>
    <row r="2553" spans="1:11" x14ac:dyDescent="0.25">
      <c r="A2553">
        <v>2552</v>
      </c>
      <c r="B2553" s="1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t="s">
        <v>13</v>
      </c>
      <c r="K2553">
        <f t="shared" si="39"/>
        <v>0</v>
      </c>
    </row>
    <row r="2554" spans="1:11" x14ac:dyDescent="0.25">
      <c r="A2554">
        <v>2553</v>
      </c>
      <c r="B2554" s="1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t="s">
        <v>11</v>
      </c>
      <c r="K2554">
        <f t="shared" si="39"/>
        <v>1</v>
      </c>
    </row>
    <row r="2555" spans="1:11" x14ac:dyDescent="0.25">
      <c r="A2555">
        <v>2554</v>
      </c>
      <c r="B2555" s="1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t="s">
        <v>13</v>
      </c>
      <c r="K2555">
        <f t="shared" si="39"/>
        <v>0</v>
      </c>
    </row>
    <row r="2556" spans="1:11" x14ac:dyDescent="0.25">
      <c r="A2556">
        <v>2555</v>
      </c>
      <c r="B2556" s="1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t="s">
        <v>11</v>
      </c>
      <c r="K2556">
        <f t="shared" si="39"/>
        <v>1</v>
      </c>
    </row>
    <row r="2557" spans="1:11" x14ac:dyDescent="0.25">
      <c r="A2557">
        <v>2556</v>
      </c>
      <c r="B2557" s="1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t="s">
        <v>13</v>
      </c>
      <c r="K2557">
        <f t="shared" si="39"/>
        <v>0</v>
      </c>
    </row>
    <row r="2558" spans="1:11" x14ac:dyDescent="0.25">
      <c r="A2558">
        <v>2557</v>
      </c>
      <c r="B2558" s="1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t="s">
        <v>11</v>
      </c>
      <c r="K2558">
        <f t="shared" si="39"/>
        <v>1</v>
      </c>
    </row>
    <row r="2559" spans="1:11" x14ac:dyDescent="0.25">
      <c r="A2559">
        <v>2558</v>
      </c>
      <c r="B2559" s="1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t="s">
        <v>13</v>
      </c>
      <c r="K2559">
        <f t="shared" si="39"/>
        <v>0</v>
      </c>
    </row>
    <row r="2560" spans="1:11" x14ac:dyDescent="0.25">
      <c r="A2560">
        <v>2559</v>
      </c>
      <c r="B2560" s="1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t="s">
        <v>13</v>
      </c>
      <c r="K2560">
        <f t="shared" si="39"/>
        <v>0</v>
      </c>
    </row>
    <row r="2561" spans="1:11" x14ac:dyDescent="0.25">
      <c r="A2561">
        <v>2560</v>
      </c>
      <c r="B2561" s="1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t="s">
        <v>11</v>
      </c>
      <c r="K2561">
        <f t="shared" si="39"/>
        <v>1</v>
      </c>
    </row>
    <row r="2562" spans="1:11" x14ac:dyDescent="0.25">
      <c r="A2562">
        <v>2561</v>
      </c>
      <c r="B2562" s="1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t="s">
        <v>13</v>
      </c>
      <c r="K2562">
        <f t="shared" si="39"/>
        <v>0</v>
      </c>
    </row>
    <row r="2563" spans="1:11" x14ac:dyDescent="0.25">
      <c r="A2563">
        <v>2562</v>
      </c>
      <c r="B2563" s="1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t="s">
        <v>11</v>
      </c>
      <c r="K2563">
        <f t="shared" ref="K2563:K2626" si="40">IF(J2563="Yes", 1, 0)</f>
        <v>1</v>
      </c>
    </row>
    <row r="2564" spans="1:11" x14ac:dyDescent="0.25">
      <c r="A2564">
        <v>2563</v>
      </c>
      <c r="B2564" s="1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t="s">
        <v>13</v>
      </c>
      <c r="K2564">
        <f t="shared" si="40"/>
        <v>0</v>
      </c>
    </row>
    <row r="2565" spans="1:11" x14ac:dyDescent="0.25">
      <c r="A2565">
        <v>2564</v>
      </c>
      <c r="B2565" s="1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t="s">
        <v>11</v>
      </c>
      <c r="K2565">
        <f t="shared" si="40"/>
        <v>1</v>
      </c>
    </row>
    <row r="2566" spans="1:11" x14ac:dyDescent="0.25">
      <c r="A2566">
        <v>2565</v>
      </c>
      <c r="B2566" s="1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t="s">
        <v>13</v>
      </c>
      <c r="K2566">
        <f t="shared" si="40"/>
        <v>0</v>
      </c>
    </row>
    <row r="2567" spans="1:11" x14ac:dyDescent="0.25">
      <c r="A2567">
        <v>2566</v>
      </c>
      <c r="B2567" s="1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t="s">
        <v>13</v>
      </c>
      <c r="K2567">
        <f t="shared" si="40"/>
        <v>0</v>
      </c>
    </row>
    <row r="2568" spans="1:11" x14ac:dyDescent="0.25">
      <c r="A2568">
        <v>2567</v>
      </c>
      <c r="B2568" s="1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t="s">
        <v>13</v>
      </c>
      <c r="K2568">
        <f t="shared" si="40"/>
        <v>0</v>
      </c>
    </row>
    <row r="2569" spans="1:11" x14ac:dyDescent="0.25">
      <c r="A2569">
        <v>2568</v>
      </c>
      <c r="B2569" s="1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t="s">
        <v>11</v>
      </c>
      <c r="K2569">
        <f t="shared" si="40"/>
        <v>1</v>
      </c>
    </row>
    <row r="2570" spans="1:11" x14ac:dyDescent="0.25">
      <c r="A2570">
        <v>2569</v>
      </c>
      <c r="B2570" s="1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t="s">
        <v>11</v>
      </c>
      <c r="K2570">
        <f t="shared" si="40"/>
        <v>1</v>
      </c>
    </row>
    <row r="2571" spans="1:11" x14ac:dyDescent="0.25">
      <c r="A2571">
        <v>2570</v>
      </c>
      <c r="B2571" s="1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t="s">
        <v>13</v>
      </c>
      <c r="K2571">
        <f t="shared" si="40"/>
        <v>0</v>
      </c>
    </row>
    <row r="2572" spans="1:11" x14ac:dyDescent="0.25">
      <c r="A2572">
        <v>2571</v>
      </c>
      <c r="B2572" s="1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t="s">
        <v>11</v>
      </c>
      <c r="K2572">
        <f t="shared" si="40"/>
        <v>1</v>
      </c>
    </row>
    <row r="2573" spans="1:11" x14ac:dyDescent="0.25">
      <c r="A2573">
        <v>2572</v>
      </c>
      <c r="B2573" s="1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t="s">
        <v>13</v>
      </c>
      <c r="K2573">
        <f t="shared" si="40"/>
        <v>0</v>
      </c>
    </row>
    <row r="2574" spans="1:11" x14ac:dyDescent="0.25">
      <c r="A2574">
        <v>2573</v>
      </c>
      <c r="B2574" s="1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t="s">
        <v>11</v>
      </c>
      <c r="K2574">
        <f t="shared" si="40"/>
        <v>1</v>
      </c>
    </row>
    <row r="2575" spans="1:11" x14ac:dyDescent="0.25">
      <c r="A2575">
        <v>2574</v>
      </c>
      <c r="B2575" s="1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t="s">
        <v>13</v>
      </c>
      <c r="K2575">
        <f t="shared" si="40"/>
        <v>0</v>
      </c>
    </row>
    <row r="2576" spans="1:11" x14ac:dyDescent="0.25">
      <c r="A2576">
        <v>2575</v>
      </c>
      <c r="B2576" s="1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t="s">
        <v>11</v>
      </c>
      <c r="K2576">
        <f t="shared" si="40"/>
        <v>1</v>
      </c>
    </row>
    <row r="2577" spans="1:11" x14ac:dyDescent="0.25">
      <c r="A2577">
        <v>2576</v>
      </c>
      <c r="B2577" s="1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t="s">
        <v>11</v>
      </c>
      <c r="K2577">
        <f t="shared" si="40"/>
        <v>1</v>
      </c>
    </row>
    <row r="2578" spans="1:11" x14ac:dyDescent="0.25">
      <c r="A2578">
        <v>2577</v>
      </c>
      <c r="B2578" s="1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t="s">
        <v>11</v>
      </c>
      <c r="K2578">
        <f t="shared" si="40"/>
        <v>1</v>
      </c>
    </row>
    <row r="2579" spans="1:11" x14ac:dyDescent="0.25">
      <c r="A2579">
        <v>2578</v>
      </c>
      <c r="B2579" s="1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t="s">
        <v>11</v>
      </c>
      <c r="K2579">
        <f t="shared" si="40"/>
        <v>1</v>
      </c>
    </row>
    <row r="2580" spans="1:11" x14ac:dyDescent="0.25">
      <c r="A2580">
        <v>2579</v>
      </c>
      <c r="B2580" s="1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t="s">
        <v>13</v>
      </c>
      <c r="K2580">
        <f t="shared" si="40"/>
        <v>0</v>
      </c>
    </row>
    <row r="2581" spans="1:11" x14ac:dyDescent="0.25">
      <c r="A2581">
        <v>2580</v>
      </c>
      <c r="B2581" s="1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t="s">
        <v>11</v>
      </c>
      <c r="K2581">
        <f t="shared" si="40"/>
        <v>1</v>
      </c>
    </row>
    <row r="2582" spans="1:11" x14ac:dyDescent="0.25">
      <c r="A2582">
        <v>2581</v>
      </c>
      <c r="B2582" s="1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t="s">
        <v>11</v>
      </c>
      <c r="K2582">
        <f t="shared" si="40"/>
        <v>1</v>
      </c>
    </row>
    <row r="2583" spans="1:11" x14ac:dyDescent="0.25">
      <c r="A2583">
        <v>2582</v>
      </c>
      <c r="B2583" s="1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t="s">
        <v>13</v>
      </c>
      <c r="K2583">
        <f t="shared" si="40"/>
        <v>0</v>
      </c>
    </row>
    <row r="2584" spans="1:11" x14ac:dyDescent="0.25">
      <c r="A2584">
        <v>2583</v>
      </c>
      <c r="B2584" s="1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t="s">
        <v>11</v>
      </c>
      <c r="K2584">
        <f t="shared" si="40"/>
        <v>1</v>
      </c>
    </row>
    <row r="2585" spans="1:11" x14ac:dyDescent="0.25">
      <c r="A2585">
        <v>2584</v>
      </c>
      <c r="B2585" s="1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t="s">
        <v>13</v>
      </c>
      <c r="K2585">
        <f t="shared" si="40"/>
        <v>0</v>
      </c>
    </row>
    <row r="2586" spans="1:11" x14ac:dyDescent="0.25">
      <c r="A2586">
        <v>2585</v>
      </c>
      <c r="B2586" s="1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t="s">
        <v>13</v>
      </c>
      <c r="K2586">
        <f t="shared" si="40"/>
        <v>0</v>
      </c>
    </row>
    <row r="2587" spans="1:11" x14ac:dyDescent="0.25">
      <c r="A2587">
        <v>2586</v>
      </c>
      <c r="B2587" s="1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t="s">
        <v>13</v>
      </c>
      <c r="K2587">
        <f t="shared" si="40"/>
        <v>0</v>
      </c>
    </row>
    <row r="2588" spans="1:11" x14ac:dyDescent="0.25">
      <c r="A2588">
        <v>2587</v>
      </c>
      <c r="B2588" s="1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t="s">
        <v>11</v>
      </c>
      <c r="K2588">
        <f t="shared" si="40"/>
        <v>1</v>
      </c>
    </row>
    <row r="2589" spans="1:11" x14ac:dyDescent="0.25">
      <c r="A2589">
        <v>2588</v>
      </c>
      <c r="B2589" s="1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t="s">
        <v>13</v>
      </c>
      <c r="K2589">
        <f t="shared" si="40"/>
        <v>0</v>
      </c>
    </row>
    <row r="2590" spans="1:11" x14ac:dyDescent="0.25">
      <c r="A2590">
        <v>2589</v>
      </c>
      <c r="B2590" s="1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t="s">
        <v>11</v>
      </c>
      <c r="K2590">
        <f t="shared" si="40"/>
        <v>1</v>
      </c>
    </row>
    <row r="2591" spans="1:11" x14ac:dyDescent="0.25">
      <c r="A2591">
        <v>2590</v>
      </c>
      <c r="B2591" s="1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t="s">
        <v>11</v>
      </c>
      <c r="K2591">
        <f t="shared" si="40"/>
        <v>1</v>
      </c>
    </row>
    <row r="2592" spans="1:11" x14ac:dyDescent="0.25">
      <c r="A2592">
        <v>2591</v>
      </c>
      <c r="B2592" s="1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t="s">
        <v>11</v>
      </c>
      <c r="K2592">
        <f t="shared" si="40"/>
        <v>1</v>
      </c>
    </row>
    <row r="2593" spans="1:11" x14ac:dyDescent="0.25">
      <c r="A2593">
        <v>2592</v>
      </c>
      <c r="B2593" s="1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t="s">
        <v>11</v>
      </c>
      <c r="K2593">
        <f t="shared" si="40"/>
        <v>1</v>
      </c>
    </row>
    <row r="2594" spans="1:11" x14ac:dyDescent="0.25">
      <c r="A2594">
        <v>2593</v>
      </c>
      <c r="B2594" s="1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t="s">
        <v>13</v>
      </c>
      <c r="K2594">
        <f t="shared" si="40"/>
        <v>0</v>
      </c>
    </row>
    <row r="2595" spans="1:11" x14ac:dyDescent="0.25">
      <c r="A2595">
        <v>2594</v>
      </c>
      <c r="B2595" s="1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t="s">
        <v>13</v>
      </c>
      <c r="K2595">
        <f t="shared" si="40"/>
        <v>0</v>
      </c>
    </row>
    <row r="2596" spans="1:11" x14ac:dyDescent="0.25">
      <c r="A2596">
        <v>2595</v>
      </c>
      <c r="B2596" s="1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t="s">
        <v>11</v>
      </c>
      <c r="K2596">
        <f t="shared" si="40"/>
        <v>1</v>
      </c>
    </row>
    <row r="2597" spans="1:11" x14ac:dyDescent="0.25">
      <c r="A2597">
        <v>2596</v>
      </c>
      <c r="B2597" s="1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t="s">
        <v>13</v>
      </c>
      <c r="K2597">
        <f t="shared" si="40"/>
        <v>0</v>
      </c>
    </row>
    <row r="2598" spans="1:11" x14ac:dyDescent="0.25">
      <c r="A2598">
        <v>2597</v>
      </c>
      <c r="B2598" s="1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t="s">
        <v>13</v>
      </c>
      <c r="K2598">
        <f t="shared" si="40"/>
        <v>0</v>
      </c>
    </row>
    <row r="2599" spans="1:11" x14ac:dyDescent="0.25">
      <c r="A2599">
        <v>2598</v>
      </c>
      <c r="B2599" s="1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t="s">
        <v>13</v>
      </c>
      <c r="K2599">
        <f t="shared" si="40"/>
        <v>0</v>
      </c>
    </row>
    <row r="2600" spans="1:11" x14ac:dyDescent="0.25">
      <c r="A2600">
        <v>2599</v>
      </c>
      <c r="B2600" s="1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t="s">
        <v>13</v>
      </c>
      <c r="K2600">
        <f t="shared" si="40"/>
        <v>0</v>
      </c>
    </row>
    <row r="2601" spans="1:11" x14ac:dyDescent="0.25">
      <c r="A2601">
        <v>2600</v>
      </c>
      <c r="B2601" s="1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t="s">
        <v>11</v>
      </c>
      <c r="K2601">
        <f t="shared" si="40"/>
        <v>1</v>
      </c>
    </row>
    <row r="2602" spans="1:11" x14ac:dyDescent="0.25">
      <c r="A2602">
        <v>2601</v>
      </c>
      <c r="B2602" s="1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t="s">
        <v>11</v>
      </c>
      <c r="K2602">
        <f t="shared" si="40"/>
        <v>1</v>
      </c>
    </row>
    <row r="2603" spans="1:11" x14ac:dyDescent="0.25">
      <c r="A2603">
        <v>2602</v>
      </c>
      <c r="B2603" s="1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t="s">
        <v>13</v>
      </c>
      <c r="K2603">
        <f t="shared" si="40"/>
        <v>0</v>
      </c>
    </row>
    <row r="2604" spans="1:11" x14ac:dyDescent="0.25">
      <c r="A2604">
        <v>2603</v>
      </c>
      <c r="B2604" s="1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t="s">
        <v>11</v>
      </c>
      <c r="K2604">
        <f t="shared" si="40"/>
        <v>1</v>
      </c>
    </row>
    <row r="2605" spans="1:11" x14ac:dyDescent="0.25">
      <c r="A2605">
        <v>2604</v>
      </c>
      <c r="B2605" s="1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t="s">
        <v>13</v>
      </c>
      <c r="K2605">
        <f t="shared" si="40"/>
        <v>0</v>
      </c>
    </row>
    <row r="2606" spans="1:11" x14ac:dyDescent="0.25">
      <c r="A2606">
        <v>2605</v>
      </c>
      <c r="B2606" s="1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t="s">
        <v>11</v>
      </c>
      <c r="K2606">
        <f t="shared" si="40"/>
        <v>1</v>
      </c>
    </row>
    <row r="2607" spans="1:11" x14ac:dyDescent="0.25">
      <c r="A2607">
        <v>2606</v>
      </c>
      <c r="B2607" s="1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t="s">
        <v>13</v>
      </c>
      <c r="K2607">
        <f t="shared" si="40"/>
        <v>0</v>
      </c>
    </row>
    <row r="2608" spans="1:11" x14ac:dyDescent="0.25">
      <c r="A2608">
        <v>2607</v>
      </c>
      <c r="B2608" s="1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t="s">
        <v>13</v>
      </c>
      <c r="K2608">
        <f t="shared" si="40"/>
        <v>0</v>
      </c>
    </row>
    <row r="2609" spans="1:11" x14ac:dyDescent="0.25">
      <c r="A2609">
        <v>2608</v>
      </c>
      <c r="B2609" s="1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t="s">
        <v>11</v>
      </c>
      <c r="K2609">
        <f t="shared" si="40"/>
        <v>1</v>
      </c>
    </row>
    <row r="2610" spans="1:11" x14ac:dyDescent="0.25">
      <c r="A2610">
        <v>2609</v>
      </c>
      <c r="B2610" s="1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t="s">
        <v>11</v>
      </c>
      <c r="K2610">
        <f t="shared" si="40"/>
        <v>1</v>
      </c>
    </row>
    <row r="2611" spans="1:11" x14ac:dyDescent="0.25">
      <c r="A2611">
        <v>2610</v>
      </c>
      <c r="B2611" s="1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t="s">
        <v>11</v>
      </c>
      <c r="K2611">
        <f t="shared" si="40"/>
        <v>1</v>
      </c>
    </row>
    <row r="2612" spans="1:11" x14ac:dyDescent="0.25">
      <c r="A2612">
        <v>2611</v>
      </c>
      <c r="B2612" s="1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t="s">
        <v>11</v>
      </c>
      <c r="K2612">
        <f t="shared" si="40"/>
        <v>1</v>
      </c>
    </row>
    <row r="2613" spans="1:11" x14ac:dyDescent="0.25">
      <c r="A2613">
        <v>2612</v>
      </c>
      <c r="B2613" s="1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t="s">
        <v>11</v>
      </c>
      <c r="K2613">
        <f t="shared" si="40"/>
        <v>1</v>
      </c>
    </row>
    <row r="2614" spans="1:11" x14ac:dyDescent="0.25">
      <c r="A2614">
        <v>2613</v>
      </c>
      <c r="B2614" s="1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t="s">
        <v>11</v>
      </c>
      <c r="K2614">
        <f t="shared" si="40"/>
        <v>1</v>
      </c>
    </row>
    <row r="2615" spans="1:11" x14ac:dyDescent="0.25">
      <c r="A2615">
        <v>2614</v>
      </c>
      <c r="B2615" s="1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t="s">
        <v>13</v>
      </c>
      <c r="K2615">
        <f t="shared" si="40"/>
        <v>0</v>
      </c>
    </row>
    <row r="2616" spans="1:11" x14ac:dyDescent="0.25">
      <c r="A2616">
        <v>2615</v>
      </c>
      <c r="B2616" s="1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t="s">
        <v>13</v>
      </c>
      <c r="K2616">
        <f t="shared" si="40"/>
        <v>0</v>
      </c>
    </row>
    <row r="2617" spans="1:11" x14ac:dyDescent="0.25">
      <c r="A2617">
        <v>2616</v>
      </c>
      <c r="B2617" s="1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t="s">
        <v>13</v>
      </c>
      <c r="K2617">
        <f t="shared" si="40"/>
        <v>0</v>
      </c>
    </row>
    <row r="2618" spans="1:11" x14ac:dyDescent="0.25">
      <c r="A2618">
        <v>2617</v>
      </c>
      <c r="B2618" s="1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t="s">
        <v>11</v>
      </c>
      <c r="K2618">
        <f t="shared" si="40"/>
        <v>1</v>
      </c>
    </row>
    <row r="2619" spans="1:11" x14ac:dyDescent="0.25">
      <c r="A2619">
        <v>2618</v>
      </c>
      <c r="B2619" s="1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t="s">
        <v>13</v>
      </c>
      <c r="K2619">
        <f t="shared" si="40"/>
        <v>0</v>
      </c>
    </row>
    <row r="2620" spans="1:11" x14ac:dyDescent="0.25">
      <c r="A2620">
        <v>2619</v>
      </c>
      <c r="B2620" s="1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t="s">
        <v>11</v>
      </c>
      <c r="K2620">
        <f t="shared" si="40"/>
        <v>1</v>
      </c>
    </row>
    <row r="2621" spans="1:11" x14ac:dyDescent="0.25">
      <c r="A2621">
        <v>2620</v>
      </c>
      <c r="B2621" s="1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t="s">
        <v>11</v>
      </c>
      <c r="K2621">
        <f t="shared" si="40"/>
        <v>1</v>
      </c>
    </row>
    <row r="2622" spans="1:11" x14ac:dyDescent="0.25">
      <c r="A2622">
        <v>2621</v>
      </c>
      <c r="B2622" s="1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t="s">
        <v>13</v>
      </c>
      <c r="K2622">
        <f t="shared" si="40"/>
        <v>0</v>
      </c>
    </row>
    <row r="2623" spans="1:11" x14ac:dyDescent="0.25">
      <c r="A2623">
        <v>2622</v>
      </c>
      <c r="B2623" s="1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t="s">
        <v>13</v>
      </c>
      <c r="K2623">
        <f t="shared" si="40"/>
        <v>0</v>
      </c>
    </row>
    <row r="2624" spans="1:11" x14ac:dyDescent="0.25">
      <c r="A2624">
        <v>2623</v>
      </c>
      <c r="B2624" s="1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t="s">
        <v>13</v>
      </c>
      <c r="K2624">
        <f t="shared" si="40"/>
        <v>0</v>
      </c>
    </row>
    <row r="2625" spans="1:11" x14ac:dyDescent="0.25">
      <c r="A2625">
        <v>2624</v>
      </c>
      <c r="B2625" s="1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t="s">
        <v>11</v>
      </c>
      <c r="K2625">
        <f t="shared" si="40"/>
        <v>1</v>
      </c>
    </row>
    <row r="2626" spans="1:11" x14ac:dyDescent="0.25">
      <c r="A2626">
        <v>2625</v>
      </c>
      <c r="B2626" s="1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t="s">
        <v>11</v>
      </c>
      <c r="K2626">
        <f t="shared" si="40"/>
        <v>1</v>
      </c>
    </row>
    <row r="2627" spans="1:11" x14ac:dyDescent="0.25">
      <c r="A2627">
        <v>2626</v>
      </c>
      <c r="B2627" s="1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t="s">
        <v>11</v>
      </c>
      <c r="K2627">
        <f t="shared" ref="K2627:K2690" si="41">IF(J2627="Yes", 1, 0)</f>
        <v>1</v>
      </c>
    </row>
    <row r="2628" spans="1:11" x14ac:dyDescent="0.25">
      <c r="A2628">
        <v>2627</v>
      </c>
      <c r="B2628" s="1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t="s">
        <v>11</v>
      </c>
      <c r="K2628">
        <f t="shared" si="41"/>
        <v>1</v>
      </c>
    </row>
    <row r="2629" spans="1:11" x14ac:dyDescent="0.25">
      <c r="A2629">
        <v>2628</v>
      </c>
      <c r="B2629" s="1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t="s">
        <v>11</v>
      </c>
      <c r="K2629">
        <f t="shared" si="41"/>
        <v>1</v>
      </c>
    </row>
    <row r="2630" spans="1:11" x14ac:dyDescent="0.25">
      <c r="A2630">
        <v>2629</v>
      </c>
      <c r="B2630" s="1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t="s">
        <v>11</v>
      </c>
      <c r="K2630">
        <f t="shared" si="41"/>
        <v>1</v>
      </c>
    </row>
    <row r="2631" spans="1:11" x14ac:dyDescent="0.25">
      <c r="A2631">
        <v>2630</v>
      </c>
      <c r="B2631" s="1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t="s">
        <v>11</v>
      </c>
      <c r="K2631">
        <f t="shared" si="41"/>
        <v>1</v>
      </c>
    </row>
    <row r="2632" spans="1:11" x14ac:dyDescent="0.25">
      <c r="A2632">
        <v>2631</v>
      </c>
      <c r="B2632" s="1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t="s">
        <v>13</v>
      </c>
      <c r="K2632">
        <f t="shared" si="41"/>
        <v>0</v>
      </c>
    </row>
    <row r="2633" spans="1:11" x14ac:dyDescent="0.25">
      <c r="A2633">
        <v>2632</v>
      </c>
      <c r="B2633" s="1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t="s">
        <v>13</v>
      </c>
      <c r="K2633">
        <f t="shared" si="41"/>
        <v>0</v>
      </c>
    </row>
    <row r="2634" spans="1:11" x14ac:dyDescent="0.25">
      <c r="A2634">
        <v>2633</v>
      </c>
      <c r="B2634" s="1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t="s">
        <v>13</v>
      </c>
      <c r="K2634">
        <f t="shared" si="41"/>
        <v>0</v>
      </c>
    </row>
    <row r="2635" spans="1:11" x14ac:dyDescent="0.25">
      <c r="A2635">
        <v>2634</v>
      </c>
      <c r="B2635" s="1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t="s">
        <v>11</v>
      </c>
      <c r="K2635">
        <f t="shared" si="41"/>
        <v>1</v>
      </c>
    </row>
    <row r="2636" spans="1:11" x14ac:dyDescent="0.25">
      <c r="A2636">
        <v>2635</v>
      </c>
      <c r="B2636" s="1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t="s">
        <v>11</v>
      </c>
      <c r="K2636">
        <f t="shared" si="41"/>
        <v>1</v>
      </c>
    </row>
    <row r="2637" spans="1:11" x14ac:dyDescent="0.25">
      <c r="A2637">
        <v>2636</v>
      </c>
      <c r="B2637" s="1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t="s">
        <v>11</v>
      </c>
      <c r="K2637">
        <f t="shared" si="41"/>
        <v>1</v>
      </c>
    </row>
    <row r="2638" spans="1:11" x14ac:dyDescent="0.25">
      <c r="A2638">
        <v>2637</v>
      </c>
      <c r="B2638" s="1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t="s">
        <v>11</v>
      </c>
      <c r="K2638">
        <f t="shared" si="41"/>
        <v>1</v>
      </c>
    </row>
    <row r="2639" spans="1:11" x14ac:dyDescent="0.25">
      <c r="A2639">
        <v>2638</v>
      </c>
      <c r="B2639" s="1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t="s">
        <v>11</v>
      </c>
      <c r="K2639">
        <f t="shared" si="41"/>
        <v>1</v>
      </c>
    </row>
    <row r="2640" spans="1:11" x14ac:dyDescent="0.25">
      <c r="A2640">
        <v>2639</v>
      </c>
      <c r="B2640" s="1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t="s">
        <v>11</v>
      </c>
      <c r="K2640">
        <f t="shared" si="41"/>
        <v>1</v>
      </c>
    </row>
    <row r="2641" spans="1:11" x14ac:dyDescent="0.25">
      <c r="A2641">
        <v>2640</v>
      </c>
      <c r="B2641" s="1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t="s">
        <v>13</v>
      </c>
      <c r="K2641">
        <f t="shared" si="41"/>
        <v>0</v>
      </c>
    </row>
    <row r="2642" spans="1:11" x14ac:dyDescent="0.25">
      <c r="A2642">
        <v>2641</v>
      </c>
      <c r="B2642" s="1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t="s">
        <v>13</v>
      </c>
      <c r="K2642">
        <f t="shared" si="41"/>
        <v>0</v>
      </c>
    </row>
    <row r="2643" spans="1:11" x14ac:dyDescent="0.25">
      <c r="A2643">
        <v>2642</v>
      </c>
      <c r="B2643" s="1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t="s">
        <v>13</v>
      </c>
      <c r="K2643">
        <f t="shared" si="41"/>
        <v>0</v>
      </c>
    </row>
    <row r="2644" spans="1:11" x14ac:dyDescent="0.25">
      <c r="A2644">
        <v>2643</v>
      </c>
      <c r="B2644" s="1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t="s">
        <v>13</v>
      </c>
      <c r="K2644">
        <f t="shared" si="41"/>
        <v>0</v>
      </c>
    </row>
    <row r="2645" spans="1:11" x14ac:dyDescent="0.25">
      <c r="A2645">
        <v>2644</v>
      </c>
      <c r="B2645" s="1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t="s">
        <v>11</v>
      </c>
      <c r="K2645">
        <f t="shared" si="41"/>
        <v>1</v>
      </c>
    </row>
    <row r="2646" spans="1:11" x14ac:dyDescent="0.25">
      <c r="A2646">
        <v>2645</v>
      </c>
      <c r="B2646" s="1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t="s">
        <v>11</v>
      </c>
      <c r="K2646">
        <f t="shared" si="41"/>
        <v>1</v>
      </c>
    </row>
    <row r="2647" spans="1:11" x14ac:dyDescent="0.25">
      <c r="A2647">
        <v>2646</v>
      </c>
      <c r="B2647" s="1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t="s">
        <v>11</v>
      </c>
      <c r="K2647">
        <f t="shared" si="41"/>
        <v>1</v>
      </c>
    </row>
    <row r="2648" spans="1:11" x14ac:dyDescent="0.25">
      <c r="A2648">
        <v>2647</v>
      </c>
      <c r="B2648" s="1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t="s">
        <v>13</v>
      </c>
      <c r="K2648">
        <f t="shared" si="41"/>
        <v>0</v>
      </c>
    </row>
    <row r="2649" spans="1:11" x14ac:dyDescent="0.25">
      <c r="A2649">
        <v>2648</v>
      </c>
      <c r="B2649" s="1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t="s">
        <v>11</v>
      </c>
      <c r="K2649">
        <f t="shared" si="41"/>
        <v>1</v>
      </c>
    </row>
    <row r="2650" spans="1:11" x14ac:dyDescent="0.25">
      <c r="A2650">
        <v>2649</v>
      </c>
      <c r="B2650" s="1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t="s">
        <v>11</v>
      </c>
      <c r="K2650">
        <f t="shared" si="41"/>
        <v>1</v>
      </c>
    </row>
    <row r="2651" spans="1:11" x14ac:dyDescent="0.25">
      <c r="A2651">
        <v>2650</v>
      </c>
      <c r="B2651" s="1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t="s">
        <v>11</v>
      </c>
      <c r="K2651">
        <f t="shared" si="41"/>
        <v>1</v>
      </c>
    </row>
    <row r="2652" spans="1:11" x14ac:dyDescent="0.25">
      <c r="A2652">
        <v>2651</v>
      </c>
      <c r="B2652" s="1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t="s">
        <v>13</v>
      </c>
      <c r="K2652">
        <f t="shared" si="41"/>
        <v>0</v>
      </c>
    </row>
    <row r="2653" spans="1:11" x14ac:dyDescent="0.25">
      <c r="A2653">
        <v>2652</v>
      </c>
      <c r="B2653" s="1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t="s">
        <v>13</v>
      </c>
      <c r="K2653">
        <f t="shared" si="41"/>
        <v>0</v>
      </c>
    </row>
    <row r="2654" spans="1:11" x14ac:dyDescent="0.25">
      <c r="A2654">
        <v>2653</v>
      </c>
      <c r="B2654" s="1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t="s">
        <v>11</v>
      </c>
      <c r="K2654">
        <f t="shared" si="41"/>
        <v>1</v>
      </c>
    </row>
    <row r="2655" spans="1:11" x14ac:dyDescent="0.25">
      <c r="A2655">
        <v>2654</v>
      </c>
      <c r="B2655" s="1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t="s">
        <v>11</v>
      </c>
      <c r="K2655">
        <f t="shared" si="41"/>
        <v>1</v>
      </c>
    </row>
    <row r="2656" spans="1:11" x14ac:dyDescent="0.25">
      <c r="A2656">
        <v>2655</v>
      </c>
      <c r="B2656" s="1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t="s">
        <v>13</v>
      </c>
      <c r="K2656">
        <f t="shared" si="41"/>
        <v>0</v>
      </c>
    </row>
    <row r="2657" spans="1:11" x14ac:dyDescent="0.25">
      <c r="A2657">
        <v>2656</v>
      </c>
      <c r="B2657" s="1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t="s">
        <v>11</v>
      </c>
      <c r="K2657">
        <f t="shared" si="41"/>
        <v>1</v>
      </c>
    </row>
    <row r="2658" spans="1:11" x14ac:dyDescent="0.25">
      <c r="A2658">
        <v>2657</v>
      </c>
      <c r="B2658" s="1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t="s">
        <v>11</v>
      </c>
      <c r="K2658">
        <f t="shared" si="41"/>
        <v>1</v>
      </c>
    </row>
    <row r="2659" spans="1:11" x14ac:dyDescent="0.25">
      <c r="A2659">
        <v>2658</v>
      </c>
      <c r="B2659" s="1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t="s">
        <v>11</v>
      </c>
      <c r="K2659">
        <f t="shared" si="41"/>
        <v>1</v>
      </c>
    </row>
    <row r="2660" spans="1:11" x14ac:dyDescent="0.25">
      <c r="A2660">
        <v>2659</v>
      </c>
      <c r="B2660" s="1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t="s">
        <v>13</v>
      </c>
      <c r="K2660">
        <f t="shared" si="41"/>
        <v>0</v>
      </c>
    </row>
    <row r="2661" spans="1:11" x14ac:dyDescent="0.25">
      <c r="A2661">
        <v>2660</v>
      </c>
      <c r="B2661" s="1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t="s">
        <v>11</v>
      </c>
      <c r="K2661">
        <f t="shared" si="41"/>
        <v>1</v>
      </c>
    </row>
    <row r="2662" spans="1:11" x14ac:dyDescent="0.25">
      <c r="A2662">
        <v>2661</v>
      </c>
      <c r="B2662" s="1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t="s">
        <v>13</v>
      </c>
      <c r="K2662">
        <f t="shared" si="41"/>
        <v>0</v>
      </c>
    </row>
    <row r="2663" spans="1:11" x14ac:dyDescent="0.25">
      <c r="A2663">
        <v>2662</v>
      </c>
      <c r="B2663" s="1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t="s">
        <v>11</v>
      </c>
      <c r="K2663">
        <f t="shared" si="41"/>
        <v>1</v>
      </c>
    </row>
    <row r="2664" spans="1:11" x14ac:dyDescent="0.25">
      <c r="A2664">
        <v>2663</v>
      </c>
      <c r="B2664" s="1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t="s">
        <v>13</v>
      </c>
      <c r="K2664">
        <f t="shared" si="41"/>
        <v>0</v>
      </c>
    </row>
    <row r="2665" spans="1:11" x14ac:dyDescent="0.25">
      <c r="A2665">
        <v>2664</v>
      </c>
      <c r="B2665" s="1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t="s">
        <v>13</v>
      </c>
      <c r="K2665">
        <f t="shared" si="41"/>
        <v>0</v>
      </c>
    </row>
    <row r="2666" spans="1:11" x14ac:dyDescent="0.25">
      <c r="A2666">
        <v>2665</v>
      </c>
      <c r="B2666" s="1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t="s">
        <v>11</v>
      </c>
      <c r="K2666">
        <f t="shared" si="41"/>
        <v>1</v>
      </c>
    </row>
    <row r="2667" spans="1:11" x14ac:dyDescent="0.25">
      <c r="A2667">
        <v>2666</v>
      </c>
      <c r="B2667" s="1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t="s">
        <v>13</v>
      </c>
      <c r="K2667">
        <f t="shared" si="41"/>
        <v>0</v>
      </c>
    </row>
    <row r="2668" spans="1:11" x14ac:dyDescent="0.25">
      <c r="A2668">
        <v>2667</v>
      </c>
      <c r="B2668" s="1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t="s">
        <v>11</v>
      </c>
      <c r="K2668">
        <f t="shared" si="41"/>
        <v>1</v>
      </c>
    </row>
    <row r="2669" spans="1:11" x14ac:dyDescent="0.25">
      <c r="A2669">
        <v>2668</v>
      </c>
      <c r="B2669" s="1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t="s">
        <v>11</v>
      </c>
      <c r="K2669">
        <f t="shared" si="41"/>
        <v>1</v>
      </c>
    </row>
    <row r="2670" spans="1:11" x14ac:dyDescent="0.25">
      <c r="A2670">
        <v>2669</v>
      </c>
      <c r="B2670" s="1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t="s">
        <v>11</v>
      </c>
      <c r="K2670">
        <f t="shared" si="41"/>
        <v>1</v>
      </c>
    </row>
    <row r="2671" spans="1:11" x14ac:dyDescent="0.25">
      <c r="A2671">
        <v>2670</v>
      </c>
      <c r="B2671" s="1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t="s">
        <v>13</v>
      </c>
      <c r="K2671">
        <f t="shared" si="41"/>
        <v>0</v>
      </c>
    </row>
    <row r="2672" spans="1:11" x14ac:dyDescent="0.25">
      <c r="A2672">
        <v>2671</v>
      </c>
      <c r="B2672" s="1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t="s">
        <v>11</v>
      </c>
      <c r="K2672">
        <f t="shared" si="41"/>
        <v>1</v>
      </c>
    </row>
    <row r="2673" spans="1:11" x14ac:dyDescent="0.25">
      <c r="A2673">
        <v>2672</v>
      </c>
      <c r="B2673" s="1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t="s">
        <v>13</v>
      </c>
      <c r="K2673">
        <f t="shared" si="41"/>
        <v>0</v>
      </c>
    </row>
    <row r="2674" spans="1:11" x14ac:dyDescent="0.25">
      <c r="A2674">
        <v>2673</v>
      </c>
      <c r="B2674" s="1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t="s">
        <v>11</v>
      </c>
      <c r="K2674">
        <f t="shared" si="41"/>
        <v>1</v>
      </c>
    </row>
    <row r="2675" spans="1:11" x14ac:dyDescent="0.25">
      <c r="A2675">
        <v>2674</v>
      </c>
      <c r="B2675" s="1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t="s">
        <v>11</v>
      </c>
      <c r="K2675">
        <f t="shared" si="41"/>
        <v>1</v>
      </c>
    </row>
    <row r="2676" spans="1:11" x14ac:dyDescent="0.25">
      <c r="A2676">
        <v>2675</v>
      </c>
      <c r="B2676" s="1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t="s">
        <v>11</v>
      </c>
      <c r="K2676">
        <f t="shared" si="41"/>
        <v>1</v>
      </c>
    </row>
    <row r="2677" spans="1:11" x14ac:dyDescent="0.25">
      <c r="A2677">
        <v>2676</v>
      </c>
      <c r="B2677" s="1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t="s">
        <v>11</v>
      </c>
      <c r="K2677">
        <f t="shared" si="41"/>
        <v>1</v>
      </c>
    </row>
    <row r="2678" spans="1:11" x14ac:dyDescent="0.25">
      <c r="A2678">
        <v>2677</v>
      </c>
      <c r="B2678" s="1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t="s">
        <v>11</v>
      </c>
      <c r="K2678">
        <f t="shared" si="41"/>
        <v>1</v>
      </c>
    </row>
    <row r="2679" spans="1:11" x14ac:dyDescent="0.25">
      <c r="A2679">
        <v>2678</v>
      </c>
      <c r="B2679" s="1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t="s">
        <v>13</v>
      </c>
      <c r="K2679">
        <f t="shared" si="41"/>
        <v>0</v>
      </c>
    </row>
    <row r="2680" spans="1:11" x14ac:dyDescent="0.25">
      <c r="A2680">
        <v>2679</v>
      </c>
      <c r="B2680" s="1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t="s">
        <v>11</v>
      </c>
      <c r="K2680">
        <f t="shared" si="41"/>
        <v>1</v>
      </c>
    </row>
    <row r="2681" spans="1:11" x14ac:dyDescent="0.25">
      <c r="A2681">
        <v>2680</v>
      </c>
      <c r="B2681" s="1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t="s">
        <v>11</v>
      </c>
      <c r="K2681">
        <f t="shared" si="41"/>
        <v>1</v>
      </c>
    </row>
    <row r="2682" spans="1:11" x14ac:dyDescent="0.25">
      <c r="A2682">
        <v>2681</v>
      </c>
      <c r="B2682" s="1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t="s">
        <v>13</v>
      </c>
      <c r="K2682">
        <f t="shared" si="41"/>
        <v>0</v>
      </c>
    </row>
    <row r="2683" spans="1:11" x14ac:dyDescent="0.25">
      <c r="A2683">
        <v>2682</v>
      </c>
      <c r="B2683" s="1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t="s">
        <v>11</v>
      </c>
      <c r="K2683">
        <f t="shared" si="41"/>
        <v>1</v>
      </c>
    </row>
    <row r="2684" spans="1:11" x14ac:dyDescent="0.25">
      <c r="A2684">
        <v>2683</v>
      </c>
      <c r="B2684" s="1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t="s">
        <v>13</v>
      </c>
      <c r="K2684">
        <f t="shared" si="41"/>
        <v>0</v>
      </c>
    </row>
    <row r="2685" spans="1:11" x14ac:dyDescent="0.25">
      <c r="A2685">
        <v>2684</v>
      </c>
      <c r="B2685" s="1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t="s">
        <v>13</v>
      </c>
      <c r="K2685">
        <f t="shared" si="41"/>
        <v>0</v>
      </c>
    </row>
    <row r="2686" spans="1:11" x14ac:dyDescent="0.25">
      <c r="A2686">
        <v>2685</v>
      </c>
      <c r="B2686" s="1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t="s">
        <v>11</v>
      </c>
      <c r="K2686">
        <f t="shared" si="41"/>
        <v>1</v>
      </c>
    </row>
    <row r="2687" spans="1:11" x14ac:dyDescent="0.25">
      <c r="A2687">
        <v>2686</v>
      </c>
      <c r="B2687" s="1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t="s">
        <v>11</v>
      </c>
      <c r="K2687">
        <f t="shared" si="41"/>
        <v>1</v>
      </c>
    </row>
    <row r="2688" spans="1:11" x14ac:dyDescent="0.25">
      <c r="A2688">
        <v>2687</v>
      </c>
      <c r="B2688" s="1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t="s">
        <v>13</v>
      </c>
      <c r="K2688">
        <f t="shared" si="41"/>
        <v>0</v>
      </c>
    </row>
    <row r="2689" spans="1:11" x14ac:dyDescent="0.25">
      <c r="A2689">
        <v>2688</v>
      </c>
      <c r="B2689" s="1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t="s">
        <v>13</v>
      </c>
      <c r="K2689">
        <f t="shared" si="41"/>
        <v>0</v>
      </c>
    </row>
    <row r="2690" spans="1:11" x14ac:dyDescent="0.25">
      <c r="A2690">
        <v>2689</v>
      </c>
      <c r="B2690" s="1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t="s">
        <v>11</v>
      </c>
      <c r="K2690">
        <f t="shared" si="41"/>
        <v>1</v>
      </c>
    </row>
    <row r="2691" spans="1:11" x14ac:dyDescent="0.25">
      <c r="A2691">
        <v>2690</v>
      </c>
      <c r="B2691" s="1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t="s">
        <v>13</v>
      </c>
      <c r="K2691">
        <f t="shared" ref="K2691:K2754" si="42">IF(J2691="Yes", 1, 0)</f>
        <v>0</v>
      </c>
    </row>
    <row r="2692" spans="1:11" x14ac:dyDescent="0.25">
      <c r="A2692">
        <v>2691</v>
      </c>
      <c r="B2692" s="1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t="s">
        <v>13</v>
      </c>
      <c r="K2692">
        <f t="shared" si="42"/>
        <v>0</v>
      </c>
    </row>
    <row r="2693" spans="1:11" x14ac:dyDescent="0.25">
      <c r="A2693">
        <v>2692</v>
      </c>
      <c r="B2693" s="1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t="s">
        <v>11</v>
      </c>
      <c r="K2693">
        <f t="shared" si="42"/>
        <v>1</v>
      </c>
    </row>
    <row r="2694" spans="1:11" x14ac:dyDescent="0.25">
      <c r="A2694">
        <v>2693</v>
      </c>
      <c r="B2694" s="1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t="s">
        <v>13</v>
      </c>
      <c r="K2694">
        <f t="shared" si="42"/>
        <v>0</v>
      </c>
    </row>
    <row r="2695" spans="1:11" x14ac:dyDescent="0.25">
      <c r="A2695">
        <v>2694</v>
      </c>
      <c r="B2695" s="1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t="s">
        <v>13</v>
      </c>
      <c r="K2695">
        <f t="shared" si="42"/>
        <v>0</v>
      </c>
    </row>
    <row r="2696" spans="1:11" x14ac:dyDescent="0.25">
      <c r="A2696">
        <v>2695</v>
      </c>
      <c r="B2696" s="1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t="s">
        <v>11</v>
      </c>
      <c r="K2696">
        <f t="shared" si="42"/>
        <v>1</v>
      </c>
    </row>
    <row r="2697" spans="1:11" x14ac:dyDescent="0.25">
      <c r="A2697">
        <v>2696</v>
      </c>
      <c r="B2697" s="1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t="s">
        <v>13</v>
      </c>
      <c r="K2697">
        <f t="shared" si="42"/>
        <v>0</v>
      </c>
    </row>
    <row r="2698" spans="1:11" x14ac:dyDescent="0.25">
      <c r="A2698">
        <v>2697</v>
      </c>
      <c r="B2698" s="1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t="s">
        <v>11</v>
      </c>
      <c r="K2698">
        <f t="shared" si="42"/>
        <v>1</v>
      </c>
    </row>
    <row r="2699" spans="1:11" x14ac:dyDescent="0.25">
      <c r="A2699">
        <v>2698</v>
      </c>
      <c r="B2699" s="1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t="s">
        <v>11</v>
      </c>
      <c r="K2699">
        <f t="shared" si="42"/>
        <v>1</v>
      </c>
    </row>
    <row r="2700" spans="1:11" x14ac:dyDescent="0.25">
      <c r="A2700">
        <v>2699</v>
      </c>
      <c r="B2700" s="1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t="s">
        <v>13</v>
      </c>
      <c r="K2700">
        <f t="shared" si="42"/>
        <v>0</v>
      </c>
    </row>
    <row r="2701" spans="1:11" x14ac:dyDescent="0.25">
      <c r="A2701">
        <v>2700</v>
      </c>
      <c r="B2701" s="1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t="s">
        <v>13</v>
      </c>
      <c r="K2701">
        <f t="shared" si="42"/>
        <v>0</v>
      </c>
    </row>
    <row r="2702" spans="1:11" x14ac:dyDescent="0.25">
      <c r="A2702">
        <v>2701</v>
      </c>
      <c r="B2702" s="1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t="s">
        <v>11</v>
      </c>
      <c r="K2702">
        <f t="shared" si="42"/>
        <v>1</v>
      </c>
    </row>
    <row r="2703" spans="1:11" x14ac:dyDescent="0.25">
      <c r="A2703">
        <v>2702</v>
      </c>
      <c r="B2703" s="1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t="s">
        <v>13</v>
      </c>
      <c r="K2703">
        <f t="shared" si="42"/>
        <v>0</v>
      </c>
    </row>
    <row r="2704" spans="1:11" x14ac:dyDescent="0.25">
      <c r="A2704">
        <v>2703</v>
      </c>
      <c r="B2704" s="1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t="s">
        <v>13</v>
      </c>
      <c r="K2704">
        <f t="shared" si="42"/>
        <v>0</v>
      </c>
    </row>
    <row r="2705" spans="1:11" x14ac:dyDescent="0.25">
      <c r="A2705">
        <v>2704</v>
      </c>
      <c r="B2705" s="1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t="s">
        <v>13</v>
      </c>
      <c r="K2705">
        <f t="shared" si="42"/>
        <v>0</v>
      </c>
    </row>
    <row r="2706" spans="1:11" x14ac:dyDescent="0.25">
      <c r="A2706">
        <v>2705</v>
      </c>
      <c r="B2706" s="1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t="s">
        <v>11</v>
      </c>
      <c r="K2706">
        <f t="shared" si="42"/>
        <v>1</v>
      </c>
    </row>
    <row r="2707" spans="1:11" x14ac:dyDescent="0.25">
      <c r="A2707">
        <v>2706</v>
      </c>
      <c r="B2707" s="1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t="s">
        <v>11</v>
      </c>
      <c r="K2707">
        <f t="shared" si="42"/>
        <v>1</v>
      </c>
    </row>
    <row r="2708" spans="1:11" x14ac:dyDescent="0.25">
      <c r="A2708">
        <v>2707</v>
      </c>
      <c r="B2708" s="1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t="s">
        <v>11</v>
      </c>
      <c r="K2708">
        <f t="shared" si="42"/>
        <v>1</v>
      </c>
    </row>
    <row r="2709" spans="1:11" x14ac:dyDescent="0.25">
      <c r="A2709">
        <v>2708</v>
      </c>
      <c r="B2709" s="1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t="s">
        <v>13</v>
      </c>
      <c r="K2709">
        <f t="shared" si="42"/>
        <v>0</v>
      </c>
    </row>
    <row r="2710" spans="1:11" x14ac:dyDescent="0.25">
      <c r="A2710">
        <v>2709</v>
      </c>
      <c r="B2710" s="1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t="s">
        <v>13</v>
      </c>
      <c r="K2710">
        <f t="shared" si="42"/>
        <v>0</v>
      </c>
    </row>
    <row r="2711" spans="1:11" x14ac:dyDescent="0.25">
      <c r="A2711">
        <v>2710</v>
      </c>
      <c r="B2711" s="1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t="s">
        <v>13</v>
      </c>
      <c r="K2711">
        <f t="shared" si="42"/>
        <v>0</v>
      </c>
    </row>
    <row r="2712" spans="1:11" x14ac:dyDescent="0.25">
      <c r="A2712">
        <v>2711</v>
      </c>
      <c r="B2712" s="1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t="s">
        <v>13</v>
      </c>
      <c r="K2712">
        <f t="shared" si="42"/>
        <v>0</v>
      </c>
    </row>
    <row r="2713" spans="1:11" x14ac:dyDescent="0.25">
      <c r="A2713">
        <v>2712</v>
      </c>
      <c r="B2713" s="1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t="s">
        <v>11</v>
      </c>
      <c r="K2713">
        <f t="shared" si="42"/>
        <v>1</v>
      </c>
    </row>
    <row r="2714" spans="1:11" x14ac:dyDescent="0.25">
      <c r="A2714">
        <v>2713</v>
      </c>
      <c r="B2714" s="1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t="s">
        <v>13</v>
      </c>
      <c r="K2714">
        <f t="shared" si="42"/>
        <v>0</v>
      </c>
    </row>
    <row r="2715" spans="1:11" x14ac:dyDescent="0.25">
      <c r="A2715">
        <v>2714</v>
      </c>
      <c r="B2715" s="1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t="s">
        <v>11</v>
      </c>
      <c r="K2715">
        <f t="shared" si="42"/>
        <v>1</v>
      </c>
    </row>
    <row r="2716" spans="1:11" x14ac:dyDescent="0.25">
      <c r="A2716">
        <v>2715</v>
      </c>
      <c r="B2716" s="1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t="s">
        <v>13</v>
      </c>
      <c r="K2716">
        <f t="shared" si="42"/>
        <v>0</v>
      </c>
    </row>
    <row r="2717" spans="1:11" x14ac:dyDescent="0.25">
      <c r="A2717">
        <v>2716</v>
      </c>
      <c r="B2717" s="1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t="s">
        <v>11</v>
      </c>
      <c r="K2717">
        <f t="shared" si="42"/>
        <v>1</v>
      </c>
    </row>
    <row r="2718" spans="1:11" x14ac:dyDescent="0.25">
      <c r="A2718">
        <v>2717</v>
      </c>
      <c r="B2718" s="1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t="s">
        <v>11</v>
      </c>
      <c r="K2718">
        <f t="shared" si="42"/>
        <v>1</v>
      </c>
    </row>
    <row r="2719" spans="1:11" x14ac:dyDescent="0.25">
      <c r="A2719">
        <v>2718</v>
      </c>
      <c r="B2719" s="1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t="s">
        <v>11</v>
      </c>
      <c r="K2719">
        <f t="shared" si="42"/>
        <v>1</v>
      </c>
    </row>
    <row r="2720" spans="1:11" x14ac:dyDescent="0.25">
      <c r="A2720">
        <v>2719</v>
      </c>
      <c r="B2720" s="1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t="s">
        <v>13</v>
      </c>
      <c r="K2720">
        <f t="shared" si="42"/>
        <v>0</v>
      </c>
    </row>
    <row r="2721" spans="1:11" x14ac:dyDescent="0.25">
      <c r="A2721">
        <v>2720</v>
      </c>
      <c r="B2721" s="1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t="s">
        <v>11</v>
      </c>
      <c r="K2721">
        <f t="shared" si="42"/>
        <v>1</v>
      </c>
    </row>
    <row r="2722" spans="1:11" x14ac:dyDescent="0.25">
      <c r="A2722">
        <v>2721</v>
      </c>
      <c r="B2722" s="1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t="s">
        <v>11</v>
      </c>
      <c r="K2722">
        <f t="shared" si="42"/>
        <v>1</v>
      </c>
    </row>
    <row r="2723" spans="1:11" x14ac:dyDescent="0.25">
      <c r="A2723">
        <v>2722</v>
      </c>
      <c r="B2723" s="1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t="s">
        <v>11</v>
      </c>
      <c r="K2723">
        <f t="shared" si="42"/>
        <v>1</v>
      </c>
    </row>
    <row r="2724" spans="1:11" x14ac:dyDescent="0.25">
      <c r="A2724">
        <v>2723</v>
      </c>
      <c r="B2724" s="1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t="s">
        <v>11</v>
      </c>
      <c r="K2724">
        <f t="shared" si="42"/>
        <v>1</v>
      </c>
    </row>
    <row r="2725" spans="1:11" x14ac:dyDescent="0.25">
      <c r="A2725">
        <v>2724</v>
      </c>
      <c r="B2725" s="1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t="s">
        <v>13</v>
      </c>
      <c r="K2725">
        <f t="shared" si="42"/>
        <v>0</v>
      </c>
    </row>
    <row r="2726" spans="1:11" x14ac:dyDescent="0.25">
      <c r="A2726">
        <v>2725</v>
      </c>
      <c r="B2726" s="1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t="s">
        <v>13</v>
      </c>
      <c r="K2726">
        <f t="shared" si="42"/>
        <v>0</v>
      </c>
    </row>
    <row r="2727" spans="1:11" x14ac:dyDescent="0.25">
      <c r="A2727">
        <v>2726</v>
      </c>
      <c r="B2727" s="1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t="s">
        <v>13</v>
      </c>
      <c r="K2727">
        <f t="shared" si="42"/>
        <v>0</v>
      </c>
    </row>
    <row r="2728" spans="1:11" x14ac:dyDescent="0.25">
      <c r="A2728">
        <v>2727</v>
      </c>
      <c r="B2728" s="1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t="s">
        <v>13</v>
      </c>
      <c r="K2728">
        <f t="shared" si="42"/>
        <v>0</v>
      </c>
    </row>
    <row r="2729" spans="1:11" x14ac:dyDescent="0.25">
      <c r="A2729">
        <v>2728</v>
      </c>
      <c r="B2729" s="1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t="s">
        <v>11</v>
      </c>
      <c r="K2729">
        <f t="shared" si="42"/>
        <v>1</v>
      </c>
    </row>
    <row r="2730" spans="1:11" x14ac:dyDescent="0.25">
      <c r="A2730">
        <v>2729</v>
      </c>
      <c r="B2730" s="1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t="s">
        <v>11</v>
      </c>
      <c r="K2730">
        <f t="shared" si="42"/>
        <v>1</v>
      </c>
    </row>
    <row r="2731" spans="1:11" x14ac:dyDescent="0.25">
      <c r="A2731">
        <v>2730</v>
      </c>
      <c r="B2731" s="1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t="s">
        <v>13</v>
      </c>
      <c r="K2731">
        <f t="shared" si="42"/>
        <v>0</v>
      </c>
    </row>
    <row r="2732" spans="1:11" x14ac:dyDescent="0.25">
      <c r="A2732">
        <v>2731</v>
      </c>
      <c r="B2732" s="1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t="s">
        <v>13</v>
      </c>
      <c r="K2732">
        <f t="shared" si="42"/>
        <v>0</v>
      </c>
    </row>
    <row r="2733" spans="1:11" x14ac:dyDescent="0.25">
      <c r="A2733">
        <v>2732</v>
      </c>
      <c r="B2733" s="1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t="s">
        <v>13</v>
      </c>
      <c r="K2733">
        <f t="shared" si="42"/>
        <v>0</v>
      </c>
    </row>
    <row r="2734" spans="1:11" x14ac:dyDescent="0.25">
      <c r="A2734">
        <v>2733</v>
      </c>
      <c r="B2734" s="1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t="s">
        <v>13</v>
      </c>
      <c r="K2734">
        <f t="shared" si="42"/>
        <v>0</v>
      </c>
    </row>
    <row r="2735" spans="1:11" x14ac:dyDescent="0.25">
      <c r="A2735">
        <v>2734</v>
      </c>
      <c r="B2735" s="1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t="s">
        <v>11</v>
      </c>
      <c r="K2735">
        <f t="shared" si="42"/>
        <v>1</v>
      </c>
    </row>
    <row r="2736" spans="1:11" x14ac:dyDescent="0.25">
      <c r="A2736">
        <v>2735</v>
      </c>
      <c r="B2736" s="1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t="s">
        <v>13</v>
      </c>
      <c r="K2736">
        <f t="shared" si="42"/>
        <v>0</v>
      </c>
    </row>
    <row r="2737" spans="1:11" x14ac:dyDescent="0.25">
      <c r="A2737">
        <v>2736</v>
      </c>
      <c r="B2737" s="1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t="s">
        <v>11</v>
      </c>
      <c r="K2737">
        <f t="shared" si="42"/>
        <v>1</v>
      </c>
    </row>
    <row r="2738" spans="1:11" x14ac:dyDescent="0.25">
      <c r="A2738">
        <v>2737</v>
      </c>
      <c r="B2738" s="1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t="s">
        <v>13</v>
      </c>
      <c r="K2738">
        <f t="shared" si="42"/>
        <v>0</v>
      </c>
    </row>
    <row r="2739" spans="1:11" x14ac:dyDescent="0.25">
      <c r="A2739">
        <v>2738</v>
      </c>
      <c r="B2739" s="1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t="s">
        <v>11</v>
      </c>
      <c r="K2739">
        <f t="shared" si="42"/>
        <v>1</v>
      </c>
    </row>
    <row r="2740" spans="1:11" x14ac:dyDescent="0.25">
      <c r="A2740">
        <v>2739</v>
      </c>
      <c r="B2740" s="1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t="s">
        <v>11</v>
      </c>
      <c r="K2740">
        <f t="shared" si="42"/>
        <v>1</v>
      </c>
    </row>
    <row r="2741" spans="1:11" x14ac:dyDescent="0.25">
      <c r="A2741">
        <v>2740</v>
      </c>
      <c r="B2741" s="1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t="s">
        <v>11</v>
      </c>
      <c r="K2741">
        <f t="shared" si="42"/>
        <v>1</v>
      </c>
    </row>
    <row r="2742" spans="1:11" x14ac:dyDescent="0.25">
      <c r="A2742">
        <v>2741</v>
      </c>
      <c r="B2742" s="1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t="s">
        <v>11</v>
      </c>
      <c r="K2742">
        <f t="shared" si="42"/>
        <v>1</v>
      </c>
    </row>
    <row r="2743" spans="1:11" x14ac:dyDescent="0.25">
      <c r="A2743">
        <v>2742</v>
      </c>
      <c r="B2743" s="1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t="s">
        <v>11</v>
      </c>
      <c r="K2743">
        <f t="shared" si="42"/>
        <v>1</v>
      </c>
    </row>
    <row r="2744" spans="1:11" x14ac:dyDescent="0.25">
      <c r="A2744">
        <v>2743</v>
      </c>
      <c r="B2744" s="1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t="s">
        <v>11</v>
      </c>
      <c r="K2744">
        <f t="shared" si="42"/>
        <v>1</v>
      </c>
    </row>
    <row r="2745" spans="1:11" x14ac:dyDescent="0.25">
      <c r="A2745">
        <v>2744</v>
      </c>
      <c r="B2745" s="1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t="s">
        <v>11</v>
      </c>
      <c r="K2745">
        <f t="shared" si="42"/>
        <v>1</v>
      </c>
    </row>
    <row r="2746" spans="1:11" x14ac:dyDescent="0.25">
      <c r="A2746">
        <v>2745</v>
      </c>
      <c r="B2746" s="1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t="s">
        <v>13</v>
      </c>
      <c r="K2746">
        <f t="shared" si="42"/>
        <v>0</v>
      </c>
    </row>
    <row r="2747" spans="1:11" x14ac:dyDescent="0.25">
      <c r="A2747">
        <v>2746</v>
      </c>
      <c r="B2747" s="1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t="s">
        <v>13</v>
      </c>
      <c r="K2747">
        <f t="shared" si="42"/>
        <v>0</v>
      </c>
    </row>
    <row r="2748" spans="1:11" x14ac:dyDescent="0.25">
      <c r="A2748">
        <v>2747</v>
      </c>
      <c r="B2748" s="1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t="s">
        <v>11</v>
      </c>
      <c r="K2748">
        <f t="shared" si="42"/>
        <v>1</v>
      </c>
    </row>
    <row r="2749" spans="1:11" x14ac:dyDescent="0.25">
      <c r="A2749">
        <v>2748</v>
      </c>
      <c r="B2749" s="1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t="s">
        <v>13</v>
      </c>
      <c r="K2749">
        <f t="shared" si="42"/>
        <v>0</v>
      </c>
    </row>
    <row r="2750" spans="1:11" x14ac:dyDescent="0.25">
      <c r="A2750">
        <v>2749</v>
      </c>
      <c r="B2750" s="1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t="s">
        <v>11</v>
      </c>
      <c r="K2750">
        <f t="shared" si="42"/>
        <v>1</v>
      </c>
    </row>
    <row r="2751" spans="1:11" x14ac:dyDescent="0.25">
      <c r="A2751">
        <v>2750</v>
      </c>
      <c r="B2751" s="1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t="s">
        <v>11</v>
      </c>
      <c r="K2751">
        <f t="shared" si="42"/>
        <v>1</v>
      </c>
    </row>
    <row r="2752" spans="1:11" x14ac:dyDescent="0.25">
      <c r="A2752">
        <v>2751</v>
      </c>
      <c r="B2752" s="1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t="s">
        <v>11</v>
      </c>
      <c r="K2752">
        <f t="shared" si="42"/>
        <v>1</v>
      </c>
    </row>
    <row r="2753" spans="1:11" x14ac:dyDescent="0.25">
      <c r="A2753">
        <v>2752</v>
      </c>
      <c r="B2753" s="1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t="s">
        <v>11</v>
      </c>
      <c r="K2753">
        <f t="shared" si="42"/>
        <v>1</v>
      </c>
    </row>
    <row r="2754" spans="1:11" x14ac:dyDescent="0.25">
      <c r="A2754">
        <v>2753</v>
      </c>
      <c r="B2754" s="1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t="s">
        <v>13</v>
      </c>
      <c r="K2754">
        <f t="shared" si="42"/>
        <v>0</v>
      </c>
    </row>
    <row r="2755" spans="1:11" x14ac:dyDescent="0.25">
      <c r="A2755">
        <v>2754</v>
      </c>
      <c r="B2755" s="1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t="s">
        <v>11</v>
      </c>
      <c r="K2755">
        <f t="shared" ref="K2755:K2801" si="43">IF(J2755="Yes", 1, 0)</f>
        <v>1</v>
      </c>
    </row>
    <row r="2756" spans="1:11" x14ac:dyDescent="0.25">
      <c r="A2756">
        <v>2755</v>
      </c>
      <c r="B2756" s="1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t="s">
        <v>13</v>
      </c>
      <c r="K2756">
        <f t="shared" si="43"/>
        <v>0</v>
      </c>
    </row>
    <row r="2757" spans="1:11" x14ac:dyDescent="0.25">
      <c r="A2757">
        <v>2756</v>
      </c>
      <c r="B2757" s="1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t="s">
        <v>13</v>
      </c>
      <c r="K2757">
        <f t="shared" si="43"/>
        <v>0</v>
      </c>
    </row>
    <row r="2758" spans="1:11" x14ac:dyDescent="0.25">
      <c r="A2758">
        <v>2757</v>
      </c>
      <c r="B2758" s="1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t="s">
        <v>13</v>
      </c>
      <c r="K2758">
        <f t="shared" si="43"/>
        <v>0</v>
      </c>
    </row>
    <row r="2759" spans="1:11" x14ac:dyDescent="0.25">
      <c r="A2759">
        <v>2758</v>
      </c>
      <c r="B2759" s="1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t="s">
        <v>13</v>
      </c>
      <c r="K2759">
        <f t="shared" si="43"/>
        <v>0</v>
      </c>
    </row>
    <row r="2760" spans="1:11" x14ac:dyDescent="0.25">
      <c r="A2760">
        <v>2759</v>
      </c>
      <c r="B2760" s="1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t="s">
        <v>13</v>
      </c>
      <c r="K2760">
        <f t="shared" si="43"/>
        <v>0</v>
      </c>
    </row>
    <row r="2761" spans="1:11" x14ac:dyDescent="0.25">
      <c r="A2761">
        <v>2760</v>
      </c>
      <c r="B2761" s="1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t="s">
        <v>11</v>
      </c>
      <c r="K2761">
        <f t="shared" si="43"/>
        <v>1</v>
      </c>
    </row>
    <row r="2762" spans="1:11" x14ac:dyDescent="0.25">
      <c r="A2762">
        <v>2761</v>
      </c>
      <c r="B2762" s="1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t="s">
        <v>11</v>
      </c>
      <c r="K2762">
        <f t="shared" si="43"/>
        <v>1</v>
      </c>
    </row>
    <row r="2763" spans="1:11" x14ac:dyDescent="0.25">
      <c r="A2763">
        <v>2762</v>
      </c>
      <c r="B2763" s="1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t="s">
        <v>13</v>
      </c>
      <c r="K2763">
        <f t="shared" si="43"/>
        <v>0</v>
      </c>
    </row>
    <row r="2764" spans="1:11" x14ac:dyDescent="0.25">
      <c r="A2764">
        <v>2763</v>
      </c>
      <c r="B2764" s="1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t="s">
        <v>11</v>
      </c>
      <c r="K2764">
        <f t="shared" si="43"/>
        <v>1</v>
      </c>
    </row>
    <row r="2765" spans="1:11" x14ac:dyDescent="0.25">
      <c r="A2765">
        <v>2764</v>
      </c>
      <c r="B2765" s="1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t="s">
        <v>13</v>
      </c>
      <c r="K2765">
        <f t="shared" si="43"/>
        <v>0</v>
      </c>
    </row>
    <row r="2766" spans="1:11" x14ac:dyDescent="0.25">
      <c r="A2766">
        <v>2765</v>
      </c>
      <c r="B2766" s="1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t="s">
        <v>11</v>
      </c>
      <c r="K2766">
        <f t="shared" si="43"/>
        <v>1</v>
      </c>
    </row>
    <row r="2767" spans="1:11" x14ac:dyDescent="0.25">
      <c r="A2767">
        <v>2766</v>
      </c>
      <c r="B2767" s="1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t="s">
        <v>11</v>
      </c>
      <c r="K2767">
        <f t="shared" si="43"/>
        <v>1</v>
      </c>
    </row>
    <row r="2768" spans="1:11" x14ac:dyDescent="0.25">
      <c r="A2768">
        <v>2767</v>
      </c>
      <c r="B2768" s="1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t="s">
        <v>13</v>
      </c>
      <c r="K2768">
        <f t="shared" si="43"/>
        <v>0</v>
      </c>
    </row>
    <row r="2769" spans="1:11" x14ac:dyDescent="0.25">
      <c r="A2769">
        <v>2768</v>
      </c>
      <c r="B2769" s="1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t="s">
        <v>11</v>
      </c>
      <c r="K2769">
        <f t="shared" si="43"/>
        <v>1</v>
      </c>
    </row>
    <row r="2770" spans="1:11" x14ac:dyDescent="0.25">
      <c r="A2770">
        <v>2769</v>
      </c>
      <c r="B2770" s="1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t="s">
        <v>13</v>
      </c>
      <c r="K2770">
        <f t="shared" si="43"/>
        <v>0</v>
      </c>
    </row>
    <row r="2771" spans="1:11" x14ac:dyDescent="0.25">
      <c r="A2771">
        <v>2770</v>
      </c>
      <c r="B2771" s="1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t="s">
        <v>11</v>
      </c>
      <c r="K2771">
        <f t="shared" si="43"/>
        <v>1</v>
      </c>
    </row>
    <row r="2772" spans="1:11" x14ac:dyDescent="0.25">
      <c r="A2772">
        <v>2771</v>
      </c>
      <c r="B2772" s="1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t="s">
        <v>13</v>
      </c>
      <c r="K2772">
        <f t="shared" si="43"/>
        <v>0</v>
      </c>
    </row>
    <row r="2773" spans="1:11" x14ac:dyDescent="0.25">
      <c r="A2773">
        <v>2772</v>
      </c>
      <c r="B2773" s="1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t="s">
        <v>13</v>
      </c>
      <c r="K2773">
        <f t="shared" si="43"/>
        <v>0</v>
      </c>
    </row>
    <row r="2774" spans="1:11" x14ac:dyDescent="0.25">
      <c r="A2774">
        <v>2773</v>
      </c>
      <c r="B2774" s="1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t="s">
        <v>11</v>
      </c>
      <c r="K2774">
        <f t="shared" si="43"/>
        <v>1</v>
      </c>
    </row>
    <row r="2775" spans="1:11" x14ac:dyDescent="0.25">
      <c r="A2775">
        <v>2774</v>
      </c>
      <c r="B2775" s="1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t="s">
        <v>13</v>
      </c>
      <c r="K2775">
        <f t="shared" si="43"/>
        <v>0</v>
      </c>
    </row>
    <row r="2776" spans="1:11" x14ac:dyDescent="0.25">
      <c r="A2776">
        <v>2775</v>
      </c>
      <c r="B2776" s="1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t="s">
        <v>11</v>
      </c>
      <c r="K2776">
        <f t="shared" si="43"/>
        <v>1</v>
      </c>
    </row>
    <row r="2777" spans="1:11" x14ac:dyDescent="0.25">
      <c r="A2777">
        <v>2776</v>
      </c>
      <c r="B2777" s="1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t="s">
        <v>13</v>
      </c>
      <c r="K2777">
        <f t="shared" si="43"/>
        <v>0</v>
      </c>
    </row>
    <row r="2778" spans="1:11" x14ac:dyDescent="0.25">
      <c r="A2778">
        <v>2777</v>
      </c>
      <c r="B2778" s="1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t="s">
        <v>13</v>
      </c>
      <c r="K2778">
        <f t="shared" si="43"/>
        <v>0</v>
      </c>
    </row>
    <row r="2779" spans="1:11" x14ac:dyDescent="0.25">
      <c r="A2779">
        <v>2778</v>
      </c>
      <c r="B2779" s="1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t="s">
        <v>13</v>
      </c>
      <c r="K2779">
        <f t="shared" si="43"/>
        <v>0</v>
      </c>
    </row>
    <row r="2780" spans="1:11" x14ac:dyDescent="0.25">
      <c r="A2780">
        <v>2779</v>
      </c>
      <c r="B2780" s="1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t="s">
        <v>13</v>
      </c>
      <c r="K2780">
        <f t="shared" si="43"/>
        <v>0</v>
      </c>
    </row>
    <row r="2781" spans="1:11" x14ac:dyDescent="0.25">
      <c r="A2781">
        <v>2780</v>
      </c>
      <c r="B2781" s="1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t="s">
        <v>13</v>
      </c>
      <c r="K2781">
        <f t="shared" si="43"/>
        <v>0</v>
      </c>
    </row>
    <row r="2782" spans="1:11" x14ac:dyDescent="0.25">
      <c r="A2782">
        <v>2781</v>
      </c>
      <c r="B2782" s="1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t="s">
        <v>11</v>
      </c>
      <c r="K2782">
        <f t="shared" si="43"/>
        <v>1</v>
      </c>
    </row>
    <row r="2783" spans="1:11" x14ac:dyDescent="0.25">
      <c r="A2783">
        <v>2782</v>
      </c>
      <c r="B2783" s="1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t="s">
        <v>13</v>
      </c>
      <c r="K2783">
        <f t="shared" si="43"/>
        <v>0</v>
      </c>
    </row>
    <row r="2784" spans="1:11" x14ac:dyDescent="0.25">
      <c r="A2784">
        <v>2783</v>
      </c>
      <c r="B2784" s="1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t="s">
        <v>13</v>
      </c>
      <c r="K2784">
        <f t="shared" si="43"/>
        <v>0</v>
      </c>
    </row>
    <row r="2785" spans="1:11" x14ac:dyDescent="0.25">
      <c r="A2785">
        <v>2784</v>
      </c>
      <c r="B2785" s="1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t="s">
        <v>11</v>
      </c>
      <c r="K2785">
        <f t="shared" si="43"/>
        <v>1</v>
      </c>
    </row>
    <row r="2786" spans="1:11" x14ac:dyDescent="0.25">
      <c r="A2786">
        <v>2785</v>
      </c>
      <c r="B2786" s="1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t="s">
        <v>11</v>
      </c>
      <c r="K2786">
        <f t="shared" si="43"/>
        <v>1</v>
      </c>
    </row>
    <row r="2787" spans="1:11" x14ac:dyDescent="0.25">
      <c r="A2787">
        <v>2786</v>
      </c>
      <c r="B2787" s="1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t="s">
        <v>11</v>
      </c>
      <c r="K2787">
        <f t="shared" si="43"/>
        <v>1</v>
      </c>
    </row>
    <row r="2788" spans="1:11" x14ac:dyDescent="0.25">
      <c r="A2788">
        <v>2787</v>
      </c>
      <c r="B2788" s="1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t="s">
        <v>13</v>
      </c>
      <c r="K2788">
        <f t="shared" si="43"/>
        <v>0</v>
      </c>
    </row>
    <row r="2789" spans="1:11" x14ac:dyDescent="0.25">
      <c r="A2789">
        <v>2788</v>
      </c>
      <c r="B2789" s="1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t="s">
        <v>11</v>
      </c>
      <c r="K2789">
        <f t="shared" si="43"/>
        <v>1</v>
      </c>
    </row>
    <row r="2790" spans="1:11" x14ac:dyDescent="0.25">
      <c r="A2790">
        <v>2789</v>
      </c>
      <c r="B2790" s="1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t="s">
        <v>13</v>
      </c>
      <c r="K2790">
        <f t="shared" si="43"/>
        <v>0</v>
      </c>
    </row>
    <row r="2791" spans="1:11" x14ac:dyDescent="0.25">
      <c r="A2791">
        <v>2790</v>
      </c>
      <c r="B2791" s="1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t="s">
        <v>13</v>
      </c>
      <c r="K2791">
        <f t="shared" si="43"/>
        <v>0</v>
      </c>
    </row>
    <row r="2792" spans="1:11" x14ac:dyDescent="0.25">
      <c r="A2792">
        <v>2791</v>
      </c>
      <c r="B2792" s="1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t="s">
        <v>13</v>
      </c>
      <c r="K2792">
        <f t="shared" si="43"/>
        <v>0</v>
      </c>
    </row>
    <row r="2793" spans="1:11" x14ac:dyDescent="0.25">
      <c r="A2793">
        <v>2792</v>
      </c>
      <c r="B2793" s="1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t="s">
        <v>11</v>
      </c>
      <c r="K2793">
        <f t="shared" si="43"/>
        <v>1</v>
      </c>
    </row>
    <row r="2794" spans="1:11" x14ac:dyDescent="0.25">
      <c r="A2794">
        <v>2793</v>
      </c>
      <c r="B2794" s="1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t="s">
        <v>11</v>
      </c>
      <c r="K2794">
        <f t="shared" si="43"/>
        <v>1</v>
      </c>
    </row>
    <row r="2795" spans="1:11" x14ac:dyDescent="0.25">
      <c r="A2795">
        <v>2794</v>
      </c>
      <c r="B2795" s="1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t="s">
        <v>11</v>
      </c>
      <c r="K2795">
        <f t="shared" si="43"/>
        <v>1</v>
      </c>
    </row>
    <row r="2796" spans="1:11" x14ac:dyDescent="0.25">
      <c r="A2796">
        <v>2795</v>
      </c>
      <c r="B2796" s="1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t="s">
        <v>13</v>
      </c>
      <c r="K2796">
        <f t="shared" si="43"/>
        <v>0</v>
      </c>
    </row>
    <row r="2797" spans="1:11" x14ac:dyDescent="0.25">
      <c r="A2797">
        <v>2796</v>
      </c>
      <c r="B2797" s="1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t="s">
        <v>13</v>
      </c>
      <c r="K2797">
        <f t="shared" si="43"/>
        <v>0</v>
      </c>
    </row>
    <row r="2798" spans="1:11" x14ac:dyDescent="0.25">
      <c r="A2798">
        <v>2797</v>
      </c>
      <c r="B2798" s="1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t="s">
        <v>13</v>
      </c>
      <c r="K2798">
        <f t="shared" si="43"/>
        <v>0</v>
      </c>
    </row>
    <row r="2799" spans="1:11" x14ac:dyDescent="0.25">
      <c r="A2799">
        <v>2798</v>
      </c>
      <c r="B2799" s="1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t="s">
        <v>13</v>
      </c>
      <c r="K2799">
        <f t="shared" si="43"/>
        <v>0</v>
      </c>
    </row>
    <row r="2800" spans="1:11" x14ac:dyDescent="0.25">
      <c r="A2800">
        <v>2799</v>
      </c>
      <c r="B2800" s="1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t="s">
        <v>13</v>
      </c>
      <c r="K2800">
        <f t="shared" si="43"/>
        <v>0</v>
      </c>
    </row>
    <row r="2801" spans="1:11" x14ac:dyDescent="0.25">
      <c r="A2801">
        <v>2800</v>
      </c>
      <c r="B2801" s="1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t="s">
        <v>11</v>
      </c>
      <c r="K2801">
        <f t="shared" si="43"/>
        <v>1</v>
      </c>
    </row>
  </sheetData>
  <mergeCells count="1">
    <mergeCell ref="M32:R34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5268-1163-47F7-B228-8135D111038F}">
  <dimension ref="A1:AF2801"/>
  <sheetViews>
    <sheetView topLeftCell="K13" workbookViewId="0">
      <selection activeCell="AD14" sqref="AD14:AF23"/>
    </sheetView>
  </sheetViews>
  <sheetFormatPr defaultRowHeight="15" x14ac:dyDescent="0.25"/>
  <cols>
    <col min="13" max="13" width="13.42578125" bestFit="1" customWidth="1"/>
    <col min="14" max="14" width="14" bestFit="1" customWidth="1"/>
    <col min="15" max="15" width="16" bestFit="1" customWidth="1"/>
    <col min="16" max="16" width="12" bestFit="1" customWidth="1"/>
    <col min="17" max="19" width="4" bestFit="1" customWidth="1"/>
    <col min="20" max="20" width="11.28515625" bestFit="1" customWidth="1"/>
    <col min="32" max="32" width="8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M1" s="4" t="s">
        <v>32</v>
      </c>
      <c r="N1" s="4" t="s">
        <v>65</v>
      </c>
    </row>
    <row r="2" spans="1:32" x14ac:dyDescent="0.25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  <c r="K2">
        <f>IF(J2="Yes", 1, 0)</f>
        <v>1</v>
      </c>
      <c r="M2" s="4" t="s">
        <v>64</v>
      </c>
      <c r="N2">
        <v>0</v>
      </c>
      <c r="O2">
        <v>1</v>
      </c>
      <c r="P2">
        <v>2</v>
      </c>
      <c r="Q2">
        <v>3</v>
      </c>
      <c r="R2">
        <v>4</v>
      </c>
      <c r="S2">
        <v>5</v>
      </c>
      <c r="T2" t="s">
        <v>28</v>
      </c>
    </row>
    <row r="3" spans="1:32" x14ac:dyDescent="0.25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  <c r="K3">
        <f t="shared" ref="K3:K66" si="0">IF(J3="Yes", 1, 0)</f>
        <v>1</v>
      </c>
      <c r="M3" s="5">
        <v>0</v>
      </c>
      <c r="N3">
        <v>20</v>
      </c>
      <c r="O3">
        <v>23</v>
      </c>
      <c r="P3">
        <v>29</v>
      </c>
      <c r="Q3">
        <v>28</v>
      </c>
      <c r="R3">
        <v>31</v>
      </c>
      <c r="S3">
        <v>27</v>
      </c>
      <c r="T3">
        <v>158</v>
      </c>
    </row>
    <row r="4" spans="1:32" x14ac:dyDescent="0.25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  <c r="K4">
        <f t="shared" si="0"/>
        <v>1</v>
      </c>
      <c r="M4" s="5">
        <v>1</v>
      </c>
      <c r="N4">
        <v>16</v>
      </c>
      <c r="O4">
        <v>17</v>
      </c>
      <c r="P4">
        <v>46</v>
      </c>
      <c r="Q4">
        <v>32</v>
      </c>
      <c r="R4">
        <v>33</v>
      </c>
      <c r="S4">
        <v>34</v>
      </c>
      <c r="T4">
        <v>178</v>
      </c>
    </row>
    <row r="5" spans="1:32" x14ac:dyDescent="0.25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  <c r="K5">
        <f t="shared" si="0"/>
        <v>1</v>
      </c>
      <c r="M5" s="5">
        <v>2</v>
      </c>
      <c r="N5">
        <v>22</v>
      </c>
      <c r="O5">
        <v>16</v>
      </c>
      <c r="P5">
        <v>23</v>
      </c>
      <c r="Q5">
        <v>28</v>
      </c>
      <c r="R5">
        <v>33</v>
      </c>
      <c r="S5">
        <v>32</v>
      </c>
      <c r="T5">
        <v>154</v>
      </c>
    </row>
    <row r="6" spans="1:32" x14ac:dyDescent="0.25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  <c r="K6">
        <f t="shared" si="0"/>
        <v>1</v>
      </c>
      <c r="M6" s="5">
        <v>3</v>
      </c>
      <c r="N6">
        <v>14</v>
      </c>
      <c r="O6">
        <v>16</v>
      </c>
      <c r="P6">
        <v>33</v>
      </c>
      <c r="Q6">
        <v>25</v>
      </c>
      <c r="R6">
        <v>31</v>
      </c>
      <c r="S6">
        <v>34</v>
      </c>
      <c r="T6">
        <v>153</v>
      </c>
    </row>
    <row r="7" spans="1:32" x14ac:dyDescent="0.25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  <c r="K7">
        <f t="shared" si="0"/>
        <v>1</v>
      </c>
      <c r="M7" s="5">
        <v>4</v>
      </c>
      <c r="N7">
        <v>19</v>
      </c>
      <c r="O7">
        <v>19</v>
      </c>
      <c r="P7">
        <v>26</v>
      </c>
      <c r="Q7">
        <v>36</v>
      </c>
      <c r="R7">
        <v>29</v>
      </c>
      <c r="S7">
        <v>30</v>
      </c>
      <c r="T7">
        <v>159</v>
      </c>
    </row>
    <row r="8" spans="1:32" x14ac:dyDescent="0.25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  <c r="K8">
        <f t="shared" si="0"/>
        <v>1</v>
      </c>
      <c r="M8" s="5">
        <v>5</v>
      </c>
      <c r="N8">
        <v>19</v>
      </c>
      <c r="O8">
        <v>25</v>
      </c>
      <c r="P8">
        <v>31</v>
      </c>
      <c r="Q8">
        <v>51</v>
      </c>
      <c r="R8">
        <v>37</v>
      </c>
      <c r="S8">
        <v>37</v>
      </c>
      <c r="T8">
        <v>200</v>
      </c>
    </row>
    <row r="9" spans="1:32" x14ac:dyDescent="0.25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  <c r="K9">
        <f t="shared" si="0"/>
        <v>1</v>
      </c>
      <c r="M9" s="5">
        <v>6</v>
      </c>
      <c r="N9">
        <v>20</v>
      </c>
      <c r="O9">
        <v>37</v>
      </c>
      <c r="P9">
        <v>45</v>
      </c>
      <c r="Q9">
        <v>43</v>
      </c>
      <c r="R9">
        <v>37</v>
      </c>
      <c r="S9">
        <v>38</v>
      </c>
      <c r="T9">
        <v>220</v>
      </c>
    </row>
    <row r="10" spans="1:32" x14ac:dyDescent="0.25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  <c r="K10">
        <f t="shared" si="0"/>
        <v>1</v>
      </c>
      <c r="M10" s="5">
        <v>7</v>
      </c>
      <c r="N10">
        <v>19</v>
      </c>
      <c r="O10">
        <v>24</v>
      </c>
      <c r="P10">
        <v>38</v>
      </c>
      <c r="Q10">
        <v>34</v>
      </c>
      <c r="R10">
        <v>35</v>
      </c>
      <c r="S10">
        <v>35</v>
      </c>
      <c r="T10">
        <v>185</v>
      </c>
    </row>
    <row r="11" spans="1:32" x14ac:dyDescent="0.25">
      <c r="A11">
        <v>10</v>
      </c>
      <c r="B11" s="1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t="s">
        <v>13</v>
      </c>
      <c r="K11">
        <f t="shared" si="0"/>
        <v>0</v>
      </c>
      <c r="M11" s="5">
        <v>8</v>
      </c>
      <c r="N11">
        <v>26</v>
      </c>
      <c r="O11">
        <v>22</v>
      </c>
      <c r="P11">
        <v>36</v>
      </c>
      <c r="Q11">
        <v>39</v>
      </c>
      <c r="R11">
        <v>35</v>
      </c>
      <c r="S11">
        <v>40</v>
      </c>
      <c r="T11">
        <v>198</v>
      </c>
    </row>
    <row r="12" spans="1:32" x14ac:dyDescent="0.25">
      <c r="A12">
        <v>11</v>
      </c>
      <c r="B12" s="1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t="s">
        <v>13</v>
      </c>
      <c r="K12">
        <f t="shared" si="0"/>
        <v>0</v>
      </c>
      <c r="M12" s="5" t="s">
        <v>28</v>
      </c>
      <c r="N12">
        <v>175</v>
      </c>
      <c r="O12">
        <v>199</v>
      </c>
      <c r="P12">
        <v>307</v>
      </c>
      <c r="Q12">
        <v>316</v>
      </c>
      <c r="R12">
        <v>301</v>
      </c>
      <c r="S12">
        <v>307</v>
      </c>
      <c r="T12">
        <v>1605</v>
      </c>
    </row>
    <row r="13" spans="1:32" x14ac:dyDescent="0.25">
      <c r="A13">
        <v>12</v>
      </c>
      <c r="B13" s="1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t="s">
        <v>11</v>
      </c>
      <c r="K13">
        <f t="shared" si="0"/>
        <v>1</v>
      </c>
    </row>
    <row r="14" spans="1:32" x14ac:dyDescent="0.25">
      <c r="A14">
        <v>13</v>
      </c>
      <c r="B14" s="1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t="s">
        <v>11</v>
      </c>
      <c r="K14">
        <f t="shared" si="0"/>
        <v>1</v>
      </c>
      <c r="M14" s="4" t="s">
        <v>72</v>
      </c>
      <c r="N14" t="s">
        <v>32</v>
      </c>
      <c r="O14" t="s">
        <v>31</v>
      </c>
      <c r="P14" t="s">
        <v>62</v>
      </c>
      <c r="T14" s="6" t="s">
        <v>72</v>
      </c>
      <c r="U14" t="s">
        <v>62</v>
      </c>
      <c r="AD14" s="15" t="s">
        <v>79</v>
      </c>
      <c r="AE14" s="15"/>
      <c r="AF14" s="15"/>
    </row>
    <row r="15" spans="1:32" x14ac:dyDescent="0.25">
      <c r="A15">
        <v>14</v>
      </c>
      <c r="B15" s="1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t="s">
        <v>11</v>
      </c>
      <c r="K15">
        <f t="shared" si="0"/>
        <v>1</v>
      </c>
      <c r="M15" s="5">
        <v>0</v>
      </c>
      <c r="N15">
        <v>158</v>
      </c>
      <c r="O15">
        <v>345</v>
      </c>
      <c r="P15" s="7">
        <f>GETPIVOTDATA("Sum of churn2",$M$14,"support_tickets",0)/GETPIVOTDATA("Count of user_id",$M$14,"support_tickets",0)</f>
        <v>0.45797101449275363</v>
      </c>
      <c r="T15" s="5">
        <v>0</v>
      </c>
      <c r="U15" s="7">
        <f>GETPIVOTDATA("Sum of churn2",$M$14,"support_tickets",0)/GETPIVOTDATA("Count of user_id",$M$14,"support_tickets",0)</f>
        <v>0.45797101449275363</v>
      </c>
      <c r="AD15" s="15"/>
      <c r="AE15" s="15"/>
      <c r="AF15" s="15"/>
    </row>
    <row r="16" spans="1:32" x14ac:dyDescent="0.25">
      <c r="A16">
        <v>15</v>
      </c>
      <c r="B16" s="1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t="s">
        <v>11</v>
      </c>
      <c r="K16">
        <f t="shared" si="0"/>
        <v>1</v>
      </c>
      <c r="M16" s="5">
        <v>1</v>
      </c>
      <c r="N16">
        <v>178</v>
      </c>
      <c r="O16">
        <v>343</v>
      </c>
      <c r="P16" s="7">
        <f>GETPIVOTDATA("Sum of churn2",$M$14,"support_tickets",1)/GETPIVOTDATA("Count of user_id",$M$14,"support_tickets",1)</f>
        <v>0.51895043731778423</v>
      </c>
      <c r="T16" s="5">
        <v>1</v>
      </c>
      <c r="U16" s="7">
        <f>GETPIVOTDATA("Sum of churn2",$M$14,"support_tickets",1)/GETPIVOTDATA("Count of user_id",$M$14,"support_tickets",1)</f>
        <v>0.51895043731778423</v>
      </c>
      <c r="AD16" s="15"/>
      <c r="AE16" s="15"/>
      <c r="AF16" s="15"/>
    </row>
    <row r="17" spans="1:32" x14ac:dyDescent="0.25">
      <c r="A17">
        <v>16</v>
      </c>
      <c r="B17" s="1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t="s">
        <v>13</v>
      </c>
      <c r="K17">
        <f t="shared" si="0"/>
        <v>0</v>
      </c>
      <c r="M17" s="5">
        <v>2</v>
      </c>
      <c r="N17">
        <v>154</v>
      </c>
      <c r="O17">
        <v>306</v>
      </c>
      <c r="P17" s="7">
        <f>GETPIVOTDATA("Sum of churn2",$M$14,"support_tickets",2)/GETPIVOTDATA("Count of user_id",$M$14,"support_tickets",2)</f>
        <v>0.50326797385620914</v>
      </c>
      <c r="T17" s="5">
        <v>2</v>
      </c>
      <c r="U17" s="7">
        <f>GETPIVOTDATA("Sum of churn2",$M$14,"support_tickets",2)/GETPIVOTDATA("Count of user_id",$M$14,"support_tickets",2)</f>
        <v>0.50326797385620914</v>
      </c>
      <c r="AD17" s="15"/>
      <c r="AE17" s="15"/>
      <c r="AF17" s="15"/>
    </row>
    <row r="18" spans="1:32" x14ac:dyDescent="0.25">
      <c r="A18">
        <v>17</v>
      </c>
      <c r="B18" s="1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t="s">
        <v>13</v>
      </c>
      <c r="K18">
        <f t="shared" si="0"/>
        <v>0</v>
      </c>
      <c r="M18" s="5">
        <v>3</v>
      </c>
      <c r="N18">
        <v>153</v>
      </c>
      <c r="O18">
        <v>304</v>
      </c>
      <c r="P18" s="7">
        <f>GETPIVOTDATA("Sum of churn2",$M$14,"support_tickets",3)/GETPIVOTDATA("Count of user_id",$M$14,"support_tickets",3)</f>
        <v>0.50328947368421051</v>
      </c>
      <c r="T18" s="5">
        <v>3</v>
      </c>
      <c r="U18" s="7">
        <f>GETPIVOTDATA("Sum of churn2",$M$14,"support_tickets",3)/GETPIVOTDATA("Count of user_id",$M$14,"support_tickets",3)</f>
        <v>0.50328947368421051</v>
      </c>
      <c r="AD18" s="15"/>
      <c r="AE18" s="15"/>
      <c r="AF18" s="15"/>
    </row>
    <row r="19" spans="1:32" x14ac:dyDescent="0.25">
      <c r="A19">
        <v>18</v>
      </c>
      <c r="B19" s="1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t="s">
        <v>11</v>
      </c>
      <c r="K19">
        <f t="shared" si="0"/>
        <v>1</v>
      </c>
      <c r="M19" s="5">
        <v>4</v>
      </c>
      <c r="N19">
        <v>159</v>
      </c>
      <c r="O19">
        <v>284</v>
      </c>
      <c r="P19" s="7">
        <f>GETPIVOTDATA("Sum of churn2",$M$14,"support_tickets",4)/GETPIVOTDATA("Count of user_id",$M$14,"support_tickets",4)</f>
        <v>0.5598591549295775</v>
      </c>
      <c r="T19" s="5">
        <v>4</v>
      </c>
      <c r="U19" s="7">
        <f>GETPIVOTDATA("Sum of churn2",$M$14,"support_tickets",4)/GETPIVOTDATA("Count of user_id",$M$14,"support_tickets",4)</f>
        <v>0.5598591549295775</v>
      </c>
      <c r="AD19" s="15"/>
      <c r="AE19" s="15"/>
      <c r="AF19" s="15"/>
    </row>
    <row r="20" spans="1:32" x14ac:dyDescent="0.25">
      <c r="A20">
        <v>19</v>
      </c>
      <c r="B20" s="1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t="s">
        <v>11</v>
      </c>
      <c r="K20">
        <f t="shared" si="0"/>
        <v>1</v>
      </c>
      <c r="M20" s="5">
        <v>5</v>
      </c>
      <c r="N20">
        <v>200</v>
      </c>
      <c r="O20">
        <v>294</v>
      </c>
      <c r="P20" s="7">
        <f>GETPIVOTDATA("Sum of churn2",$M$14,"support_tickets",5)/GETPIVOTDATA("Count of user_id",$M$14,"support_tickets",5)</f>
        <v>0.68027210884353739</v>
      </c>
      <c r="T20" s="5">
        <v>5</v>
      </c>
      <c r="U20" s="7">
        <f>GETPIVOTDATA("Sum of churn2",$M$14,"support_tickets",5)/GETPIVOTDATA("Count of user_id",$M$14,"support_tickets",5)</f>
        <v>0.68027210884353739</v>
      </c>
      <c r="AD20" s="15"/>
      <c r="AE20" s="15"/>
      <c r="AF20" s="15"/>
    </row>
    <row r="21" spans="1:32" x14ac:dyDescent="0.25">
      <c r="A21">
        <v>20</v>
      </c>
      <c r="B21" s="1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t="s">
        <v>13</v>
      </c>
      <c r="K21">
        <f t="shared" si="0"/>
        <v>0</v>
      </c>
      <c r="M21" s="5">
        <v>6</v>
      </c>
      <c r="N21">
        <v>220</v>
      </c>
      <c r="O21">
        <v>345</v>
      </c>
      <c r="P21" s="7">
        <f>GETPIVOTDATA("Sum of churn2",$M$14,"support_tickets",6)/GETPIVOTDATA("Count of user_id",$M$14,"support_tickets",6)</f>
        <v>0.6376811594202898</v>
      </c>
      <c r="T21" s="5">
        <v>6</v>
      </c>
      <c r="U21" s="7">
        <f>GETPIVOTDATA("Sum of churn2",$M$14,"support_tickets",6)/GETPIVOTDATA("Count of user_id",$M$14,"support_tickets",6)</f>
        <v>0.6376811594202898</v>
      </c>
      <c r="AD21" s="15"/>
      <c r="AE21" s="15"/>
      <c r="AF21" s="15"/>
    </row>
    <row r="22" spans="1:32" x14ac:dyDescent="0.25">
      <c r="A22">
        <v>21</v>
      </c>
      <c r="B22" s="1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t="s">
        <v>13</v>
      </c>
      <c r="K22">
        <f t="shared" si="0"/>
        <v>0</v>
      </c>
      <c r="M22" s="5">
        <v>7</v>
      </c>
      <c r="N22">
        <v>185</v>
      </c>
      <c r="O22">
        <v>289</v>
      </c>
      <c r="P22" s="7">
        <f>GETPIVOTDATA("Sum of churn2",$M$14,"support_tickets",7)/GETPIVOTDATA("Count of user_id",$M$14,"support_tickets",7)</f>
        <v>0.64013840830449831</v>
      </c>
      <c r="T22" s="5">
        <v>7</v>
      </c>
      <c r="U22" s="7">
        <f>GETPIVOTDATA("Sum of churn2",$M$14,"support_tickets",7)/GETPIVOTDATA("Count of user_id",$M$14,"support_tickets",7)</f>
        <v>0.64013840830449831</v>
      </c>
      <c r="AD22" s="15"/>
      <c r="AE22" s="15"/>
      <c r="AF22" s="15"/>
    </row>
    <row r="23" spans="1:32" x14ac:dyDescent="0.25">
      <c r="A23">
        <v>22</v>
      </c>
      <c r="B23" s="1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t="s">
        <v>11</v>
      </c>
      <c r="K23">
        <f t="shared" si="0"/>
        <v>1</v>
      </c>
      <c r="M23" s="5">
        <v>8</v>
      </c>
      <c r="N23">
        <v>198</v>
      </c>
      <c r="O23">
        <v>290</v>
      </c>
      <c r="P23" s="7">
        <f>GETPIVOTDATA("Sum of churn2",$M$14,"support_tickets",8)/GETPIVOTDATA("Count of user_id",$M$14,"support_tickets",8)</f>
        <v>0.6827586206896552</v>
      </c>
      <c r="T23" s="5">
        <v>8</v>
      </c>
      <c r="U23" s="7">
        <f>GETPIVOTDATA("Sum of churn2",$M$14,"support_tickets",8)/GETPIVOTDATA("Count of user_id",$M$14,"support_tickets",8)</f>
        <v>0.6827586206896552</v>
      </c>
      <c r="AD23" s="15"/>
      <c r="AE23" s="15"/>
      <c r="AF23" s="15"/>
    </row>
    <row r="24" spans="1:32" x14ac:dyDescent="0.25">
      <c r="A24">
        <v>23</v>
      </c>
      <c r="B24" s="1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t="s">
        <v>13</v>
      </c>
      <c r="K24">
        <f t="shared" si="0"/>
        <v>0</v>
      </c>
      <c r="M24" s="5" t="s">
        <v>28</v>
      </c>
      <c r="N24">
        <v>1605</v>
      </c>
      <c r="O24">
        <v>2800</v>
      </c>
      <c r="P24" s="7">
        <f>GETPIVOTDATA("Sum of churn2",$M$14)/GETPIVOTDATA("Count of user_id",$M$14)</f>
        <v>0.57321428571428568</v>
      </c>
    </row>
    <row r="25" spans="1:32" ht="15" customHeight="1" x14ac:dyDescent="0.25">
      <c r="A25">
        <v>24</v>
      </c>
      <c r="B25" s="1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t="s">
        <v>11</v>
      </c>
      <c r="K25">
        <f t="shared" si="0"/>
        <v>1</v>
      </c>
      <c r="AD25" s="15" t="s">
        <v>78</v>
      </c>
      <c r="AE25" s="15"/>
      <c r="AF25" s="15"/>
    </row>
    <row r="26" spans="1:32" x14ac:dyDescent="0.25">
      <c r="A26">
        <v>25</v>
      </c>
      <c r="B26" s="1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t="s">
        <v>11</v>
      </c>
      <c r="K26">
        <f t="shared" si="0"/>
        <v>1</v>
      </c>
      <c r="M26" s="4" t="s">
        <v>65</v>
      </c>
      <c r="N26" t="s">
        <v>32</v>
      </c>
      <c r="O26" t="s">
        <v>31</v>
      </c>
      <c r="P26" t="s">
        <v>62</v>
      </c>
      <c r="T26" s="6" t="s">
        <v>65</v>
      </c>
      <c r="U26" t="s">
        <v>62</v>
      </c>
      <c r="AD26" s="15"/>
      <c r="AE26" s="15"/>
      <c r="AF26" s="15"/>
    </row>
    <row r="27" spans="1:32" x14ac:dyDescent="0.25">
      <c r="A27">
        <v>26</v>
      </c>
      <c r="B27" s="1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t="s">
        <v>13</v>
      </c>
      <c r="K27">
        <f t="shared" si="0"/>
        <v>0</v>
      </c>
      <c r="M27" s="5">
        <v>0</v>
      </c>
      <c r="N27">
        <v>175</v>
      </c>
      <c r="O27">
        <v>442</v>
      </c>
      <c r="P27" s="7">
        <f>GETPIVOTDATA("Sum of churn2",$M$26,"payment_failures",0)/GETPIVOTDATA("Count of user_id",$M$26,"payment_failures",0)</f>
        <v>0.39592760180995473</v>
      </c>
      <c r="T27" s="5">
        <v>0</v>
      </c>
      <c r="U27" s="7">
        <f>GETPIVOTDATA("Sum of churn2",$M$26,"payment_failures",0)/GETPIVOTDATA("Count of user_id",$M$26,"payment_failures",0)</f>
        <v>0.39592760180995473</v>
      </c>
      <c r="AD27" s="15"/>
      <c r="AE27" s="15"/>
      <c r="AF27" s="15"/>
    </row>
    <row r="28" spans="1:32" x14ac:dyDescent="0.25">
      <c r="A28">
        <v>27</v>
      </c>
      <c r="B28" s="1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t="s">
        <v>13</v>
      </c>
      <c r="K28">
        <f t="shared" si="0"/>
        <v>0</v>
      </c>
      <c r="M28" s="5">
        <v>1</v>
      </c>
      <c r="N28">
        <v>199</v>
      </c>
      <c r="O28">
        <v>496</v>
      </c>
      <c r="P28" s="7">
        <f>GETPIVOTDATA("Sum of churn2",$M$26,"payment_failures",1)/GETPIVOTDATA("Count of user_id",$M$26,"payment_failures",1)</f>
        <v>0.40120967741935482</v>
      </c>
      <c r="T28" s="5">
        <v>1</v>
      </c>
      <c r="U28" s="7">
        <f>GETPIVOTDATA("Sum of churn2",$M$26,"payment_failures",1)/GETPIVOTDATA("Count of user_id",$M$26,"payment_failures",1)</f>
        <v>0.40120967741935482</v>
      </c>
      <c r="AD28" s="15"/>
      <c r="AE28" s="15"/>
      <c r="AF28" s="15"/>
    </row>
    <row r="29" spans="1:32" x14ac:dyDescent="0.25">
      <c r="A29">
        <v>28</v>
      </c>
      <c r="B29" s="1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t="s">
        <v>11</v>
      </c>
      <c r="K29">
        <f t="shared" si="0"/>
        <v>1</v>
      </c>
      <c r="M29" s="5">
        <v>2</v>
      </c>
      <c r="N29">
        <v>307</v>
      </c>
      <c r="O29">
        <v>478</v>
      </c>
      <c r="P29" s="7">
        <f>GETPIVOTDATA("Sum of churn2",$M$26,"payment_failures",2)/GETPIVOTDATA("Count of user_id",$M$26,"payment_failures",2)</f>
        <v>0.64225941422594146</v>
      </c>
      <c r="T29" s="5">
        <v>2</v>
      </c>
      <c r="U29" s="7">
        <f>GETPIVOTDATA("Sum of churn2",$M$26,"payment_failures",2)/GETPIVOTDATA("Count of user_id",$M$26,"payment_failures",2)</f>
        <v>0.64225941422594146</v>
      </c>
      <c r="AD29" s="15"/>
      <c r="AE29" s="15"/>
      <c r="AF29" s="15"/>
    </row>
    <row r="30" spans="1:32" x14ac:dyDescent="0.25">
      <c r="A30">
        <v>29</v>
      </c>
      <c r="B30" s="1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t="s">
        <v>13</v>
      </c>
      <c r="K30">
        <f t="shared" si="0"/>
        <v>0</v>
      </c>
      <c r="M30" s="5">
        <v>3</v>
      </c>
      <c r="N30">
        <v>316</v>
      </c>
      <c r="O30">
        <v>471</v>
      </c>
      <c r="P30" s="7">
        <f>GETPIVOTDATA("Sum of churn2",$M$26,"payment_failures",3)/GETPIVOTDATA("Count of user_id",$M$26,"payment_failures",3)</f>
        <v>0.6709129511677282</v>
      </c>
      <c r="T30" s="5">
        <v>3</v>
      </c>
      <c r="U30" s="7">
        <f>GETPIVOTDATA("Sum of churn2",$M$26,"payment_failures",3)/GETPIVOTDATA("Count of user_id",$M$26,"payment_failures",3)</f>
        <v>0.6709129511677282</v>
      </c>
      <c r="AD30" s="15"/>
      <c r="AE30" s="15"/>
      <c r="AF30" s="15"/>
    </row>
    <row r="31" spans="1:32" x14ac:dyDescent="0.25">
      <c r="A31">
        <v>30</v>
      </c>
      <c r="B31" s="1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t="s">
        <v>13</v>
      </c>
      <c r="K31">
        <f t="shared" si="0"/>
        <v>0</v>
      </c>
      <c r="M31" s="5">
        <v>4</v>
      </c>
      <c r="N31">
        <v>301</v>
      </c>
      <c r="O31">
        <v>453</v>
      </c>
      <c r="P31" s="7">
        <f>GETPIVOTDATA("Sum of churn2",$M$26,"payment_failures",4)/GETPIVOTDATA("Count of user_id",$M$26,"payment_failures",4)</f>
        <v>0.66445916114790282</v>
      </c>
      <c r="T31" s="5">
        <v>4</v>
      </c>
      <c r="U31" s="7">
        <f>GETPIVOTDATA("Sum of churn2",$M$26,"payment_failures",4)/GETPIVOTDATA("Count of user_id",$M$26,"payment_failures",4)</f>
        <v>0.66445916114790282</v>
      </c>
      <c r="AD31" s="15"/>
      <c r="AE31" s="15"/>
      <c r="AF31" s="15"/>
    </row>
    <row r="32" spans="1:32" x14ac:dyDescent="0.25">
      <c r="A32">
        <v>31</v>
      </c>
      <c r="B32" s="1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t="s">
        <v>13</v>
      </c>
      <c r="K32">
        <f t="shared" si="0"/>
        <v>0</v>
      </c>
      <c r="M32" s="5">
        <v>5</v>
      </c>
      <c r="N32">
        <v>307</v>
      </c>
      <c r="O32">
        <v>460</v>
      </c>
      <c r="P32" s="7">
        <f>GETPIVOTDATA("Sum of churn2",$M$26,"payment_failures",5)/GETPIVOTDATA("Count of user_id",$M$26,"payment_failures",5)</f>
        <v>0.66739130434782612</v>
      </c>
      <c r="T32" s="5">
        <v>5</v>
      </c>
      <c r="U32" s="7">
        <f>GETPIVOTDATA("Sum of churn2",$M$26,"payment_failures",5)/GETPIVOTDATA("Count of user_id",$M$26,"payment_failures",5)</f>
        <v>0.66739130434782612</v>
      </c>
      <c r="AD32" s="15"/>
      <c r="AE32" s="15"/>
      <c r="AF32" s="15"/>
    </row>
    <row r="33" spans="1:32" x14ac:dyDescent="0.25">
      <c r="A33">
        <v>32</v>
      </c>
      <c r="B33" s="1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t="s">
        <v>13</v>
      </c>
      <c r="K33">
        <f t="shared" si="0"/>
        <v>0</v>
      </c>
      <c r="M33" s="5" t="s">
        <v>28</v>
      </c>
      <c r="N33">
        <v>1605</v>
      </c>
      <c r="O33">
        <v>2800</v>
      </c>
      <c r="P33" s="7">
        <f>GETPIVOTDATA("Sum of churn2",$M$26)/GETPIVOTDATA("Count of user_id",$M$26)</f>
        <v>0.57321428571428568</v>
      </c>
      <c r="T33" s="7"/>
      <c r="AD33" s="15"/>
      <c r="AE33" s="15"/>
      <c r="AF33" s="15"/>
    </row>
    <row r="34" spans="1:32" x14ac:dyDescent="0.25">
      <c r="A34">
        <v>33</v>
      </c>
      <c r="B34" s="1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t="s">
        <v>11</v>
      </c>
      <c r="K34">
        <f t="shared" si="0"/>
        <v>1</v>
      </c>
    </row>
    <row r="35" spans="1:32" x14ac:dyDescent="0.25">
      <c r="A35">
        <v>34</v>
      </c>
      <c r="B35" s="1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t="s">
        <v>11</v>
      </c>
      <c r="K35">
        <f t="shared" si="0"/>
        <v>1</v>
      </c>
    </row>
    <row r="36" spans="1:32" x14ac:dyDescent="0.25">
      <c r="A36">
        <v>35</v>
      </c>
      <c r="B36" s="1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t="s">
        <v>13</v>
      </c>
      <c r="K36">
        <f t="shared" si="0"/>
        <v>0</v>
      </c>
    </row>
    <row r="37" spans="1:32" x14ac:dyDescent="0.25">
      <c r="A37">
        <v>36</v>
      </c>
      <c r="B37" s="1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t="s">
        <v>11</v>
      </c>
      <c r="K37">
        <f t="shared" si="0"/>
        <v>1</v>
      </c>
    </row>
    <row r="38" spans="1:32" x14ac:dyDescent="0.25">
      <c r="A38">
        <v>37</v>
      </c>
      <c r="B38" s="1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t="s">
        <v>11</v>
      </c>
      <c r="K38">
        <f t="shared" si="0"/>
        <v>1</v>
      </c>
    </row>
    <row r="39" spans="1:32" x14ac:dyDescent="0.25">
      <c r="A39">
        <v>38</v>
      </c>
      <c r="B39" s="1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t="s">
        <v>11</v>
      </c>
      <c r="K39">
        <f t="shared" si="0"/>
        <v>1</v>
      </c>
    </row>
    <row r="40" spans="1:32" x14ac:dyDescent="0.25">
      <c r="A40">
        <v>39</v>
      </c>
      <c r="B40" s="1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t="s">
        <v>13</v>
      </c>
      <c r="K40">
        <f t="shared" si="0"/>
        <v>0</v>
      </c>
    </row>
    <row r="41" spans="1:32" x14ac:dyDescent="0.25">
      <c r="A41">
        <v>40</v>
      </c>
      <c r="B41" s="1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t="s">
        <v>13</v>
      </c>
      <c r="K41">
        <f t="shared" si="0"/>
        <v>0</v>
      </c>
    </row>
    <row r="42" spans="1:32" x14ac:dyDescent="0.25">
      <c r="A42">
        <v>41</v>
      </c>
      <c r="B42" s="1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t="s">
        <v>11</v>
      </c>
      <c r="K42">
        <f t="shared" si="0"/>
        <v>1</v>
      </c>
    </row>
    <row r="43" spans="1:32" x14ac:dyDescent="0.25">
      <c r="A43">
        <v>42</v>
      </c>
      <c r="B43" s="1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t="s">
        <v>11</v>
      </c>
      <c r="K43">
        <f t="shared" si="0"/>
        <v>1</v>
      </c>
    </row>
    <row r="44" spans="1:32" x14ac:dyDescent="0.25">
      <c r="A44">
        <v>43</v>
      </c>
      <c r="B44" s="1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t="s">
        <v>13</v>
      </c>
      <c r="K44">
        <f t="shared" si="0"/>
        <v>0</v>
      </c>
    </row>
    <row r="45" spans="1:32" x14ac:dyDescent="0.25">
      <c r="A45">
        <v>44</v>
      </c>
      <c r="B45" s="1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t="s">
        <v>13</v>
      </c>
      <c r="K45">
        <f t="shared" si="0"/>
        <v>0</v>
      </c>
    </row>
    <row r="46" spans="1:32" x14ac:dyDescent="0.25">
      <c r="A46">
        <v>45</v>
      </c>
      <c r="B46" s="1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t="s">
        <v>11</v>
      </c>
      <c r="K46">
        <f t="shared" si="0"/>
        <v>1</v>
      </c>
    </row>
    <row r="47" spans="1:32" x14ac:dyDescent="0.25">
      <c r="A47">
        <v>46</v>
      </c>
      <c r="B47" s="1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t="s">
        <v>13</v>
      </c>
      <c r="K47">
        <f t="shared" si="0"/>
        <v>0</v>
      </c>
    </row>
    <row r="48" spans="1:32" x14ac:dyDescent="0.25">
      <c r="A48">
        <v>47</v>
      </c>
      <c r="B48" s="1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t="s">
        <v>11</v>
      </c>
      <c r="K48">
        <f t="shared" si="0"/>
        <v>1</v>
      </c>
    </row>
    <row r="49" spans="1:11" x14ac:dyDescent="0.25">
      <c r="A49">
        <v>48</v>
      </c>
      <c r="B49" s="1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t="s">
        <v>13</v>
      </c>
      <c r="K49">
        <f t="shared" si="0"/>
        <v>0</v>
      </c>
    </row>
    <row r="50" spans="1:11" x14ac:dyDescent="0.25">
      <c r="A50">
        <v>49</v>
      </c>
      <c r="B50" s="1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t="s">
        <v>11</v>
      </c>
      <c r="K50">
        <f t="shared" si="0"/>
        <v>1</v>
      </c>
    </row>
    <row r="51" spans="1:11" x14ac:dyDescent="0.25">
      <c r="A51">
        <v>50</v>
      </c>
      <c r="B51" s="1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t="s">
        <v>13</v>
      </c>
      <c r="K51">
        <f t="shared" si="0"/>
        <v>0</v>
      </c>
    </row>
    <row r="52" spans="1:11" x14ac:dyDescent="0.25">
      <c r="A52">
        <v>51</v>
      </c>
      <c r="B52" s="1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t="s">
        <v>11</v>
      </c>
      <c r="K52">
        <f t="shared" si="0"/>
        <v>1</v>
      </c>
    </row>
    <row r="53" spans="1:11" x14ac:dyDescent="0.25">
      <c r="A53">
        <v>52</v>
      </c>
      <c r="B53" s="1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t="s">
        <v>11</v>
      </c>
      <c r="K53">
        <f t="shared" si="0"/>
        <v>1</v>
      </c>
    </row>
    <row r="54" spans="1:11" x14ac:dyDescent="0.25">
      <c r="A54">
        <v>53</v>
      </c>
      <c r="B54" s="1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t="s">
        <v>11</v>
      </c>
      <c r="K54">
        <f t="shared" si="0"/>
        <v>1</v>
      </c>
    </row>
    <row r="55" spans="1:11" x14ac:dyDescent="0.25">
      <c r="A55">
        <v>54</v>
      </c>
      <c r="B55" s="1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t="s">
        <v>13</v>
      </c>
      <c r="K55">
        <f t="shared" si="0"/>
        <v>0</v>
      </c>
    </row>
    <row r="56" spans="1:11" x14ac:dyDescent="0.25">
      <c r="A56">
        <v>55</v>
      </c>
      <c r="B56" s="1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t="s">
        <v>13</v>
      </c>
      <c r="K56">
        <f t="shared" si="0"/>
        <v>0</v>
      </c>
    </row>
    <row r="57" spans="1:11" x14ac:dyDescent="0.25">
      <c r="A57">
        <v>56</v>
      </c>
      <c r="B57" s="1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t="s">
        <v>11</v>
      </c>
      <c r="K57">
        <f t="shared" si="0"/>
        <v>1</v>
      </c>
    </row>
    <row r="58" spans="1:11" x14ac:dyDescent="0.25">
      <c r="A58">
        <v>57</v>
      </c>
      <c r="B58" s="1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t="s">
        <v>11</v>
      </c>
      <c r="K58">
        <f t="shared" si="0"/>
        <v>1</v>
      </c>
    </row>
    <row r="59" spans="1:11" x14ac:dyDescent="0.25">
      <c r="A59">
        <v>58</v>
      </c>
      <c r="B59" s="1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t="s">
        <v>13</v>
      </c>
      <c r="K59">
        <f t="shared" si="0"/>
        <v>0</v>
      </c>
    </row>
    <row r="60" spans="1:11" x14ac:dyDescent="0.25">
      <c r="A60">
        <v>59</v>
      </c>
      <c r="B60" s="1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t="s">
        <v>11</v>
      </c>
      <c r="K60">
        <f t="shared" si="0"/>
        <v>1</v>
      </c>
    </row>
    <row r="61" spans="1:11" x14ac:dyDescent="0.25">
      <c r="A61">
        <v>60</v>
      </c>
      <c r="B61" s="1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t="s">
        <v>11</v>
      </c>
      <c r="K61">
        <f t="shared" si="0"/>
        <v>1</v>
      </c>
    </row>
    <row r="62" spans="1:11" x14ac:dyDescent="0.25">
      <c r="A62">
        <v>61</v>
      </c>
      <c r="B62" s="1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t="s">
        <v>11</v>
      </c>
      <c r="K62">
        <f t="shared" si="0"/>
        <v>1</v>
      </c>
    </row>
    <row r="63" spans="1:11" x14ac:dyDescent="0.25">
      <c r="A63">
        <v>62</v>
      </c>
      <c r="B63" s="1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t="s">
        <v>13</v>
      </c>
      <c r="K63">
        <f t="shared" si="0"/>
        <v>0</v>
      </c>
    </row>
    <row r="64" spans="1:11" x14ac:dyDescent="0.25">
      <c r="A64">
        <v>63</v>
      </c>
      <c r="B64" s="1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t="s">
        <v>11</v>
      </c>
      <c r="K64">
        <f t="shared" si="0"/>
        <v>1</v>
      </c>
    </row>
    <row r="65" spans="1:11" x14ac:dyDescent="0.25">
      <c r="A65">
        <v>64</v>
      </c>
      <c r="B65" s="1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t="s">
        <v>11</v>
      </c>
      <c r="K65">
        <f t="shared" si="0"/>
        <v>1</v>
      </c>
    </row>
    <row r="66" spans="1:11" x14ac:dyDescent="0.25">
      <c r="A66">
        <v>65</v>
      </c>
      <c r="B66" s="1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t="s">
        <v>11</v>
      </c>
      <c r="K66">
        <f t="shared" si="0"/>
        <v>1</v>
      </c>
    </row>
    <row r="67" spans="1:11" x14ac:dyDescent="0.25">
      <c r="A67">
        <v>66</v>
      </c>
      <c r="B67" s="1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t="s">
        <v>11</v>
      </c>
      <c r="K67">
        <f t="shared" ref="K67:K130" si="1">IF(J67="Yes", 1, 0)</f>
        <v>1</v>
      </c>
    </row>
    <row r="68" spans="1:11" x14ac:dyDescent="0.25">
      <c r="A68">
        <v>67</v>
      </c>
      <c r="B68" s="1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t="s">
        <v>11</v>
      </c>
      <c r="K68">
        <f t="shared" si="1"/>
        <v>1</v>
      </c>
    </row>
    <row r="69" spans="1:11" x14ac:dyDescent="0.25">
      <c r="A69">
        <v>68</v>
      </c>
      <c r="B69" s="1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t="s">
        <v>11</v>
      </c>
      <c r="K69">
        <f t="shared" si="1"/>
        <v>1</v>
      </c>
    </row>
    <row r="70" spans="1:11" x14ac:dyDescent="0.25">
      <c r="A70">
        <v>69</v>
      </c>
      <c r="B70" s="1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t="s">
        <v>11</v>
      </c>
      <c r="K70">
        <f t="shared" si="1"/>
        <v>1</v>
      </c>
    </row>
    <row r="71" spans="1:11" x14ac:dyDescent="0.25">
      <c r="A71">
        <v>70</v>
      </c>
      <c r="B71" s="1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t="s">
        <v>13</v>
      </c>
      <c r="K71">
        <f t="shared" si="1"/>
        <v>0</v>
      </c>
    </row>
    <row r="72" spans="1:11" x14ac:dyDescent="0.25">
      <c r="A72">
        <v>71</v>
      </c>
      <c r="B72" s="1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t="s">
        <v>11</v>
      </c>
      <c r="K72">
        <f t="shared" si="1"/>
        <v>1</v>
      </c>
    </row>
    <row r="73" spans="1:11" x14ac:dyDescent="0.25">
      <c r="A73">
        <v>72</v>
      </c>
      <c r="B73" s="1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t="s">
        <v>11</v>
      </c>
      <c r="K73">
        <f t="shared" si="1"/>
        <v>1</v>
      </c>
    </row>
    <row r="74" spans="1:11" x14ac:dyDescent="0.25">
      <c r="A74">
        <v>73</v>
      </c>
      <c r="B74" s="1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t="s">
        <v>11</v>
      </c>
      <c r="K74">
        <f t="shared" si="1"/>
        <v>1</v>
      </c>
    </row>
    <row r="75" spans="1:11" x14ac:dyDescent="0.25">
      <c r="A75">
        <v>74</v>
      </c>
      <c r="B75" s="1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t="s">
        <v>11</v>
      </c>
      <c r="K75">
        <f t="shared" si="1"/>
        <v>1</v>
      </c>
    </row>
    <row r="76" spans="1:11" x14ac:dyDescent="0.25">
      <c r="A76">
        <v>75</v>
      </c>
      <c r="B76" s="1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t="s">
        <v>13</v>
      </c>
      <c r="K76">
        <f t="shared" si="1"/>
        <v>0</v>
      </c>
    </row>
    <row r="77" spans="1:11" x14ac:dyDescent="0.25">
      <c r="A77">
        <v>76</v>
      </c>
      <c r="B77" s="1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t="s">
        <v>13</v>
      </c>
      <c r="K77">
        <f t="shared" si="1"/>
        <v>0</v>
      </c>
    </row>
    <row r="78" spans="1:11" x14ac:dyDescent="0.25">
      <c r="A78">
        <v>77</v>
      </c>
      <c r="B78" s="1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t="s">
        <v>11</v>
      </c>
      <c r="K78">
        <f t="shared" si="1"/>
        <v>1</v>
      </c>
    </row>
    <row r="79" spans="1:11" x14ac:dyDescent="0.25">
      <c r="A79">
        <v>78</v>
      </c>
      <c r="B79" s="1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t="s">
        <v>11</v>
      </c>
      <c r="K79">
        <f t="shared" si="1"/>
        <v>1</v>
      </c>
    </row>
    <row r="80" spans="1:11" x14ac:dyDescent="0.25">
      <c r="A80">
        <v>79</v>
      </c>
      <c r="B80" s="1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t="s">
        <v>11</v>
      </c>
      <c r="K80">
        <f t="shared" si="1"/>
        <v>1</v>
      </c>
    </row>
    <row r="81" spans="1:11" x14ac:dyDescent="0.25">
      <c r="A81">
        <v>80</v>
      </c>
      <c r="B81" s="1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t="s">
        <v>11</v>
      </c>
      <c r="K81">
        <f t="shared" si="1"/>
        <v>1</v>
      </c>
    </row>
    <row r="82" spans="1:11" x14ac:dyDescent="0.25">
      <c r="A82">
        <v>81</v>
      </c>
      <c r="B82" s="1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t="s">
        <v>13</v>
      </c>
      <c r="K82">
        <f t="shared" si="1"/>
        <v>0</v>
      </c>
    </row>
    <row r="83" spans="1:11" x14ac:dyDescent="0.25">
      <c r="A83">
        <v>82</v>
      </c>
      <c r="B83" s="1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t="s">
        <v>13</v>
      </c>
      <c r="K83">
        <f t="shared" si="1"/>
        <v>0</v>
      </c>
    </row>
    <row r="84" spans="1:11" x14ac:dyDescent="0.25">
      <c r="A84">
        <v>83</v>
      </c>
      <c r="B84" s="1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t="s">
        <v>11</v>
      </c>
      <c r="K84">
        <f t="shared" si="1"/>
        <v>1</v>
      </c>
    </row>
    <row r="85" spans="1:11" x14ac:dyDescent="0.25">
      <c r="A85">
        <v>84</v>
      </c>
      <c r="B85" s="1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t="s">
        <v>13</v>
      </c>
      <c r="K85">
        <f t="shared" si="1"/>
        <v>0</v>
      </c>
    </row>
    <row r="86" spans="1:11" x14ac:dyDescent="0.25">
      <c r="A86">
        <v>85</v>
      </c>
      <c r="B86" s="1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t="s">
        <v>13</v>
      </c>
      <c r="K86">
        <f t="shared" si="1"/>
        <v>0</v>
      </c>
    </row>
    <row r="87" spans="1:11" x14ac:dyDescent="0.25">
      <c r="A87">
        <v>86</v>
      </c>
      <c r="B87" s="1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t="s">
        <v>11</v>
      </c>
      <c r="K87">
        <f t="shared" si="1"/>
        <v>1</v>
      </c>
    </row>
    <row r="88" spans="1:11" x14ac:dyDescent="0.25">
      <c r="A88">
        <v>87</v>
      </c>
      <c r="B88" s="1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t="s">
        <v>13</v>
      </c>
      <c r="K88">
        <f t="shared" si="1"/>
        <v>0</v>
      </c>
    </row>
    <row r="89" spans="1:11" x14ac:dyDescent="0.25">
      <c r="A89">
        <v>88</v>
      </c>
      <c r="B89" s="1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t="s">
        <v>11</v>
      </c>
      <c r="K89">
        <f t="shared" si="1"/>
        <v>1</v>
      </c>
    </row>
    <row r="90" spans="1:11" x14ac:dyDescent="0.25">
      <c r="A90">
        <v>89</v>
      </c>
      <c r="B90" s="1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t="s">
        <v>11</v>
      </c>
      <c r="K90">
        <f t="shared" si="1"/>
        <v>1</v>
      </c>
    </row>
    <row r="91" spans="1:11" x14ac:dyDescent="0.25">
      <c r="A91">
        <v>90</v>
      </c>
      <c r="B91" s="1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t="s">
        <v>13</v>
      </c>
      <c r="K91">
        <f t="shared" si="1"/>
        <v>0</v>
      </c>
    </row>
    <row r="92" spans="1:11" x14ac:dyDescent="0.25">
      <c r="A92">
        <v>91</v>
      </c>
      <c r="B92" s="1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t="s">
        <v>11</v>
      </c>
      <c r="K92">
        <f t="shared" si="1"/>
        <v>1</v>
      </c>
    </row>
    <row r="93" spans="1:11" x14ac:dyDescent="0.25">
      <c r="A93">
        <v>92</v>
      </c>
      <c r="B93" s="1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t="s">
        <v>11</v>
      </c>
      <c r="K93">
        <f t="shared" si="1"/>
        <v>1</v>
      </c>
    </row>
    <row r="94" spans="1:11" x14ac:dyDescent="0.25">
      <c r="A94">
        <v>93</v>
      </c>
      <c r="B94" s="1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t="s">
        <v>11</v>
      </c>
      <c r="K94">
        <f t="shared" si="1"/>
        <v>1</v>
      </c>
    </row>
    <row r="95" spans="1:11" x14ac:dyDescent="0.25">
      <c r="A95">
        <v>94</v>
      </c>
      <c r="B95" s="1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t="s">
        <v>13</v>
      </c>
      <c r="K95">
        <f t="shared" si="1"/>
        <v>0</v>
      </c>
    </row>
    <row r="96" spans="1:11" x14ac:dyDescent="0.25">
      <c r="A96">
        <v>95</v>
      </c>
      <c r="B96" s="1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t="s">
        <v>11</v>
      </c>
      <c r="K96">
        <f t="shared" si="1"/>
        <v>1</v>
      </c>
    </row>
    <row r="97" spans="1:11" x14ac:dyDescent="0.25">
      <c r="A97">
        <v>96</v>
      </c>
      <c r="B97" s="1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t="s">
        <v>13</v>
      </c>
      <c r="K97">
        <f t="shared" si="1"/>
        <v>0</v>
      </c>
    </row>
    <row r="98" spans="1:11" x14ac:dyDescent="0.25">
      <c r="A98">
        <v>97</v>
      </c>
      <c r="B98" s="1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t="s">
        <v>11</v>
      </c>
      <c r="K98">
        <f t="shared" si="1"/>
        <v>1</v>
      </c>
    </row>
    <row r="99" spans="1:11" x14ac:dyDescent="0.25">
      <c r="A99">
        <v>98</v>
      </c>
      <c r="B99" s="1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t="s">
        <v>11</v>
      </c>
      <c r="K99">
        <f t="shared" si="1"/>
        <v>1</v>
      </c>
    </row>
    <row r="100" spans="1:11" x14ac:dyDescent="0.25">
      <c r="A100">
        <v>99</v>
      </c>
      <c r="B100" s="1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t="s">
        <v>11</v>
      </c>
      <c r="K100">
        <f t="shared" si="1"/>
        <v>1</v>
      </c>
    </row>
    <row r="101" spans="1:11" x14ac:dyDescent="0.25">
      <c r="A101">
        <v>100</v>
      </c>
      <c r="B101" s="1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t="s">
        <v>13</v>
      </c>
      <c r="K101">
        <f t="shared" si="1"/>
        <v>0</v>
      </c>
    </row>
    <row r="102" spans="1:11" x14ac:dyDescent="0.25">
      <c r="A102">
        <v>101</v>
      </c>
      <c r="B102" s="1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t="s">
        <v>13</v>
      </c>
      <c r="K102">
        <f t="shared" si="1"/>
        <v>0</v>
      </c>
    </row>
    <row r="103" spans="1:11" x14ac:dyDescent="0.25">
      <c r="A103">
        <v>102</v>
      </c>
      <c r="B103" s="1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t="s">
        <v>11</v>
      </c>
      <c r="K103">
        <f t="shared" si="1"/>
        <v>1</v>
      </c>
    </row>
    <row r="104" spans="1:11" x14ac:dyDescent="0.25">
      <c r="A104">
        <v>103</v>
      </c>
      <c r="B104" s="1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t="s">
        <v>13</v>
      </c>
      <c r="K104">
        <f t="shared" si="1"/>
        <v>0</v>
      </c>
    </row>
    <row r="105" spans="1:11" x14ac:dyDescent="0.25">
      <c r="A105">
        <v>104</v>
      </c>
      <c r="B105" s="1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t="s">
        <v>13</v>
      </c>
      <c r="K105">
        <f t="shared" si="1"/>
        <v>0</v>
      </c>
    </row>
    <row r="106" spans="1:11" x14ac:dyDescent="0.25">
      <c r="A106">
        <v>105</v>
      </c>
      <c r="B106" s="1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t="s">
        <v>13</v>
      </c>
      <c r="K106">
        <f t="shared" si="1"/>
        <v>0</v>
      </c>
    </row>
    <row r="107" spans="1:11" x14ac:dyDescent="0.25">
      <c r="A107">
        <v>106</v>
      </c>
      <c r="B107" s="1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t="s">
        <v>11</v>
      </c>
      <c r="K107">
        <f t="shared" si="1"/>
        <v>1</v>
      </c>
    </row>
    <row r="108" spans="1:11" x14ac:dyDescent="0.25">
      <c r="A108">
        <v>107</v>
      </c>
      <c r="B108" s="1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t="s">
        <v>11</v>
      </c>
      <c r="K108">
        <f t="shared" si="1"/>
        <v>1</v>
      </c>
    </row>
    <row r="109" spans="1:11" x14ac:dyDescent="0.25">
      <c r="A109">
        <v>108</v>
      </c>
      <c r="B109" s="1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t="s">
        <v>13</v>
      </c>
      <c r="K109">
        <f t="shared" si="1"/>
        <v>0</v>
      </c>
    </row>
    <row r="110" spans="1:11" x14ac:dyDescent="0.25">
      <c r="A110">
        <v>109</v>
      </c>
      <c r="B110" s="1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t="s">
        <v>11</v>
      </c>
      <c r="K110">
        <f t="shared" si="1"/>
        <v>1</v>
      </c>
    </row>
    <row r="111" spans="1:11" x14ac:dyDescent="0.25">
      <c r="A111">
        <v>110</v>
      </c>
      <c r="B111" s="1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t="s">
        <v>11</v>
      </c>
      <c r="K111">
        <f t="shared" si="1"/>
        <v>1</v>
      </c>
    </row>
    <row r="112" spans="1:11" x14ac:dyDescent="0.25">
      <c r="A112">
        <v>111</v>
      </c>
      <c r="B112" s="1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t="s">
        <v>11</v>
      </c>
      <c r="K112">
        <f t="shared" si="1"/>
        <v>1</v>
      </c>
    </row>
    <row r="113" spans="1:11" x14ac:dyDescent="0.25">
      <c r="A113">
        <v>112</v>
      </c>
      <c r="B113" s="1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t="s">
        <v>11</v>
      </c>
      <c r="K113">
        <f t="shared" si="1"/>
        <v>1</v>
      </c>
    </row>
    <row r="114" spans="1:11" x14ac:dyDescent="0.25">
      <c r="A114">
        <v>113</v>
      </c>
      <c r="B114" s="1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t="s">
        <v>13</v>
      </c>
      <c r="K114">
        <f t="shared" si="1"/>
        <v>0</v>
      </c>
    </row>
    <row r="115" spans="1:11" x14ac:dyDescent="0.25">
      <c r="A115">
        <v>114</v>
      </c>
      <c r="B115" s="1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t="s">
        <v>11</v>
      </c>
      <c r="K115">
        <f t="shared" si="1"/>
        <v>1</v>
      </c>
    </row>
    <row r="116" spans="1:11" x14ac:dyDescent="0.25">
      <c r="A116">
        <v>115</v>
      </c>
      <c r="B116" s="1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t="s">
        <v>11</v>
      </c>
      <c r="K116">
        <f t="shared" si="1"/>
        <v>1</v>
      </c>
    </row>
    <row r="117" spans="1:11" x14ac:dyDescent="0.25">
      <c r="A117">
        <v>116</v>
      </c>
      <c r="B117" s="1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t="s">
        <v>13</v>
      </c>
      <c r="K117">
        <f t="shared" si="1"/>
        <v>0</v>
      </c>
    </row>
    <row r="118" spans="1:11" x14ac:dyDescent="0.25">
      <c r="A118">
        <v>117</v>
      </c>
      <c r="B118" s="1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t="s">
        <v>11</v>
      </c>
      <c r="K118">
        <f t="shared" si="1"/>
        <v>1</v>
      </c>
    </row>
    <row r="119" spans="1:11" x14ac:dyDescent="0.25">
      <c r="A119">
        <v>118</v>
      </c>
      <c r="B119" s="1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t="s">
        <v>13</v>
      </c>
      <c r="K119">
        <f t="shared" si="1"/>
        <v>0</v>
      </c>
    </row>
    <row r="120" spans="1:11" x14ac:dyDescent="0.25">
      <c r="A120">
        <v>119</v>
      </c>
      <c r="B120" s="1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t="s">
        <v>13</v>
      </c>
      <c r="K120">
        <f t="shared" si="1"/>
        <v>0</v>
      </c>
    </row>
    <row r="121" spans="1:11" x14ac:dyDescent="0.25">
      <c r="A121">
        <v>120</v>
      </c>
      <c r="B121" s="1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t="s">
        <v>11</v>
      </c>
      <c r="K121">
        <f t="shared" si="1"/>
        <v>1</v>
      </c>
    </row>
    <row r="122" spans="1:11" x14ac:dyDescent="0.25">
      <c r="A122">
        <v>121</v>
      </c>
      <c r="B122" s="1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t="s">
        <v>13</v>
      </c>
      <c r="K122">
        <f t="shared" si="1"/>
        <v>0</v>
      </c>
    </row>
    <row r="123" spans="1:11" x14ac:dyDescent="0.25">
      <c r="A123">
        <v>122</v>
      </c>
      <c r="B123" s="1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t="s">
        <v>11</v>
      </c>
      <c r="K123">
        <f t="shared" si="1"/>
        <v>1</v>
      </c>
    </row>
    <row r="124" spans="1:11" x14ac:dyDescent="0.25">
      <c r="A124">
        <v>123</v>
      </c>
      <c r="B124" s="1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t="s">
        <v>11</v>
      </c>
      <c r="K124">
        <f t="shared" si="1"/>
        <v>1</v>
      </c>
    </row>
    <row r="125" spans="1:11" x14ac:dyDescent="0.25">
      <c r="A125">
        <v>124</v>
      </c>
      <c r="B125" s="1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t="s">
        <v>11</v>
      </c>
      <c r="K125">
        <f t="shared" si="1"/>
        <v>1</v>
      </c>
    </row>
    <row r="126" spans="1:11" x14ac:dyDescent="0.25">
      <c r="A126">
        <v>125</v>
      </c>
      <c r="B126" s="1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t="s">
        <v>13</v>
      </c>
      <c r="K126">
        <f t="shared" si="1"/>
        <v>0</v>
      </c>
    </row>
    <row r="127" spans="1:11" x14ac:dyDescent="0.25">
      <c r="A127">
        <v>126</v>
      </c>
      <c r="B127" s="1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t="s">
        <v>13</v>
      </c>
      <c r="K127">
        <f t="shared" si="1"/>
        <v>0</v>
      </c>
    </row>
    <row r="128" spans="1:11" x14ac:dyDescent="0.25">
      <c r="A128">
        <v>127</v>
      </c>
      <c r="B128" s="1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t="s">
        <v>13</v>
      </c>
      <c r="K128">
        <f t="shared" si="1"/>
        <v>0</v>
      </c>
    </row>
    <row r="129" spans="1:11" x14ac:dyDescent="0.25">
      <c r="A129">
        <v>128</v>
      </c>
      <c r="B129" s="1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t="s">
        <v>11</v>
      </c>
      <c r="K129">
        <f t="shared" si="1"/>
        <v>1</v>
      </c>
    </row>
    <row r="130" spans="1:11" x14ac:dyDescent="0.25">
      <c r="A130">
        <v>129</v>
      </c>
      <c r="B130" s="1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t="s">
        <v>11</v>
      </c>
      <c r="K130">
        <f t="shared" si="1"/>
        <v>1</v>
      </c>
    </row>
    <row r="131" spans="1:11" x14ac:dyDescent="0.25">
      <c r="A131">
        <v>130</v>
      </c>
      <c r="B131" s="1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t="s">
        <v>11</v>
      </c>
      <c r="K131">
        <f t="shared" ref="K131:K194" si="2">IF(J131="Yes", 1, 0)</f>
        <v>1</v>
      </c>
    </row>
    <row r="132" spans="1:11" x14ac:dyDescent="0.25">
      <c r="A132">
        <v>131</v>
      </c>
      <c r="B132" s="1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t="s">
        <v>13</v>
      </c>
      <c r="K132">
        <f t="shared" si="2"/>
        <v>0</v>
      </c>
    </row>
    <row r="133" spans="1:11" x14ac:dyDescent="0.25">
      <c r="A133">
        <v>132</v>
      </c>
      <c r="B133" s="1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t="s">
        <v>13</v>
      </c>
      <c r="K133">
        <f t="shared" si="2"/>
        <v>0</v>
      </c>
    </row>
    <row r="134" spans="1:11" x14ac:dyDescent="0.25">
      <c r="A134">
        <v>133</v>
      </c>
      <c r="B134" s="1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t="s">
        <v>11</v>
      </c>
      <c r="K134">
        <f t="shared" si="2"/>
        <v>1</v>
      </c>
    </row>
    <row r="135" spans="1:11" x14ac:dyDescent="0.25">
      <c r="A135">
        <v>134</v>
      </c>
      <c r="B135" s="1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t="s">
        <v>11</v>
      </c>
      <c r="K135">
        <f t="shared" si="2"/>
        <v>1</v>
      </c>
    </row>
    <row r="136" spans="1:11" x14ac:dyDescent="0.25">
      <c r="A136">
        <v>135</v>
      </c>
      <c r="B136" s="1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t="s">
        <v>13</v>
      </c>
      <c r="K136">
        <f t="shared" si="2"/>
        <v>0</v>
      </c>
    </row>
    <row r="137" spans="1:11" x14ac:dyDescent="0.25">
      <c r="A137">
        <v>136</v>
      </c>
      <c r="B137" s="1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t="s">
        <v>13</v>
      </c>
      <c r="K137">
        <f t="shared" si="2"/>
        <v>0</v>
      </c>
    </row>
    <row r="138" spans="1:11" x14ac:dyDescent="0.25">
      <c r="A138">
        <v>137</v>
      </c>
      <c r="B138" s="1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t="s">
        <v>11</v>
      </c>
      <c r="K138">
        <f t="shared" si="2"/>
        <v>1</v>
      </c>
    </row>
    <row r="139" spans="1:11" x14ac:dyDescent="0.25">
      <c r="A139">
        <v>138</v>
      </c>
      <c r="B139" s="1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t="s">
        <v>11</v>
      </c>
      <c r="K139">
        <f t="shared" si="2"/>
        <v>1</v>
      </c>
    </row>
    <row r="140" spans="1:11" x14ac:dyDescent="0.25">
      <c r="A140">
        <v>139</v>
      </c>
      <c r="B140" s="1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t="s">
        <v>13</v>
      </c>
      <c r="K140">
        <f t="shared" si="2"/>
        <v>0</v>
      </c>
    </row>
    <row r="141" spans="1:11" x14ac:dyDescent="0.25">
      <c r="A141">
        <v>140</v>
      </c>
      <c r="B141" s="1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t="s">
        <v>11</v>
      </c>
      <c r="K141">
        <f t="shared" si="2"/>
        <v>1</v>
      </c>
    </row>
    <row r="142" spans="1:11" x14ac:dyDescent="0.25">
      <c r="A142">
        <v>141</v>
      </c>
      <c r="B142" s="1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t="s">
        <v>13</v>
      </c>
      <c r="K142">
        <f t="shared" si="2"/>
        <v>0</v>
      </c>
    </row>
    <row r="143" spans="1:11" x14ac:dyDescent="0.25">
      <c r="A143">
        <v>142</v>
      </c>
      <c r="B143" s="1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t="s">
        <v>11</v>
      </c>
      <c r="K143">
        <f t="shared" si="2"/>
        <v>1</v>
      </c>
    </row>
    <row r="144" spans="1:11" x14ac:dyDescent="0.25">
      <c r="A144">
        <v>143</v>
      </c>
      <c r="B144" s="1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t="s">
        <v>11</v>
      </c>
      <c r="K144">
        <f t="shared" si="2"/>
        <v>1</v>
      </c>
    </row>
    <row r="145" spans="1:11" x14ac:dyDescent="0.25">
      <c r="A145">
        <v>144</v>
      </c>
      <c r="B145" s="1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t="s">
        <v>13</v>
      </c>
      <c r="K145">
        <f t="shared" si="2"/>
        <v>0</v>
      </c>
    </row>
    <row r="146" spans="1:11" x14ac:dyDescent="0.25">
      <c r="A146">
        <v>145</v>
      </c>
      <c r="B146" s="1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t="s">
        <v>11</v>
      </c>
      <c r="K146">
        <f t="shared" si="2"/>
        <v>1</v>
      </c>
    </row>
    <row r="147" spans="1:11" x14ac:dyDescent="0.25">
      <c r="A147">
        <v>146</v>
      </c>
      <c r="B147" s="1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t="s">
        <v>11</v>
      </c>
      <c r="K147">
        <f t="shared" si="2"/>
        <v>1</v>
      </c>
    </row>
    <row r="148" spans="1:11" x14ac:dyDescent="0.25">
      <c r="A148">
        <v>147</v>
      </c>
      <c r="B148" s="1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t="s">
        <v>13</v>
      </c>
      <c r="K148">
        <f t="shared" si="2"/>
        <v>0</v>
      </c>
    </row>
    <row r="149" spans="1:11" x14ac:dyDescent="0.25">
      <c r="A149">
        <v>148</v>
      </c>
      <c r="B149" s="1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t="s">
        <v>11</v>
      </c>
      <c r="K149">
        <f t="shared" si="2"/>
        <v>1</v>
      </c>
    </row>
    <row r="150" spans="1:11" x14ac:dyDescent="0.25">
      <c r="A150">
        <v>149</v>
      </c>
      <c r="B150" s="1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t="s">
        <v>11</v>
      </c>
      <c r="K150">
        <f t="shared" si="2"/>
        <v>1</v>
      </c>
    </row>
    <row r="151" spans="1:11" x14ac:dyDescent="0.25">
      <c r="A151">
        <v>150</v>
      </c>
      <c r="B151" s="1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t="s">
        <v>13</v>
      </c>
      <c r="K151">
        <f t="shared" si="2"/>
        <v>0</v>
      </c>
    </row>
    <row r="152" spans="1:11" x14ac:dyDescent="0.25">
      <c r="A152">
        <v>151</v>
      </c>
      <c r="B152" s="1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t="s">
        <v>11</v>
      </c>
      <c r="K152">
        <f t="shared" si="2"/>
        <v>1</v>
      </c>
    </row>
    <row r="153" spans="1:11" x14ac:dyDescent="0.25">
      <c r="A153">
        <v>152</v>
      </c>
      <c r="B153" s="1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t="s">
        <v>13</v>
      </c>
      <c r="K153">
        <f t="shared" si="2"/>
        <v>0</v>
      </c>
    </row>
    <row r="154" spans="1:11" x14ac:dyDescent="0.25">
      <c r="A154">
        <v>153</v>
      </c>
      <c r="B154" s="1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t="s">
        <v>13</v>
      </c>
      <c r="K154">
        <f t="shared" si="2"/>
        <v>0</v>
      </c>
    </row>
    <row r="155" spans="1:11" x14ac:dyDescent="0.25">
      <c r="A155">
        <v>154</v>
      </c>
      <c r="B155" s="1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t="s">
        <v>11</v>
      </c>
      <c r="K155">
        <f t="shared" si="2"/>
        <v>1</v>
      </c>
    </row>
    <row r="156" spans="1:11" x14ac:dyDescent="0.25">
      <c r="A156">
        <v>155</v>
      </c>
      <c r="B156" s="1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t="s">
        <v>11</v>
      </c>
      <c r="K156">
        <f t="shared" si="2"/>
        <v>1</v>
      </c>
    </row>
    <row r="157" spans="1:11" x14ac:dyDescent="0.25">
      <c r="A157">
        <v>156</v>
      </c>
      <c r="B157" s="1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t="s">
        <v>11</v>
      </c>
      <c r="K157">
        <f t="shared" si="2"/>
        <v>1</v>
      </c>
    </row>
    <row r="158" spans="1:11" x14ac:dyDescent="0.25">
      <c r="A158">
        <v>157</v>
      </c>
      <c r="B158" s="1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t="s">
        <v>11</v>
      </c>
      <c r="K158">
        <f t="shared" si="2"/>
        <v>1</v>
      </c>
    </row>
    <row r="159" spans="1:11" x14ac:dyDescent="0.25">
      <c r="A159">
        <v>158</v>
      </c>
      <c r="B159" s="1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t="s">
        <v>13</v>
      </c>
      <c r="K159">
        <f t="shared" si="2"/>
        <v>0</v>
      </c>
    </row>
    <row r="160" spans="1:11" x14ac:dyDescent="0.25">
      <c r="A160">
        <v>159</v>
      </c>
      <c r="B160" s="1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t="s">
        <v>11</v>
      </c>
      <c r="K160">
        <f t="shared" si="2"/>
        <v>1</v>
      </c>
    </row>
    <row r="161" spans="1:11" x14ac:dyDescent="0.25">
      <c r="A161">
        <v>160</v>
      </c>
      <c r="B161" s="1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t="s">
        <v>11</v>
      </c>
      <c r="K161">
        <f t="shared" si="2"/>
        <v>1</v>
      </c>
    </row>
    <row r="162" spans="1:11" x14ac:dyDescent="0.25">
      <c r="A162">
        <v>161</v>
      </c>
      <c r="B162" s="1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t="s">
        <v>13</v>
      </c>
      <c r="K162">
        <f t="shared" si="2"/>
        <v>0</v>
      </c>
    </row>
    <row r="163" spans="1:11" x14ac:dyDescent="0.25">
      <c r="A163">
        <v>162</v>
      </c>
      <c r="B163" s="1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t="s">
        <v>11</v>
      </c>
      <c r="K163">
        <f t="shared" si="2"/>
        <v>1</v>
      </c>
    </row>
    <row r="164" spans="1:11" x14ac:dyDescent="0.25">
      <c r="A164">
        <v>163</v>
      </c>
      <c r="B164" s="1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t="s">
        <v>11</v>
      </c>
      <c r="K164">
        <f t="shared" si="2"/>
        <v>1</v>
      </c>
    </row>
    <row r="165" spans="1:11" x14ac:dyDescent="0.25">
      <c r="A165">
        <v>164</v>
      </c>
      <c r="B165" s="1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t="s">
        <v>11</v>
      </c>
      <c r="K165">
        <f t="shared" si="2"/>
        <v>1</v>
      </c>
    </row>
    <row r="166" spans="1:11" x14ac:dyDescent="0.25">
      <c r="A166">
        <v>165</v>
      </c>
      <c r="B166" s="1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t="s">
        <v>13</v>
      </c>
      <c r="K166">
        <f t="shared" si="2"/>
        <v>0</v>
      </c>
    </row>
    <row r="167" spans="1:11" x14ac:dyDescent="0.25">
      <c r="A167">
        <v>166</v>
      </c>
      <c r="B167" s="1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t="s">
        <v>13</v>
      </c>
      <c r="K167">
        <f t="shared" si="2"/>
        <v>0</v>
      </c>
    </row>
    <row r="168" spans="1:11" x14ac:dyDescent="0.25">
      <c r="A168">
        <v>167</v>
      </c>
      <c r="B168" s="1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t="s">
        <v>11</v>
      </c>
      <c r="K168">
        <f t="shared" si="2"/>
        <v>1</v>
      </c>
    </row>
    <row r="169" spans="1:11" x14ac:dyDescent="0.25">
      <c r="A169">
        <v>168</v>
      </c>
      <c r="B169" s="1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t="s">
        <v>11</v>
      </c>
      <c r="K169">
        <f t="shared" si="2"/>
        <v>1</v>
      </c>
    </row>
    <row r="170" spans="1:11" x14ac:dyDescent="0.25">
      <c r="A170">
        <v>169</v>
      </c>
      <c r="B170" s="1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t="s">
        <v>13</v>
      </c>
      <c r="K170">
        <f t="shared" si="2"/>
        <v>0</v>
      </c>
    </row>
    <row r="171" spans="1:11" x14ac:dyDescent="0.25">
      <c r="A171">
        <v>170</v>
      </c>
      <c r="B171" s="1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t="s">
        <v>13</v>
      </c>
      <c r="K171">
        <f t="shared" si="2"/>
        <v>0</v>
      </c>
    </row>
    <row r="172" spans="1:11" x14ac:dyDescent="0.25">
      <c r="A172">
        <v>171</v>
      </c>
      <c r="B172" s="1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t="s">
        <v>11</v>
      </c>
      <c r="K172">
        <f t="shared" si="2"/>
        <v>1</v>
      </c>
    </row>
    <row r="173" spans="1:11" x14ac:dyDescent="0.25">
      <c r="A173">
        <v>172</v>
      </c>
      <c r="B173" s="1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t="s">
        <v>13</v>
      </c>
      <c r="K173">
        <f t="shared" si="2"/>
        <v>0</v>
      </c>
    </row>
    <row r="174" spans="1:11" x14ac:dyDescent="0.25">
      <c r="A174">
        <v>173</v>
      </c>
      <c r="B174" s="1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t="s">
        <v>11</v>
      </c>
      <c r="K174">
        <f t="shared" si="2"/>
        <v>1</v>
      </c>
    </row>
    <row r="175" spans="1:11" x14ac:dyDescent="0.25">
      <c r="A175">
        <v>174</v>
      </c>
      <c r="B175" s="1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t="s">
        <v>11</v>
      </c>
      <c r="K175">
        <f t="shared" si="2"/>
        <v>1</v>
      </c>
    </row>
    <row r="176" spans="1:11" x14ac:dyDescent="0.25">
      <c r="A176">
        <v>175</v>
      </c>
      <c r="B176" s="1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t="s">
        <v>13</v>
      </c>
      <c r="K176">
        <f t="shared" si="2"/>
        <v>0</v>
      </c>
    </row>
    <row r="177" spans="1:11" x14ac:dyDescent="0.25">
      <c r="A177">
        <v>176</v>
      </c>
      <c r="B177" s="1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t="s">
        <v>11</v>
      </c>
      <c r="K177">
        <f t="shared" si="2"/>
        <v>1</v>
      </c>
    </row>
    <row r="178" spans="1:11" x14ac:dyDescent="0.25">
      <c r="A178">
        <v>177</v>
      </c>
      <c r="B178" s="1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t="s">
        <v>11</v>
      </c>
      <c r="K178">
        <f t="shared" si="2"/>
        <v>1</v>
      </c>
    </row>
    <row r="179" spans="1:11" x14ac:dyDescent="0.25">
      <c r="A179">
        <v>178</v>
      </c>
      <c r="B179" s="1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t="s">
        <v>11</v>
      </c>
      <c r="K179">
        <f t="shared" si="2"/>
        <v>1</v>
      </c>
    </row>
    <row r="180" spans="1:11" x14ac:dyDescent="0.25">
      <c r="A180">
        <v>179</v>
      </c>
      <c r="B180" s="1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t="s">
        <v>11</v>
      </c>
      <c r="K180">
        <f t="shared" si="2"/>
        <v>1</v>
      </c>
    </row>
    <row r="181" spans="1:11" x14ac:dyDescent="0.25">
      <c r="A181">
        <v>180</v>
      </c>
      <c r="B181" s="1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t="s">
        <v>11</v>
      </c>
      <c r="K181">
        <f t="shared" si="2"/>
        <v>1</v>
      </c>
    </row>
    <row r="182" spans="1:11" x14ac:dyDescent="0.25">
      <c r="A182">
        <v>181</v>
      </c>
      <c r="B182" s="1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t="s">
        <v>11</v>
      </c>
      <c r="K182">
        <f t="shared" si="2"/>
        <v>1</v>
      </c>
    </row>
    <row r="183" spans="1:11" x14ac:dyDescent="0.25">
      <c r="A183">
        <v>182</v>
      </c>
      <c r="B183" s="1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t="s">
        <v>11</v>
      </c>
      <c r="K183">
        <f t="shared" si="2"/>
        <v>1</v>
      </c>
    </row>
    <row r="184" spans="1:11" x14ac:dyDescent="0.25">
      <c r="A184">
        <v>183</v>
      </c>
      <c r="B184" s="1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t="s">
        <v>13</v>
      </c>
      <c r="K184">
        <f t="shared" si="2"/>
        <v>0</v>
      </c>
    </row>
    <row r="185" spans="1:11" x14ac:dyDescent="0.25">
      <c r="A185">
        <v>184</v>
      </c>
      <c r="B185" s="1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t="s">
        <v>11</v>
      </c>
      <c r="K185">
        <f t="shared" si="2"/>
        <v>1</v>
      </c>
    </row>
    <row r="186" spans="1:11" x14ac:dyDescent="0.25">
      <c r="A186">
        <v>185</v>
      </c>
      <c r="B186" s="1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t="s">
        <v>11</v>
      </c>
      <c r="K186">
        <f t="shared" si="2"/>
        <v>1</v>
      </c>
    </row>
    <row r="187" spans="1:11" x14ac:dyDescent="0.25">
      <c r="A187">
        <v>186</v>
      </c>
      <c r="B187" s="1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t="s">
        <v>11</v>
      </c>
      <c r="K187">
        <f t="shared" si="2"/>
        <v>1</v>
      </c>
    </row>
    <row r="188" spans="1:11" x14ac:dyDescent="0.25">
      <c r="A188">
        <v>187</v>
      </c>
      <c r="B188" s="1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t="s">
        <v>13</v>
      </c>
      <c r="K188">
        <f t="shared" si="2"/>
        <v>0</v>
      </c>
    </row>
    <row r="189" spans="1:11" x14ac:dyDescent="0.25">
      <c r="A189">
        <v>188</v>
      </c>
      <c r="B189" s="1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t="s">
        <v>11</v>
      </c>
      <c r="K189">
        <f t="shared" si="2"/>
        <v>1</v>
      </c>
    </row>
    <row r="190" spans="1:11" x14ac:dyDescent="0.25">
      <c r="A190">
        <v>189</v>
      </c>
      <c r="B190" s="1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t="s">
        <v>11</v>
      </c>
      <c r="K190">
        <f t="shared" si="2"/>
        <v>1</v>
      </c>
    </row>
    <row r="191" spans="1:11" x14ac:dyDescent="0.25">
      <c r="A191">
        <v>190</v>
      </c>
      <c r="B191" s="1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t="s">
        <v>11</v>
      </c>
      <c r="K191">
        <f t="shared" si="2"/>
        <v>1</v>
      </c>
    </row>
    <row r="192" spans="1:11" x14ac:dyDescent="0.25">
      <c r="A192">
        <v>191</v>
      </c>
      <c r="B192" s="1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t="s">
        <v>13</v>
      </c>
      <c r="K192">
        <f t="shared" si="2"/>
        <v>0</v>
      </c>
    </row>
    <row r="193" spans="1:11" x14ac:dyDescent="0.25">
      <c r="A193">
        <v>192</v>
      </c>
      <c r="B193" s="1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t="s">
        <v>13</v>
      </c>
      <c r="K193">
        <f t="shared" si="2"/>
        <v>0</v>
      </c>
    </row>
    <row r="194" spans="1:11" x14ac:dyDescent="0.25">
      <c r="A194">
        <v>193</v>
      </c>
      <c r="B194" s="1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t="s">
        <v>13</v>
      </c>
      <c r="K194">
        <f t="shared" si="2"/>
        <v>0</v>
      </c>
    </row>
    <row r="195" spans="1:11" x14ac:dyDescent="0.25">
      <c r="A195">
        <v>194</v>
      </c>
      <c r="B195" s="1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t="s">
        <v>11</v>
      </c>
      <c r="K195">
        <f t="shared" ref="K195:K258" si="3">IF(J195="Yes", 1, 0)</f>
        <v>1</v>
      </c>
    </row>
    <row r="196" spans="1:11" x14ac:dyDescent="0.25">
      <c r="A196">
        <v>195</v>
      </c>
      <c r="B196" s="1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t="s">
        <v>11</v>
      </c>
      <c r="K196">
        <f t="shared" si="3"/>
        <v>1</v>
      </c>
    </row>
    <row r="197" spans="1:11" x14ac:dyDescent="0.25">
      <c r="A197">
        <v>196</v>
      </c>
      <c r="B197" s="1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t="s">
        <v>11</v>
      </c>
      <c r="K197">
        <f t="shared" si="3"/>
        <v>1</v>
      </c>
    </row>
    <row r="198" spans="1:11" x14ac:dyDescent="0.25">
      <c r="A198">
        <v>197</v>
      </c>
      <c r="B198" s="1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t="s">
        <v>13</v>
      </c>
      <c r="K198">
        <f t="shared" si="3"/>
        <v>0</v>
      </c>
    </row>
    <row r="199" spans="1:11" x14ac:dyDescent="0.25">
      <c r="A199">
        <v>198</v>
      </c>
      <c r="B199" s="1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t="s">
        <v>11</v>
      </c>
      <c r="K199">
        <f t="shared" si="3"/>
        <v>1</v>
      </c>
    </row>
    <row r="200" spans="1:11" x14ac:dyDescent="0.25">
      <c r="A200">
        <v>199</v>
      </c>
      <c r="B200" s="1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t="s">
        <v>13</v>
      </c>
      <c r="K200">
        <f t="shared" si="3"/>
        <v>0</v>
      </c>
    </row>
    <row r="201" spans="1:11" x14ac:dyDescent="0.25">
      <c r="A201">
        <v>200</v>
      </c>
      <c r="B201" s="1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t="s">
        <v>11</v>
      </c>
      <c r="K201">
        <f t="shared" si="3"/>
        <v>1</v>
      </c>
    </row>
    <row r="202" spans="1:11" x14ac:dyDescent="0.25">
      <c r="A202">
        <v>201</v>
      </c>
      <c r="B202" s="1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t="s">
        <v>11</v>
      </c>
      <c r="K202">
        <f t="shared" si="3"/>
        <v>1</v>
      </c>
    </row>
    <row r="203" spans="1:11" x14ac:dyDescent="0.25">
      <c r="A203">
        <v>202</v>
      </c>
      <c r="B203" s="1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t="s">
        <v>11</v>
      </c>
      <c r="K203">
        <f t="shared" si="3"/>
        <v>1</v>
      </c>
    </row>
    <row r="204" spans="1:11" x14ac:dyDescent="0.25">
      <c r="A204">
        <v>203</v>
      </c>
      <c r="B204" s="1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t="s">
        <v>11</v>
      </c>
      <c r="K204">
        <f t="shared" si="3"/>
        <v>1</v>
      </c>
    </row>
    <row r="205" spans="1:11" x14ac:dyDescent="0.25">
      <c r="A205">
        <v>204</v>
      </c>
      <c r="B205" s="1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t="s">
        <v>13</v>
      </c>
      <c r="K205">
        <f t="shared" si="3"/>
        <v>0</v>
      </c>
    </row>
    <row r="206" spans="1:11" x14ac:dyDescent="0.25">
      <c r="A206">
        <v>205</v>
      </c>
      <c r="B206" s="1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t="s">
        <v>11</v>
      </c>
      <c r="K206">
        <f t="shared" si="3"/>
        <v>1</v>
      </c>
    </row>
    <row r="207" spans="1:11" x14ac:dyDescent="0.25">
      <c r="A207">
        <v>206</v>
      </c>
      <c r="B207" s="1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t="s">
        <v>11</v>
      </c>
      <c r="K207">
        <f t="shared" si="3"/>
        <v>1</v>
      </c>
    </row>
    <row r="208" spans="1:11" x14ac:dyDescent="0.25">
      <c r="A208">
        <v>207</v>
      </c>
      <c r="B208" s="1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t="s">
        <v>13</v>
      </c>
      <c r="K208">
        <f t="shared" si="3"/>
        <v>0</v>
      </c>
    </row>
    <row r="209" spans="1:11" x14ac:dyDescent="0.25">
      <c r="A209">
        <v>208</v>
      </c>
      <c r="B209" s="1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t="s">
        <v>11</v>
      </c>
      <c r="K209">
        <f t="shared" si="3"/>
        <v>1</v>
      </c>
    </row>
    <row r="210" spans="1:11" x14ac:dyDescent="0.25">
      <c r="A210">
        <v>209</v>
      </c>
      <c r="B210" s="1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t="s">
        <v>11</v>
      </c>
      <c r="K210">
        <f t="shared" si="3"/>
        <v>1</v>
      </c>
    </row>
    <row r="211" spans="1:11" x14ac:dyDescent="0.25">
      <c r="A211">
        <v>210</v>
      </c>
      <c r="B211" s="1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t="s">
        <v>13</v>
      </c>
      <c r="K211">
        <f t="shared" si="3"/>
        <v>0</v>
      </c>
    </row>
    <row r="212" spans="1:11" x14ac:dyDescent="0.25">
      <c r="A212">
        <v>211</v>
      </c>
      <c r="B212" s="1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t="s">
        <v>11</v>
      </c>
      <c r="K212">
        <f t="shared" si="3"/>
        <v>1</v>
      </c>
    </row>
    <row r="213" spans="1:11" x14ac:dyDescent="0.25">
      <c r="A213">
        <v>212</v>
      </c>
      <c r="B213" s="1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t="s">
        <v>11</v>
      </c>
      <c r="K213">
        <f t="shared" si="3"/>
        <v>1</v>
      </c>
    </row>
    <row r="214" spans="1:11" x14ac:dyDescent="0.25">
      <c r="A214">
        <v>213</v>
      </c>
      <c r="B214" s="1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t="s">
        <v>13</v>
      </c>
      <c r="K214">
        <f t="shared" si="3"/>
        <v>0</v>
      </c>
    </row>
    <row r="215" spans="1:11" x14ac:dyDescent="0.25">
      <c r="A215">
        <v>214</v>
      </c>
      <c r="B215" s="1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t="s">
        <v>13</v>
      </c>
      <c r="K215">
        <f t="shared" si="3"/>
        <v>0</v>
      </c>
    </row>
    <row r="216" spans="1:11" x14ac:dyDescent="0.25">
      <c r="A216">
        <v>215</v>
      </c>
      <c r="B216" s="1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t="s">
        <v>11</v>
      </c>
      <c r="K216">
        <f t="shared" si="3"/>
        <v>1</v>
      </c>
    </row>
    <row r="217" spans="1:11" x14ac:dyDescent="0.25">
      <c r="A217">
        <v>216</v>
      </c>
      <c r="B217" s="1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t="s">
        <v>11</v>
      </c>
      <c r="K217">
        <f t="shared" si="3"/>
        <v>1</v>
      </c>
    </row>
    <row r="218" spans="1:11" x14ac:dyDescent="0.25">
      <c r="A218">
        <v>217</v>
      </c>
      <c r="B218" s="1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t="s">
        <v>11</v>
      </c>
      <c r="K218">
        <f t="shared" si="3"/>
        <v>1</v>
      </c>
    </row>
    <row r="219" spans="1:11" x14ac:dyDescent="0.25">
      <c r="A219">
        <v>218</v>
      </c>
      <c r="B219" s="1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t="s">
        <v>13</v>
      </c>
      <c r="K219">
        <f t="shared" si="3"/>
        <v>0</v>
      </c>
    </row>
    <row r="220" spans="1:11" x14ac:dyDescent="0.25">
      <c r="A220">
        <v>219</v>
      </c>
      <c r="B220" s="1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t="s">
        <v>11</v>
      </c>
      <c r="K220">
        <f t="shared" si="3"/>
        <v>1</v>
      </c>
    </row>
    <row r="221" spans="1:11" x14ac:dyDescent="0.25">
      <c r="A221">
        <v>220</v>
      </c>
      <c r="B221" s="1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t="s">
        <v>13</v>
      </c>
      <c r="K221">
        <f t="shared" si="3"/>
        <v>0</v>
      </c>
    </row>
    <row r="222" spans="1:11" x14ac:dyDescent="0.25">
      <c r="A222">
        <v>221</v>
      </c>
      <c r="B222" s="1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t="s">
        <v>11</v>
      </c>
      <c r="K222">
        <f t="shared" si="3"/>
        <v>1</v>
      </c>
    </row>
    <row r="223" spans="1:11" x14ac:dyDescent="0.25">
      <c r="A223">
        <v>222</v>
      </c>
      <c r="B223" s="1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t="s">
        <v>11</v>
      </c>
      <c r="K223">
        <f t="shared" si="3"/>
        <v>1</v>
      </c>
    </row>
    <row r="224" spans="1:11" x14ac:dyDescent="0.25">
      <c r="A224">
        <v>223</v>
      </c>
      <c r="B224" s="1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t="s">
        <v>13</v>
      </c>
      <c r="K224">
        <f t="shared" si="3"/>
        <v>0</v>
      </c>
    </row>
    <row r="225" spans="1:11" x14ac:dyDescent="0.25">
      <c r="A225">
        <v>224</v>
      </c>
      <c r="B225" s="1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t="s">
        <v>11</v>
      </c>
      <c r="K225">
        <f t="shared" si="3"/>
        <v>1</v>
      </c>
    </row>
    <row r="226" spans="1:11" x14ac:dyDescent="0.25">
      <c r="A226">
        <v>225</v>
      </c>
      <c r="B226" s="1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t="s">
        <v>11</v>
      </c>
      <c r="K226">
        <f t="shared" si="3"/>
        <v>1</v>
      </c>
    </row>
    <row r="227" spans="1:11" x14ac:dyDescent="0.25">
      <c r="A227">
        <v>226</v>
      </c>
      <c r="B227" s="1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t="s">
        <v>11</v>
      </c>
      <c r="K227">
        <f t="shared" si="3"/>
        <v>1</v>
      </c>
    </row>
    <row r="228" spans="1:11" x14ac:dyDescent="0.25">
      <c r="A228">
        <v>227</v>
      </c>
      <c r="B228" s="1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t="s">
        <v>13</v>
      </c>
      <c r="K228">
        <f t="shared" si="3"/>
        <v>0</v>
      </c>
    </row>
    <row r="229" spans="1:11" x14ac:dyDescent="0.25">
      <c r="A229">
        <v>228</v>
      </c>
      <c r="B229" s="1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t="s">
        <v>13</v>
      </c>
      <c r="K229">
        <f t="shared" si="3"/>
        <v>0</v>
      </c>
    </row>
    <row r="230" spans="1:11" x14ac:dyDescent="0.25">
      <c r="A230">
        <v>229</v>
      </c>
      <c r="B230" s="1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t="s">
        <v>13</v>
      </c>
      <c r="K230">
        <f t="shared" si="3"/>
        <v>0</v>
      </c>
    </row>
    <row r="231" spans="1:11" x14ac:dyDescent="0.25">
      <c r="A231">
        <v>230</v>
      </c>
      <c r="B231" s="1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t="s">
        <v>13</v>
      </c>
      <c r="K231">
        <f t="shared" si="3"/>
        <v>0</v>
      </c>
    </row>
    <row r="232" spans="1:11" x14ac:dyDescent="0.25">
      <c r="A232">
        <v>231</v>
      </c>
      <c r="B232" s="1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t="s">
        <v>11</v>
      </c>
      <c r="K232">
        <f t="shared" si="3"/>
        <v>1</v>
      </c>
    </row>
    <row r="233" spans="1:11" x14ac:dyDescent="0.25">
      <c r="A233">
        <v>232</v>
      </c>
      <c r="B233" s="1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t="s">
        <v>11</v>
      </c>
      <c r="K233">
        <f t="shared" si="3"/>
        <v>1</v>
      </c>
    </row>
    <row r="234" spans="1:11" x14ac:dyDescent="0.25">
      <c r="A234">
        <v>233</v>
      </c>
      <c r="B234" s="1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t="s">
        <v>11</v>
      </c>
      <c r="K234">
        <f t="shared" si="3"/>
        <v>1</v>
      </c>
    </row>
    <row r="235" spans="1:11" x14ac:dyDescent="0.25">
      <c r="A235">
        <v>234</v>
      </c>
      <c r="B235" s="1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t="s">
        <v>13</v>
      </c>
      <c r="K235">
        <f t="shared" si="3"/>
        <v>0</v>
      </c>
    </row>
    <row r="236" spans="1:11" x14ac:dyDescent="0.25">
      <c r="A236">
        <v>235</v>
      </c>
      <c r="B236" s="1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t="s">
        <v>11</v>
      </c>
      <c r="K236">
        <f t="shared" si="3"/>
        <v>1</v>
      </c>
    </row>
    <row r="237" spans="1:11" x14ac:dyDescent="0.25">
      <c r="A237">
        <v>236</v>
      </c>
      <c r="B237" s="1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t="s">
        <v>11</v>
      </c>
      <c r="K237">
        <f t="shared" si="3"/>
        <v>1</v>
      </c>
    </row>
    <row r="238" spans="1:11" x14ac:dyDescent="0.25">
      <c r="A238">
        <v>237</v>
      </c>
      <c r="B238" s="1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t="s">
        <v>13</v>
      </c>
      <c r="K238">
        <f t="shared" si="3"/>
        <v>0</v>
      </c>
    </row>
    <row r="239" spans="1:11" x14ac:dyDescent="0.25">
      <c r="A239">
        <v>238</v>
      </c>
      <c r="B239" s="1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t="s">
        <v>13</v>
      </c>
      <c r="K239">
        <f t="shared" si="3"/>
        <v>0</v>
      </c>
    </row>
    <row r="240" spans="1:11" x14ac:dyDescent="0.25">
      <c r="A240">
        <v>239</v>
      </c>
      <c r="B240" s="1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t="s">
        <v>13</v>
      </c>
      <c r="K240">
        <f t="shared" si="3"/>
        <v>0</v>
      </c>
    </row>
    <row r="241" spans="1:11" x14ac:dyDescent="0.25">
      <c r="A241">
        <v>240</v>
      </c>
      <c r="B241" s="1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t="s">
        <v>13</v>
      </c>
      <c r="K241">
        <f t="shared" si="3"/>
        <v>0</v>
      </c>
    </row>
    <row r="242" spans="1:11" x14ac:dyDescent="0.25">
      <c r="A242">
        <v>241</v>
      </c>
      <c r="B242" s="1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t="s">
        <v>11</v>
      </c>
      <c r="K242">
        <f t="shared" si="3"/>
        <v>1</v>
      </c>
    </row>
    <row r="243" spans="1:11" x14ac:dyDescent="0.25">
      <c r="A243">
        <v>242</v>
      </c>
      <c r="B243" s="1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t="s">
        <v>11</v>
      </c>
      <c r="K243">
        <f t="shared" si="3"/>
        <v>1</v>
      </c>
    </row>
    <row r="244" spans="1:11" x14ac:dyDescent="0.25">
      <c r="A244">
        <v>243</v>
      </c>
      <c r="B244" s="1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t="s">
        <v>13</v>
      </c>
      <c r="K244">
        <f t="shared" si="3"/>
        <v>0</v>
      </c>
    </row>
    <row r="245" spans="1:11" x14ac:dyDescent="0.25">
      <c r="A245">
        <v>244</v>
      </c>
      <c r="B245" s="1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t="s">
        <v>13</v>
      </c>
      <c r="K245">
        <f t="shared" si="3"/>
        <v>0</v>
      </c>
    </row>
    <row r="246" spans="1:11" x14ac:dyDescent="0.25">
      <c r="A246">
        <v>245</v>
      </c>
      <c r="B246" s="1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t="s">
        <v>11</v>
      </c>
      <c r="K246">
        <f t="shared" si="3"/>
        <v>1</v>
      </c>
    </row>
    <row r="247" spans="1:11" x14ac:dyDescent="0.25">
      <c r="A247">
        <v>246</v>
      </c>
      <c r="B247" s="1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t="s">
        <v>13</v>
      </c>
      <c r="K247">
        <f t="shared" si="3"/>
        <v>0</v>
      </c>
    </row>
    <row r="248" spans="1:11" x14ac:dyDescent="0.25">
      <c r="A248">
        <v>247</v>
      </c>
      <c r="B248" s="1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t="s">
        <v>11</v>
      </c>
      <c r="K248">
        <f t="shared" si="3"/>
        <v>1</v>
      </c>
    </row>
    <row r="249" spans="1:11" x14ac:dyDescent="0.25">
      <c r="A249">
        <v>248</v>
      </c>
      <c r="B249" s="1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t="s">
        <v>11</v>
      </c>
      <c r="K249">
        <f t="shared" si="3"/>
        <v>1</v>
      </c>
    </row>
    <row r="250" spans="1:11" x14ac:dyDescent="0.25">
      <c r="A250">
        <v>249</v>
      </c>
      <c r="B250" s="1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t="s">
        <v>11</v>
      </c>
      <c r="K250">
        <f t="shared" si="3"/>
        <v>1</v>
      </c>
    </row>
    <row r="251" spans="1:11" x14ac:dyDescent="0.25">
      <c r="A251">
        <v>250</v>
      </c>
      <c r="B251" s="1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t="s">
        <v>11</v>
      </c>
      <c r="K251">
        <f t="shared" si="3"/>
        <v>1</v>
      </c>
    </row>
    <row r="252" spans="1:11" x14ac:dyDescent="0.25">
      <c r="A252">
        <v>251</v>
      </c>
      <c r="B252" s="1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t="s">
        <v>11</v>
      </c>
      <c r="K252">
        <f t="shared" si="3"/>
        <v>1</v>
      </c>
    </row>
    <row r="253" spans="1:11" x14ac:dyDescent="0.25">
      <c r="A253">
        <v>252</v>
      </c>
      <c r="B253" s="1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t="s">
        <v>13</v>
      </c>
      <c r="K253">
        <f t="shared" si="3"/>
        <v>0</v>
      </c>
    </row>
    <row r="254" spans="1:11" x14ac:dyDescent="0.25">
      <c r="A254">
        <v>253</v>
      </c>
      <c r="B254" s="1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t="s">
        <v>13</v>
      </c>
      <c r="K254">
        <f t="shared" si="3"/>
        <v>0</v>
      </c>
    </row>
    <row r="255" spans="1:11" x14ac:dyDescent="0.25">
      <c r="A255">
        <v>254</v>
      </c>
      <c r="B255" s="1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t="s">
        <v>11</v>
      </c>
      <c r="K255">
        <f t="shared" si="3"/>
        <v>1</v>
      </c>
    </row>
    <row r="256" spans="1:11" x14ac:dyDescent="0.25">
      <c r="A256">
        <v>255</v>
      </c>
      <c r="B256" s="1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t="s">
        <v>11</v>
      </c>
      <c r="K256">
        <f t="shared" si="3"/>
        <v>1</v>
      </c>
    </row>
    <row r="257" spans="1:11" x14ac:dyDescent="0.25">
      <c r="A257">
        <v>256</v>
      </c>
      <c r="B257" s="1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t="s">
        <v>11</v>
      </c>
      <c r="K257">
        <f t="shared" si="3"/>
        <v>1</v>
      </c>
    </row>
    <row r="258" spans="1:11" x14ac:dyDescent="0.25">
      <c r="A258">
        <v>257</v>
      </c>
      <c r="B258" s="1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t="s">
        <v>13</v>
      </c>
      <c r="K258">
        <f t="shared" si="3"/>
        <v>0</v>
      </c>
    </row>
    <row r="259" spans="1:11" x14ac:dyDescent="0.25">
      <c r="A259">
        <v>258</v>
      </c>
      <c r="B259" s="1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t="s">
        <v>13</v>
      </c>
      <c r="K259">
        <f t="shared" ref="K259:K322" si="4">IF(J259="Yes", 1, 0)</f>
        <v>0</v>
      </c>
    </row>
    <row r="260" spans="1:11" x14ac:dyDescent="0.25">
      <c r="A260">
        <v>259</v>
      </c>
      <c r="B260" s="1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t="s">
        <v>13</v>
      </c>
      <c r="K260">
        <f t="shared" si="4"/>
        <v>0</v>
      </c>
    </row>
    <row r="261" spans="1:11" x14ac:dyDescent="0.25">
      <c r="A261">
        <v>260</v>
      </c>
      <c r="B261" s="1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t="s">
        <v>11</v>
      </c>
      <c r="K261">
        <f t="shared" si="4"/>
        <v>1</v>
      </c>
    </row>
    <row r="262" spans="1:11" x14ac:dyDescent="0.25">
      <c r="A262">
        <v>261</v>
      </c>
      <c r="B262" s="1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t="s">
        <v>13</v>
      </c>
      <c r="K262">
        <f t="shared" si="4"/>
        <v>0</v>
      </c>
    </row>
    <row r="263" spans="1:11" x14ac:dyDescent="0.25">
      <c r="A263">
        <v>262</v>
      </c>
      <c r="B263" s="1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t="s">
        <v>11</v>
      </c>
      <c r="K263">
        <f t="shared" si="4"/>
        <v>1</v>
      </c>
    </row>
    <row r="264" spans="1:11" x14ac:dyDescent="0.25">
      <c r="A264">
        <v>263</v>
      </c>
      <c r="B264" s="1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t="s">
        <v>13</v>
      </c>
      <c r="K264">
        <f t="shared" si="4"/>
        <v>0</v>
      </c>
    </row>
    <row r="265" spans="1:11" x14ac:dyDescent="0.25">
      <c r="A265">
        <v>264</v>
      </c>
      <c r="B265" s="1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t="s">
        <v>11</v>
      </c>
      <c r="K265">
        <f t="shared" si="4"/>
        <v>1</v>
      </c>
    </row>
    <row r="266" spans="1:11" x14ac:dyDescent="0.25">
      <c r="A266">
        <v>265</v>
      </c>
      <c r="B266" s="1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t="s">
        <v>11</v>
      </c>
      <c r="K266">
        <f t="shared" si="4"/>
        <v>1</v>
      </c>
    </row>
    <row r="267" spans="1:11" x14ac:dyDescent="0.25">
      <c r="A267">
        <v>266</v>
      </c>
      <c r="B267" s="1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t="s">
        <v>11</v>
      </c>
      <c r="K267">
        <f t="shared" si="4"/>
        <v>1</v>
      </c>
    </row>
    <row r="268" spans="1:11" x14ac:dyDescent="0.25">
      <c r="A268">
        <v>267</v>
      </c>
      <c r="B268" s="1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t="s">
        <v>11</v>
      </c>
      <c r="K268">
        <f t="shared" si="4"/>
        <v>1</v>
      </c>
    </row>
    <row r="269" spans="1:11" x14ac:dyDescent="0.25">
      <c r="A269">
        <v>268</v>
      </c>
      <c r="B269" s="1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t="s">
        <v>13</v>
      </c>
      <c r="K269">
        <f t="shared" si="4"/>
        <v>0</v>
      </c>
    </row>
    <row r="270" spans="1:11" x14ac:dyDescent="0.25">
      <c r="A270">
        <v>269</v>
      </c>
      <c r="B270" s="1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t="s">
        <v>11</v>
      </c>
      <c r="K270">
        <f t="shared" si="4"/>
        <v>1</v>
      </c>
    </row>
    <row r="271" spans="1:11" x14ac:dyDescent="0.25">
      <c r="A271">
        <v>270</v>
      </c>
      <c r="B271" s="1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t="s">
        <v>11</v>
      </c>
      <c r="K271">
        <f t="shared" si="4"/>
        <v>1</v>
      </c>
    </row>
    <row r="272" spans="1:11" x14ac:dyDescent="0.25">
      <c r="A272">
        <v>271</v>
      </c>
      <c r="B272" s="1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t="s">
        <v>13</v>
      </c>
      <c r="K272">
        <f t="shared" si="4"/>
        <v>0</v>
      </c>
    </row>
    <row r="273" spans="1:11" x14ac:dyDescent="0.25">
      <c r="A273">
        <v>272</v>
      </c>
      <c r="B273" s="1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t="s">
        <v>11</v>
      </c>
      <c r="K273">
        <f t="shared" si="4"/>
        <v>1</v>
      </c>
    </row>
    <row r="274" spans="1:11" x14ac:dyDescent="0.25">
      <c r="A274">
        <v>273</v>
      </c>
      <c r="B274" s="1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t="s">
        <v>11</v>
      </c>
      <c r="K274">
        <f t="shared" si="4"/>
        <v>1</v>
      </c>
    </row>
    <row r="275" spans="1:11" x14ac:dyDescent="0.25">
      <c r="A275">
        <v>274</v>
      </c>
      <c r="B275" s="1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t="s">
        <v>13</v>
      </c>
      <c r="K275">
        <f t="shared" si="4"/>
        <v>0</v>
      </c>
    </row>
    <row r="276" spans="1:11" x14ac:dyDescent="0.25">
      <c r="A276">
        <v>275</v>
      </c>
      <c r="B276" s="1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t="s">
        <v>13</v>
      </c>
      <c r="K276">
        <f t="shared" si="4"/>
        <v>0</v>
      </c>
    </row>
    <row r="277" spans="1:11" x14ac:dyDescent="0.25">
      <c r="A277">
        <v>276</v>
      </c>
      <c r="B277" s="1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t="s">
        <v>13</v>
      </c>
      <c r="K277">
        <f t="shared" si="4"/>
        <v>0</v>
      </c>
    </row>
    <row r="278" spans="1:11" x14ac:dyDescent="0.25">
      <c r="A278">
        <v>277</v>
      </c>
      <c r="B278" s="1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t="s">
        <v>13</v>
      </c>
      <c r="K278">
        <f t="shared" si="4"/>
        <v>0</v>
      </c>
    </row>
    <row r="279" spans="1:11" x14ac:dyDescent="0.25">
      <c r="A279">
        <v>278</v>
      </c>
      <c r="B279" s="1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t="s">
        <v>13</v>
      </c>
      <c r="K279">
        <f t="shared" si="4"/>
        <v>0</v>
      </c>
    </row>
    <row r="280" spans="1:11" x14ac:dyDescent="0.25">
      <c r="A280">
        <v>279</v>
      </c>
      <c r="B280" s="1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t="s">
        <v>13</v>
      </c>
      <c r="K280">
        <f t="shared" si="4"/>
        <v>0</v>
      </c>
    </row>
    <row r="281" spans="1:11" x14ac:dyDescent="0.25">
      <c r="A281">
        <v>280</v>
      </c>
      <c r="B281" s="1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t="s">
        <v>11</v>
      </c>
      <c r="K281">
        <f t="shared" si="4"/>
        <v>1</v>
      </c>
    </row>
    <row r="282" spans="1:11" x14ac:dyDescent="0.25">
      <c r="A282">
        <v>281</v>
      </c>
      <c r="B282" s="1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t="s">
        <v>11</v>
      </c>
      <c r="K282">
        <f t="shared" si="4"/>
        <v>1</v>
      </c>
    </row>
    <row r="283" spans="1:11" x14ac:dyDescent="0.25">
      <c r="A283">
        <v>282</v>
      </c>
      <c r="B283" s="1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t="s">
        <v>11</v>
      </c>
      <c r="K283">
        <f t="shared" si="4"/>
        <v>1</v>
      </c>
    </row>
    <row r="284" spans="1:11" x14ac:dyDescent="0.25">
      <c r="A284">
        <v>283</v>
      </c>
      <c r="B284" s="1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t="s">
        <v>13</v>
      </c>
      <c r="K284">
        <f t="shared" si="4"/>
        <v>0</v>
      </c>
    </row>
    <row r="285" spans="1:11" x14ac:dyDescent="0.25">
      <c r="A285">
        <v>284</v>
      </c>
      <c r="B285" s="1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t="s">
        <v>11</v>
      </c>
      <c r="K285">
        <f t="shared" si="4"/>
        <v>1</v>
      </c>
    </row>
    <row r="286" spans="1:11" x14ac:dyDescent="0.25">
      <c r="A286">
        <v>285</v>
      </c>
      <c r="B286" s="1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t="s">
        <v>11</v>
      </c>
      <c r="K286">
        <f t="shared" si="4"/>
        <v>1</v>
      </c>
    </row>
    <row r="287" spans="1:11" x14ac:dyDescent="0.25">
      <c r="A287">
        <v>286</v>
      </c>
      <c r="B287" s="1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t="s">
        <v>13</v>
      </c>
      <c r="K287">
        <f t="shared" si="4"/>
        <v>0</v>
      </c>
    </row>
    <row r="288" spans="1:11" x14ac:dyDescent="0.25">
      <c r="A288">
        <v>287</v>
      </c>
      <c r="B288" s="1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t="s">
        <v>11</v>
      </c>
      <c r="K288">
        <f t="shared" si="4"/>
        <v>1</v>
      </c>
    </row>
    <row r="289" spans="1:11" x14ac:dyDescent="0.25">
      <c r="A289">
        <v>288</v>
      </c>
      <c r="B289" s="1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t="s">
        <v>13</v>
      </c>
      <c r="K289">
        <f t="shared" si="4"/>
        <v>0</v>
      </c>
    </row>
    <row r="290" spans="1:11" x14ac:dyDescent="0.25">
      <c r="A290">
        <v>289</v>
      </c>
      <c r="B290" s="1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t="s">
        <v>13</v>
      </c>
      <c r="K290">
        <f t="shared" si="4"/>
        <v>0</v>
      </c>
    </row>
    <row r="291" spans="1:11" x14ac:dyDescent="0.25">
      <c r="A291">
        <v>290</v>
      </c>
      <c r="B291" s="1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t="s">
        <v>13</v>
      </c>
      <c r="K291">
        <f t="shared" si="4"/>
        <v>0</v>
      </c>
    </row>
    <row r="292" spans="1:11" x14ac:dyDescent="0.25">
      <c r="A292">
        <v>291</v>
      </c>
      <c r="B292" s="1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t="s">
        <v>13</v>
      </c>
      <c r="K292">
        <f t="shared" si="4"/>
        <v>0</v>
      </c>
    </row>
    <row r="293" spans="1:11" x14ac:dyDescent="0.25">
      <c r="A293">
        <v>292</v>
      </c>
      <c r="B293" s="1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t="s">
        <v>13</v>
      </c>
      <c r="K293">
        <f t="shared" si="4"/>
        <v>0</v>
      </c>
    </row>
    <row r="294" spans="1:11" x14ac:dyDescent="0.25">
      <c r="A294">
        <v>293</v>
      </c>
      <c r="B294" s="1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t="s">
        <v>11</v>
      </c>
      <c r="K294">
        <f t="shared" si="4"/>
        <v>1</v>
      </c>
    </row>
    <row r="295" spans="1:11" x14ac:dyDescent="0.25">
      <c r="A295">
        <v>294</v>
      </c>
      <c r="B295" s="1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t="s">
        <v>11</v>
      </c>
      <c r="K295">
        <f t="shared" si="4"/>
        <v>1</v>
      </c>
    </row>
    <row r="296" spans="1:11" x14ac:dyDescent="0.25">
      <c r="A296">
        <v>295</v>
      </c>
      <c r="B296" s="1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t="s">
        <v>11</v>
      </c>
      <c r="K296">
        <f t="shared" si="4"/>
        <v>1</v>
      </c>
    </row>
    <row r="297" spans="1:11" x14ac:dyDescent="0.25">
      <c r="A297">
        <v>296</v>
      </c>
      <c r="B297" s="1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t="s">
        <v>13</v>
      </c>
      <c r="K297">
        <f t="shared" si="4"/>
        <v>0</v>
      </c>
    </row>
    <row r="298" spans="1:11" x14ac:dyDescent="0.25">
      <c r="A298">
        <v>297</v>
      </c>
      <c r="B298" s="1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t="s">
        <v>13</v>
      </c>
      <c r="K298">
        <f t="shared" si="4"/>
        <v>0</v>
      </c>
    </row>
    <row r="299" spans="1:11" x14ac:dyDescent="0.25">
      <c r="A299">
        <v>298</v>
      </c>
      <c r="B299" s="1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t="s">
        <v>11</v>
      </c>
      <c r="K299">
        <f t="shared" si="4"/>
        <v>1</v>
      </c>
    </row>
    <row r="300" spans="1:11" x14ac:dyDescent="0.25">
      <c r="A300">
        <v>299</v>
      </c>
      <c r="B300" s="1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t="s">
        <v>13</v>
      </c>
      <c r="K300">
        <f t="shared" si="4"/>
        <v>0</v>
      </c>
    </row>
    <row r="301" spans="1:11" x14ac:dyDescent="0.25">
      <c r="A301">
        <v>300</v>
      </c>
      <c r="B301" s="1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t="s">
        <v>13</v>
      </c>
      <c r="K301">
        <f t="shared" si="4"/>
        <v>0</v>
      </c>
    </row>
    <row r="302" spans="1:11" x14ac:dyDescent="0.25">
      <c r="A302">
        <v>301</v>
      </c>
      <c r="B302" s="1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t="s">
        <v>11</v>
      </c>
      <c r="K302">
        <f t="shared" si="4"/>
        <v>1</v>
      </c>
    </row>
    <row r="303" spans="1:11" x14ac:dyDescent="0.25">
      <c r="A303">
        <v>302</v>
      </c>
      <c r="B303" s="1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t="s">
        <v>11</v>
      </c>
      <c r="K303">
        <f t="shared" si="4"/>
        <v>1</v>
      </c>
    </row>
    <row r="304" spans="1:11" x14ac:dyDescent="0.25">
      <c r="A304">
        <v>303</v>
      </c>
      <c r="B304" s="1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t="s">
        <v>13</v>
      </c>
      <c r="K304">
        <f t="shared" si="4"/>
        <v>0</v>
      </c>
    </row>
    <row r="305" spans="1:11" x14ac:dyDescent="0.25">
      <c r="A305">
        <v>304</v>
      </c>
      <c r="B305" s="1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t="s">
        <v>11</v>
      </c>
      <c r="K305">
        <f t="shared" si="4"/>
        <v>1</v>
      </c>
    </row>
    <row r="306" spans="1:11" x14ac:dyDescent="0.25">
      <c r="A306">
        <v>305</v>
      </c>
      <c r="B306" s="1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t="s">
        <v>11</v>
      </c>
      <c r="K306">
        <f t="shared" si="4"/>
        <v>1</v>
      </c>
    </row>
    <row r="307" spans="1:11" x14ac:dyDescent="0.25">
      <c r="A307">
        <v>306</v>
      </c>
      <c r="B307" s="1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t="s">
        <v>11</v>
      </c>
      <c r="K307">
        <f t="shared" si="4"/>
        <v>1</v>
      </c>
    </row>
    <row r="308" spans="1:11" x14ac:dyDescent="0.25">
      <c r="A308">
        <v>307</v>
      </c>
      <c r="B308" s="1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t="s">
        <v>11</v>
      </c>
      <c r="K308">
        <f t="shared" si="4"/>
        <v>1</v>
      </c>
    </row>
    <row r="309" spans="1:11" x14ac:dyDescent="0.25">
      <c r="A309">
        <v>308</v>
      </c>
      <c r="B309" s="1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t="s">
        <v>11</v>
      </c>
      <c r="K309">
        <f t="shared" si="4"/>
        <v>1</v>
      </c>
    </row>
    <row r="310" spans="1:11" x14ac:dyDescent="0.25">
      <c r="A310">
        <v>309</v>
      </c>
      <c r="B310" s="1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t="s">
        <v>13</v>
      </c>
      <c r="K310">
        <f t="shared" si="4"/>
        <v>0</v>
      </c>
    </row>
    <row r="311" spans="1:11" x14ac:dyDescent="0.25">
      <c r="A311">
        <v>310</v>
      </c>
      <c r="B311" s="1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t="s">
        <v>13</v>
      </c>
      <c r="K311">
        <f t="shared" si="4"/>
        <v>0</v>
      </c>
    </row>
    <row r="312" spans="1:11" x14ac:dyDescent="0.25">
      <c r="A312">
        <v>311</v>
      </c>
      <c r="B312" s="1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t="s">
        <v>13</v>
      </c>
      <c r="K312">
        <f t="shared" si="4"/>
        <v>0</v>
      </c>
    </row>
    <row r="313" spans="1:11" x14ac:dyDescent="0.25">
      <c r="A313">
        <v>312</v>
      </c>
      <c r="B313" s="1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t="s">
        <v>11</v>
      </c>
      <c r="K313">
        <f t="shared" si="4"/>
        <v>1</v>
      </c>
    </row>
    <row r="314" spans="1:11" x14ac:dyDescent="0.25">
      <c r="A314">
        <v>313</v>
      </c>
      <c r="B314" s="1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t="s">
        <v>13</v>
      </c>
      <c r="K314">
        <f t="shared" si="4"/>
        <v>0</v>
      </c>
    </row>
    <row r="315" spans="1:11" x14ac:dyDescent="0.25">
      <c r="A315">
        <v>314</v>
      </c>
      <c r="B315" s="1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t="s">
        <v>11</v>
      </c>
      <c r="K315">
        <f t="shared" si="4"/>
        <v>1</v>
      </c>
    </row>
    <row r="316" spans="1:11" x14ac:dyDescent="0.25">
      <c r="A316">
        <v>315</v>
      </c>
      <c r="B316" s="1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t="s">
        <v>11</v>
      </c>
      <c r="K316">
        <f t="shared" si="4"/>
        <v>1</v>
      </c>
    </row>
    <row r="317" spans="1:11" x14ac:dyDescent="0.25">
      <c r="A317">
        <v>316</v>
      </c>
      <c r="B317" s="1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t="s">
        <v>13</v>
      </c>
      <c r="K317">
        <f t="shared" si="4"/>
        <v>0</v>
      </c>
    </row>
    <row r="318" spans="1:11" x14ac:dyDescent="0.25">
      <c r="A318">
        <v>317</v>
      </c>
      <c r="B318" s="1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t="s">
        <v>13</v>
      </c>
      <c r="K318">
        <f t="shared" si="4"/>
        <v>0</v>
      </c>
    </row>
    <row r="319" spans="1:11" x14ac:dyDescent="0.25">
      <c r="A319">
        <v>318</v>
      </c>
      <c r="B319" s="1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t="s">
        <v>13</v>
      </c>
      <c r="K319">
        <f t="shared" si="4"/>
        <v>0</v>
      </c>
    </row>
    <row r="320" spans="1:11" x14ac:dyDescent="0.25">
      <c r="A320">
        <v>319</v>
      </c>
      <c r="B320" s="1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t="s">
        <v>13</v>
      </c>
      <c r="K320">
        <f t="shared" si="4"/>
        <v>0</v>
      </c>
    </row>
    <row r="321" spans="1:11" x14ac:dyDescent="0.25">
      <c r="A321">
        <v>320</v>
      </c>
      <c r="B321" s="1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t="s">
        <v>13</v>
      </c>
      <c r="K321">
        <f t="shared" si="4"/>
        <v>0</v>
      </c>
    </row>
    <row r="322" spans="1:11" x14ac:dyDescent="0.25">
      <c r="A322">
        <v>321</v>
      </c>
      <c r="B322" s="1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t="s">
        <v>13</v>
      </c>
      <c r="K322">
        <f t="shared" si="4"/>
        <v>0</v>
      </c>
    </row>
    <row r="323" spans="1:11" x14ac:dyDescent="0.25">
      <c r="A323">
        <v>322</v>
      </c>
      <c r="B323" s="1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t="s">
        <v>11</v>
      </c>
      <c r="K323">
        <f t="shared" ref="K323:K386" si="5">IF(J323="Yes", 1, 0)</f>
        <v>1</v>
      </c>
    </row>
    <row r="324" spans="1:11" x14ac:dyDescent="0.25">
      <c r="A324">
        <v>323</v>
      </c>
      <c r="B324" s="1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t="s">
        <v>13</v>
      </c>
      <c r="K324">
        <f t="shared" si="5"/>
        <v>0</v>
      </c>
    </row>
    <row r="325" spans="1:11" x14ac:dyDescent="0.25">
      <c r="A325">
        <v>324</v>
      </c>
      <c r="B325" s="1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t="s">
        <v>13</v>
      </c>
      <c r="K325">
        <f t="shared" si="5"/>
        <v>0</v>
      </c>
    </row>
    <row r="326" spans="1:11" x14ac:dyDescent="0.25">
      <c r="A326">
        <v>325</v>
      </c>
      <c r="B326" s="1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t="s">
        <v>13</v>
      </c>
      <c r="K326">
        <f t="shared" si="5"/>
        <v>0</v>
      </c>
    </row>
    <row r="327" spans="1:11" x14ac:dyDescent="0.25">
      <c r="A327">
        <v>326</v>
      </c>
      <c r="B327" s="1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t="s">
        <v>11</v>
      </c>
      <c r="K327">
        <f t="shared" si="5"/>
        <v>1</v>
      </c>
    </row>
    <row r="328" spans="1:11" x14ac:dyDescent="0.25">
      <c r="A328">
        <v>327</v>
      </c>
      <c r="B328" s="1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t="s">
        <v>13</v>
      </c>
      <c r="K328">
        <f t="shared" si="5"/>
        <v>0</v>
      </c>
    </row>
    <row r="329" spans="1:11" x14ac:dyDescent="0.25">
      <c r="A329">
        <v>328</v>
      </c>
      <c r="B329" s="1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t="s">
        <v>11</v>
      </c>
      <c r="K329">
        <f t="shared" si="5"/>
        <v>1</v>
      </c>
    </row>
    <row r="330" spans="1:11" x14ac:dyDescent="0.25">
      <c r="A330">
        <v>329</v>
      </c>
      <c r="B330" s="1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t="s">
        <v>11</v>
      </c>
      <c r="K330">
        <f t="shared" si="5"/>
        <v>1</v>
      </c>
    </row>
    <row r="331" spans="1:11" x14ac:dyDescent="0.25">
      <c r="A331">
        <v>330</v>
      </c>
      <c r="B331" s="1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t="s">
        <v>11</v>
      </c>
      <c r="K331">
        <f t="shared" si="5"/>
        <v>1</v>
      </c>
    </row>
    <row r="332" spans="1:11" x14ac:dyDescent="0.25">
      <c r="A332">
        <v>331</v>
      </c>
      <c r="B332" s="1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t="s">
        <v>13</v>
      </c>
      <c r="K332">
        <f t="shared" si="5"/>
        <v>0</v>
      </c>
    </row>
    <row r="333" spans="1:11" x14ac:dyDescent="0.25">
      <c r="A333">
        <v>332</v>
      </c>
      <c r="B333" s="1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t="s">
        <v>13</v>
      </c>
      <c r="K333">
        <f t="shared" si="5"/>
        <v>0</v>
      </c>
    </row>
    <row r="334" spans="1:11" x14ac:dyDescent="0.25">
      <c r="A334">
        <v>333</v>
      </c>
      <c r="B334" s="1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t="s">
        <v>13</v>
      </c>
      <c r="K334">
        <f t="shared" si="5"/>
        <v>0</v>
      </c>
    </row>
    <row r="335" spans="1:11" x14ac:dyDescent="0.25">
      <c r="A335">
        <v>334</v>
      </c>
      <c r="B335" s="1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t="s">
        <v>13</v>
      </c>
      <c r="K335">
        <f t="shared" si="5"/>
        <v>0</v>
      </c>
    </row>
    <row r="336" spans="1:11" x14ac:dyDescent="0.25">
      <c r="A336">
        <v>335</v>
      </c>
      <c r="B336" s="1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t="s">
        <v>13</v>
      </c>
      <c r="K336">
        <f t="shared" si="5"/>
        <v>0</v>
      </c>
    </row>
    <row r="337" spans="1:11" x14ac:dyDescent="0.25">
      <c r="A337">
        <v>336</v>
      </c>
      <c r="B337" s="1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t="s">
        <v>11</v>
      </c>
      <c r="K337">
        <f t="shared" si="5"/>
        <v>1</v>
      </c>
    </row>
    <row r="338" spans="1:11" x14ac:dyDescent="0.25">
      <c r="A338">
        <v>337</v>
      </c>
      <c r="B338" s="1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t="s">
        <v>13</v>
      </c>
      <c r="K338">
        <f t="shared" si="5"/>
        <v>0</v>
      </c>
    </row>
    <row r="339" spans="1:11" x14ac:dyDescent="0.25">
      <c r="A339">
        <v>338</v>
      </c>
      <c r="B339" s="1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t="s">
        <v>13</v>
      </c>
      <c r="K339">
        <f t="shared" si="5"/>
        <v>0</v>
      </c>
    </row>
    <row r="340" spans="1:11" x14ac:dyDescent="0.25">
      <c r="A340">
        <v>339</v>
      </c>
      <c r="B340" s="1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t="s">
        <v>11</v>
      </c>
      <c r="K340">
        <f t="shared" si="5"/>
        <v>1</v>
      </c>
    </row>
    <row r="341" spans="1:11" x14ac:dyDescent="0.25">
      <c r="A341">
        <v>340</v>
      </c>
      <c r="B341" s="1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t="s">
        <v>13</v>
      </c>
      <c r="K341">
        <f t="shared" si="5"/>
        <v>0</v>
      </c>
    </row>
    <row r="342" spans="1:11" x14ac:dyDescent="0.25">
      <c r="A342">
        <v>341</v>
      </c>
      <c r="B342" s="1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t="s">
        <v>11</v>
      </c>
      <c r="K342">
        <f t="shared" si="5"/>
        <v>1</v>
      </c>
    </row>
    <row r="343" spans="1:11" x14ac:dyDescent="0.25">
      <c r="A343">
        <v>342</v>
      </c>
      <c r="B343" s="1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t="s">
        <v>11</v>
      </c>
      <c r="K343">
        <f t="shared" si="5"/>
        <v>1</v>
      </c>
    </row>
    <row r="344" spans="1:11" x14ac:dyDescent="0.25">
      <c r="A344">
        <v>343</v>
      </c>
      <c r="B344" s="1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t="s">
        <v>11</v>
      </c>
      <c r="K344">
        <f t="shared" si="5"/>
        <v>1</v>
      </c>
    </row>
    <row r="345" spans="1:11" x14ac:dyDescent="0.25">
      <c r="A345">
        <v>344</v>
      </c>
      <c r="B345" s="1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t="s">
        <v>13</v>
      </c>
      <c r="K345">
        <f t="shared" si="5"/>
        <v>0</v>
      </c>
    </row>
    <row r="346" spans="1:11" x14ac:dyDescent="0.25">
      <c r="A346">
        <v>345</v>
      </c>
      <c r="B346" s="1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t="s">
        <v>13</v>
      </c>
      <c r="K346">
        <f t="shared" si="5"/>
        <v>0</v>
      </c>
    </row>
    <row r="347" spans="1:11" x14ac:dyDescent="0.25">
      <c r="A347">
        <v>346</v>
      </c>
      <c r="B347" s="1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t="s">
        <v>11</v>
      </c>
      <c r="K347">
        <f t="shared" si="5"/>
        <v>1</v>
      </c>
    </row>
    <row r="348" spans="1:11" x14ac:dyDescent="0.25">
      <c r="A348">
        <v>347</v>
      </c>
      <c r="B348" s="1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t="s">
        <v>13</v>
      </c>
      <c r="K348">
        <f t="shared" si="5"/>
        <v>0</v>
      </c>
    </row>
    <row r="349" spans="1:11" x14ac:dyDescent="0.25">
      <c r="A349">
        <v>348</v>
      </c>
      <c r="B349" s="1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t="s">
        <v>13</v>
      </c>
      <c r="K349">
        <f t="shared" si="5"/>
        <v>0</v>
      </c>
    </row>
    <row r="350" spans="1:11" x14ac:dyDescent="0.25">
      <c r="A350">
        <v>349</v>
      </c>
      <c r="B350" s="1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t="s">
        <v>11</v>
      </c>
      <c r="K350">
        <f t="shared" si="5"/>
        <v>1</v>
      </c>
    </row>
    <row r="351" spans="1:11" x14ac:dyDescent="0.25">
      <c r="A351">
        <v>350</v>
      </c>
      <c r="B351" s="1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t="s">
        <v>13</v>
      </c>
      <c r="K351">
        <f t="shared" si="5"/>
        <v>0</v>
      </c>
    </row>
    <row r="352" spans="1:11" x14ac:dyDescent="0.25">
      <c r="A352">
        <v>351</v>
      </c>
      <c r="B352" s="1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t="s">
        <v>11</v>
      </c>
      <c r="K352">
        <f t="shared" si="5"/>
        <v>1</v>
      </c>
    </row>
    <row r="353" spans="1:11" x14ac:dyDescent="0.25">
      <c r="A353">
        <v>352</v>
      </c>
      <c r="B353" s="1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t="s">
        <v>11</v>
      </c>
      <c r="K353">
        <f t="shared" si="5"/>
        <v>1</v>
      </c>
    </row>
    <row r="354" spans="1:11" x14ac:dyDescent="0.25">
      <c r="A354">
        <v>353</v>
      </c>
      <c r="B354" s="1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t="s">
        <v>11</v>
      </c>
      <c r="K354">
        <f t="shared" si="5"/>
        <v>1</v>
      </c>
    </row>
    <row r="355" spans="1:11" x14ac:dyDescent="0.25">
      <c r="A355">
        <v>354</v>
      </c>
      <c r="B355" s="1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t="s">
        <v>11</v>
      </c>
      <c r="K355">
        <f t="shared" si="5"/>
        <v>1</v>
      </c>
    </row>
    <row r="356" spans="1:11" x14ac:dyDescent="0.25">
      <c r="A356">
        <v>355</v>
      </c>
      <c r="B356" s="1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t="s">
        <v>11</v>
      </c>
      <c r="K356">
        <f t="shared" si="5"/>
        <v>1</v>
      </c>
    </row>
    <row r="357" spans="1:11" x14ac:dyDescent="0.25">
      <c r="A357">
        <v>356</v>
      </c>
      <c r="B357" s="1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t="s">
        <v>11</v>
      </c>
      <c r="K357">
        <f t="shared" si="5"/>
        <v>1</v>
      </c>
    </row>
    <row r="358" spans="1:11" x14ac:dyDescent="0.25">
      <c r="A358">
        <v>357</v>
      </c>
      <c r="B358" s="1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t="s">
        <v>11</v>
      </c>
      <c r="K358">
        <f t="shared" si="5"/>
        <v>1</v>
      </c>
    </row>
    <row r="359" spans="1:11" x14ac:dyDescent="0.25">
      <c r="A359">
        <v>358</v>
      </c>
      <c r="B359" s="1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t="s">
        <v>13</v>
      </c>
      <c r="K359">
        <f t="shared" si="5"/>
        <v>0</v>
      </c>
    </row>
    <row r="360" spans="1:11" x14ac:dyDescent="0.25">
      <c r="A360">
        <v>359</v>
      </c>
      <c r="B360" s="1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t="s">
        <v>13</v>
      </c>
      <c r="K360">
        <f t="shared" si="5"/>
        <v>0</v>
      </c>
    </row>
    <row r="361" spans="1:11" x14ac:dyDescent="0.25">
      <c r="A361">
        <v>360</v>
      </c>
      <c r="B361" s="1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t="s">
        <v>11</v>
      </c>
      <c r="K361">
        <f t="shared" si="5"/>
        <v>1</v>
      </c>
    </row>
    <row r="362" spans="1:11" x14ac:dyDescent="0.25">
      <c r="A362">
        <v>361</v>
      </c>
      <c r="B362" s="1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t="s">
        <v>11</v>
      </c>
      <c r="K362">
        <f t="shared" si="5"/>
        <v>1</v>
      </c>
    </row>
    <row r="363" spans="1:11" x14ac:dyDescent="0.25">
      <c r="A363">
        <v>362</v>
      </c>
      <c r="B363" s="1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t="s">
        <v>11</v>
      </c>
      <c r="K363">
        <f t="shared" si="5"/>
        <v>1</v>
      </c>
    </row>
    <row r="364" spans="1:11" x14ac:dyDescent="0.25">
      <c r="A364">
        <v>363</v>
      </c>
      <c r="B364" s="1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t="s">
        <v>11</v>
      </c>
      <c r="K364">
        <f t="shared" si="5"/>
        <v>1</v>
      </c>
    </row>
    <row r="365" spans="1:11" x14ac:dyDescent="0.25">
      <c r="A365">
        <v>364</v>
      </c>
      <c r="B365" s="1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t="s">
        <v>11</v>
      </c>
      <c r="K365">
        <f t="shared" si="5"/>
        <v>1</v>
      </c>
    </row>
    <row r="366" spans="1:11" x14ac:dyDescent="0.25">
      <c r="A366">
        <v>365</v>
      </c>
      <c r="B366" s="1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t="s">
        <v>11</v>
      </c>
      <c r="K366">
        <f t="shared" si="5"/>
        <v>1</v>
      </c>
    </row>
    <row r="367" spans="1:11" x14ac:dyDescent="0.25">
      <c r="A367">
        <v>366</v>
      </c>
      <c r="B367" s="1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t="s">
        <v>11</v>
      </c>
      <c r="K367">
        <f t="shared" si="5"/>
        <v>1</v>
      </c>
    </row>
    <row r="368" spans="1:11" x14ac:dyDescent="0.25">
      <c r="A368">
        <v>367</v>
      </c>
      <c r="B368" s="1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t="s">
        <v>13</v>
      </c>
      <c r="K368">
        <f t="shared" si="5"/>
        <v>0</v>
      </c>
    </row>
    <row r="369" spans="1:11" x14ac:dyDescent="0.25">
      <c r="A369">
        <v>368</v>
      </c>
      <c r="B369" s="1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t="s">
        <v>11</v>
      </c>
      <c r="K369">
        <f t="shared" si="5"/>
        <v>1</v>
      </c>
    </row>
    <row r="370" spans="1:11" x14ac:dyDescent="0.25">
      <c r="A370">
        <v>369</v>
      </c>
      <c r="B370" s="1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t="s">
        <v>13</v>
      </c>
      <c r="K370">
        <f t="shared" si="5"/>
        <v>0</v>
      </c>
    </row>
    <row r="371" spans="1:11" x14ac:dyDescent="0.25">
      <c r="A371">
        <v>370</v>
      </c>
      <c r="B371" s="1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t="s">
        <v>11</v>
      </c>
      <c r="K371">
        <f t="shared" si="5"/>
        <v>1</v>
      </c>
    </row>
    <row r="372" spans="1:11" x14ac:dyDescent="0.25">
      <c r="A372">
        <v>371</v>
      </c>
      <c r="B372" s="1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t="s">
        <v>11</v>
      </c>
      <c r="K372">
        <f t="shared" si="5"/>
        <v>1</v>
      </c>
    </row>
    <row r="373" spans="1:11" x14ac:dyDescent="0.25">
      <c r="A373">
        <v>372</v>
      </c>
      <c r="B373" s="1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t="s">
        <v>11</v>
      </c>
      <c r="K373">
        <f t="shared" si="5"/>
        <v>1</v>
      </c>
    </row>
    <row r="374" spans="1:11" x14ac:dyDescent="0.25">
      <c r="A374">
        <v>373</v>
      </c>
      <c r="B374" s="1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t="s">
        <v>11</v>
      </c>
      <c r="K374">
        <f t="shared" si="5"/>
        <v>1</v>
      </c>
    </row>
    <row r="375" spans="1:11" x14ac:dyDescent="0.25">
      <c r="A375">
        <v>374</v>
      </c>
      <c r="B375" s="1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t="s">
        <v>11</v>
      </c>
      <c r="K375">
        <f t="shared" si="5"/>
        <v>1</v>
      </c>
    </row>
    <row r="376" spans="1:11" x14ac:dyDescent="0.25">
      <c r="A376">
        <v>375</v>
      </c>
      <c r="B376" s="1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t="s">
        <v>11</v>
      </c>
      <c r="K376">
        <f t="shared" si="5"/>
        <v>1</v>
      </c>
    </row>
    <row r="377" spans="1:11" x14ac:dyDescent="0.25">
      <c r="A377">
        <v>376</v>
      </c>
      <c r="B377" s="1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t="s">
        <v>13</v>
      </c>
      <c r="K377">
        <f t="shared" si="5"/>
        <v>0</v>
      </c>
    </row>
    <row r="378" spans="1:11" x14ac:dyDescent="0.25">
      <c r="A378">
        <v>377</v>
      </c>
      <c r="B378" s="1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t="s">
        <v>13</v>
      </c>
      <c r="K378">
        <f t="shared" si="5"/>
        <v>0</v>
      </c>
    </row>
    <row r="379" spans="1:11" x14ac:dyDescent="0.25">
      <c r="A379">
        <v>378</v>
      </c>
      <c r="B379" s="1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t="s">
        <v>13</v>
      </c>
      <c r="K379">
        <f t="shared" si="5"/>
        <v>0</v>
      </c>
    </row>
    <row r="380" spans="1:11" x14ac:dyDescent="0.25">
      <c r="A380">
        <v>379</v>
      </c>
      <c r="B380" s="1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t="s">
        <v>11</v>
      </c>
      <c r="K380">
        <f t="shared" si="5"/>
        <v>1</v>
      </c>
    </row>
    <row r="381" spans="1:11" x14ac:dyDescent="0.25">
      <c r="A381">
        <v>380</v>
      </c>
      <c r="B381" s="1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t="s">
        <v>11</v>
      </c>
      <c r="K381">
        <f t="shared" si="5"/>
        <v>1</v>
      </c>
    </row>
    <row r="382" spans="1:11" x14ac:dyDescent="0.25">
      <c r="A382">
        <v>381</v>
      </c>
      <c r="B382" s="1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t="s">
        <v>11</v>
      </c>
      <c r="K382">
        <f t="shared" si="5"/>
        <v>1</v>
      </c>
    </row>
    <row r="383" spans="1:11" x14ac:dyDescent="0.25">
      <c r="A383">
        <v>382</v>
      </c>
      <c r="B383" s="1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t="s">
        <v>11</v>
      </c>
      <c r="K383">
        <f t="shared" si="5"/>
        <v>1</v>
      </c>
    </row>
    <row r="384" spans="1:11" x14ac:dyDescent="0.25">
      <c r="A384">
        <v>383</v>
      </c>
      <c r="B384" s="1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t="s">
        <v>11</v>
      </c>
      <c r="K384">
        <f t="shared" si="5"/>
        <v>1</v>
      </c>
    </row>
    <row r="385" spans="1:11" x14ac:dyDescent="0.25">
      <c r="A385">
        <v>384</v>
      </c>
      <c r="B385" s="1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t="s">
        <v>11</v>
      </c>
      <c r="K385">
        <f t="shared" si="5"/>
        <v>1</v>
      </c>
    </row>
    <row r="386" spans="1:11" x14ac:dyDescent="0.25">
      <c r="A386">
        <v>385</v>
      </c>
      <c r="B386" s="1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t="s">
        <v>11</v>
      </c>
      <c r="K386">
        <f t="shared" si="5"/>
        <v>1</v>
      </c>
    </row>
    <row r="387" spans="1:11" x14ac:dyDescent="0.25">
      <c r="A387">
        <v>386</v>
      </c>
      <c r="B387" s="1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t="s">
        <v>11</v>
      </c>
      <c r="K387">
        <f t="shared" ref="K387:K450" si="6">IF(J387="Yes", 1, 0)</f>
        <v>1</v>
      </c>
    </row>
    <row r="388" spans="1:11" x14ac:dyDescent="0.25">
      <c r="A388">
        <v>387</v>
      </c>
      <c r="B388" s="1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t="s">
        <v>11</v>
      </c>
      <c r="K388">
        <f t="shared" si="6"/>
        <v>1</v>
      </c>
    </row>
    <row r="389" spans="1:11" x14ac:dyDescent="0.25">
      <c r="A389">
        <v>388</v>
      </c>
      <c r="B389" s="1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t="s">
        <v>11</v>
      </c>
      <c r="K389">
        <f t="shared" si="6"/>
        <v>1</v>
      </c>
    </row>
    <row r="390" spans="1:11" x14ac:dyDescent="0.25">
      <c r="A390">
        <v>389</v>
      </c>
      <c r="B390" s="1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t="s">
        <v>11</v>
      </c>
      <c r="K390">
        <f t="shared" si="6"/>
        <v>1</v>
      </c>
    </row>
    <row r="391" spans="1:11" x14ac:dyDescent="0.25">
      <c r="A391">
        <v>390</v>
      </c>
      <c r="B391" s="1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t="s">
        <v>11</v>
      </c>
      <c r="K391">
        <f t="shared" si="6"/>
        <v>1</v>
      </c>
    </row>
    <row r="392" spans="1:11" x14ac:dyDescent="0.25">
      <c r="A392">
        <v>391</v>
      </c>
      <c r="B392" s="1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t="s">
        <v>13</v>
      </c>
      <c r="K392">
        <f t="shared" si="6"/>
        <v>0</v>
      </c>
    </row>
    <row r="393" spans="1:11" x14ac:dyDescent="0.25">
      <c r="A393">
        <v>392</v>
      </c>
      <c r="B393" s="1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t="s">
        <v>11</v>
      </c>
      <c r="K393">
        <f t="shared" si="6"/>
        <v>1</v>
      </c>
    </row>
    <row r="394" spans="1:11" x14ac:dyDescent="0.25">
      <c r="A394">
        <v>393</v>
      </c>
      <c r="B394" s="1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t="s">
        <v>13</v>
      </c>
      <c r="K394">
        <f t="shared" si="6"/>
        <v>0</v>
      </c>
    </row>
    <row r="395" spans="1:11" x14ac:dyDescent="0.25">
      <c r="A395">
        <v>394</v>
      </c>
      <c r="B395" s="1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t="s">
        <v>11</v>
      </c>
      <c r="K395">
        <f t="shared" si="6"/>
        <v>1</v>
      </c>
    </row>
    <row r="396" spans="1:11" x14ac:dyDescent="0.25">
      <c r="A396">
        <v>395</v>
      </c>
      <c r="B396" s="1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t="s">
        <v>13</v>
      </c>
      <c r="K396">
        <f t="shared" si="6"/>
        <v>0</v>
      </c>
    </row>
    <row r="397" spans="1:11" x14ac:dyDescent="0.25">
      <c r="A397">
        <v>396</v>
      </c>
      <c r="B397" s="1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t="s">
        <v>11</v>
      </c>
      <c r="K397">
        <f t="shared" si="6"/>
        <v>1</v>
      </c>
    </row>
    <row r="398" spans="1:11" x14ac:dyDescent="0.25">
      <c r="A398">
        <v>397</v>
      </c>
      <c r="B398" s="1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t="s">
        <v>11</v>
      </c>
      <c r="K398">
        <f t="shared" si="6"/>
        <v>1</v>
      </c>
    </row>
    <row r="399" spans="1:11" x14ac:dyDescent="0.25">
      <c r="A399">
        <v>398</v>
      </c>
      <c r="B399" s="1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t="s">
        <v>13</v>
      </c>
      <c r="K399">
        <f t="shared" si="6"/>
        <v>0</v>
      </c>
    </row>
    <row r="400" spans="1:11" x14ac:dyDescent="0.25">
      <c r="A400">
        <v>399</v>
      </c>
      <c r="B400" s="1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t="s">
        <v>13</v>
      </c>
      <c r="K400">
        <f t="shared" si="6"/>
        <v>0</v>
      </c>
    </row>
    <row r="401" spans="1:11" x14ac:dyDescent="0.25">
      <c r="A401">
        <v>400</v>
      </c>
      <c r="B401" s="1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t="s">
        <v>11</v>
      </c>
      <c r="K401">
        <f t="shared" si="6"/>
        <v>1</v>
      </c>
    </row>
    <row r="402" spans="1:11" x14ac:dyDescent="0.25">
      <c r="A402">
        <v>401</v>
      </c>
      <c r="B402" s="1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t="s">
        <v>11</v>
      </c>
      <c r="K402">
        <f t="shared" si="6"/>
        <v>1</v>
      </c>
    </row>
    <row r="403" spans="1:11" x14ac:dyDescent="0.25">
      <c r="A403">
        <v>402</v>
      </c>
      <c r="B403" s="1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t="s">
        <v>11</v>
      </c>
      <c r="K403">
        <f t="shared" si="6"/>
        <v>1</v>
      </c>
    </row>
    <row r="404" spans="1:11" x14ac:dyDescent="0.25">
      <c r="A404">
        <v>403</v>
      </c>
      <c r="B404" s="1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t="s">
        <v>11</v>
      </c>
      <c r="K404">
        <f t="shared" si="6"/>
        <v>1</v>
      </c>
    </row>
    <row r="405" spans="1:11" x14ac:dyDescent="0.25">
      <c r="A405">
        <v>404</v>
      </c>
      <c r="B405" s="1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t="s">
        <v>13</v>
      </c>
      <c r="K405">
        <f t="shared" si="6"/>
        <v>0</v>
      </c>
    </row>
    <row r="406" spans="1:11" x14ac:dyDescent="0.25">
      <c r="A406">
        <v>405</v>
      </c>
      <c r="B406" s="1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t="s">
        <v>13</v>
      </c>
      <c r="K406">
        <f t="shared" si="6"/>
        <v>0</v>
      </c>
    </row>
    <row r="407" spans="1:11" x14ac:dyDescent="0.25">
      <c r="A407">
        <v>406</v>
      </c>
      <c r="B407" s="1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t="s">
        <v>11</v>
      </c>
      <c r="K407">
        <f t="shared" si="6"/>
        <v>1</v>
      </c>
    </row>
    <row r="408" spans="1:11" x14ac:dyDescent="0.25">
      <c r="A408">
        <v>407</v>
      </c>
      <c r="B408" s="1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t="s">
        <v>11</v>
      </c>
      <c r="K408">
        <f t="shared" si="6"/>
        <v>1</v>
      </c>
    </row>
    <row r="409" spans="1:11" x14ac:dyDescent="0.25">
      <c r="A409">
        <v>408</v>
      </c>
      <c r="B409" s="1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t="s">
        <v>11</v>
      </c>
      <c r="K409">
        <f t="shared" si="6"/>
        <v>1</v>
      </c>
    </row>
    <row r="410" spans="1:11" x14ac:dyDescent="0.25">
      <c r="A410">
        <v>409</v>
      </c>
      <c r="B410" s="1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t="s">
        <v>11</v>
      </c>
      <c r="K410">
        <f t="shared" si="6"/>
        <v>1</v>
      </c>
    </row>
    <row r="411" spans="1:11" x14ac:dyDescent="0.25">
      <c r="A411">
        <v>410</v>
      </c>
      <c r="B411" s="1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t="s">
        <v>13</v>
      </c>
      <c r="K411">
        <f t="shared" si="6"/>
        <v>0</v>
      </c>
    </row>
    <row r="412" spans="1:11" x14ac:dyDescent="0.25">
      <c r="A412">
        <v>411</v>
      </c>
      <c r="B412" s="1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t="s">
        <v>13</v>
      </c>
      <c r="K412">
        <f t="shared" si="6"/>
        <v>0</v>
      </c>
    </row>
    <row r="413" spans="1:11" x14ac:dyDescent="0.25">
      <c r="A413">
        <v>412</v>
      </c>
      <c r="B413" s="1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t="s">
        <v>11</v>
      </c>
      <c r="K413">
        <f t="shared" si="6"/>
        <v>1</v>
      </c>
    </row>
    <row r="414" spans="1:11" x14ac:dyDescent="0.25">
      <c r="A414">
        <v>413</v>
      </c>
      <c r="B414" s="1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t="s">
        <v>13</v>
      </c>
      <c r="K414">
        <f t="shared" si="6"/>
        <v>0</v>
      </c>
    </row>
    <row r="415" spans="1:11" x14ac:dyDescent="0.25">
      <c r="A415">
        <v>414</v>
      </c>
      <c r="B415" s="1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t="s">
        <v>11</v>
      </c>
      <c r="K415">
        <f t="shared" si="6"/>
        <v>1</v>
      </c>
    </row>
    <row r="416" spans="1:11" x14ac:dyDescent="0.25">
      <c r="A416">
        <v>415</v>
      </c>
      <c r="B416" s="1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t="s">
        <v>13</v>
      </c>
      <c r="K416">
        <f t="shared" si="6"/>
        <v>0</v>
      </c>
    </row>
    <row r="417" spans="1:11" x14ac:dyDescent="0.25">
      <c r="A417">
        <v>416</v>
      </c>
      <c r="B417" s="1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t="s">
        <v>13</v>
      </c>
      <c r="K417">
        <f t="shared" si="6"/>
        <v>0</v>
      </c>
    </row>
    <row r="418" spans="1:11" x14ac:dyDescent="0.25">
      <c r="A418">
        <v>417</v>
      </c>
      <c r="B418" s="1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t="s">
        <v>13</v>
      </c>
      <c r="K418">
        <f t="shared" si="6"/>
        <v>0</v>
      </c>
    </row>
    <row r="419" spans="1:11" x14ac:dyDescent="0.25">
      <c r="A419">
        <v>418</v>
      </c>
      <c r="B419" s="1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t="s">
        <v>11</v>
      </c>
      <c r="K419">
        <f t="shared" si="6"/>
        <v>1</v>
      </c>
    </row>
    <row r="420" spans="1:11" x14ac:dyDescent="0.25">
      <c r="A420">
        <v>419</v>
      </c>
      <c r="B420" s="1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t="s">
        <v>11</v>
      </c>
      <c r="K420">
        <f t="shared" si="6"/>
        <v>1</v>
      </c>
    </row>
    <row r="421" spans="1:11" x14ac:dyDescent="0.25">
      <c r="A421">
        <v>420</v>
      </c>
      <c r="B421" s="1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t="s">
        <v>13</v>
      </c>
      <c r="K421">
        <f t="shared" si="6"/>
        <v>0</v>
      </c>
    </row>
    <row r="422" spans="1:11" x14ac:dyDescent="0.25">
      <c r="A422">
        <v>421</v>
      </c>
      <c r="B422" s="1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t="s">
        <v>11</v>
      </c>
      <c r="K422">
        <f t="shared" si="6"/>
        <v>1</v>
      </c>
    </row>
    <row r="423" spans="1:11" x14ac:dyDescent="0.25">
      <c r="A423">
        <v>422</v>
      </c>
      <c r="B423" s="1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t="s">
        <v>13</v>
      </c>
      <c r="K423">
        <f t="shared" si="6"/>
        <v>0</v>
      </c>
    </row>
    <row r="424" spans="1:11" x14ac:dyDescent="0.25">
      <c r="A424">
        <v>423</v>
      </c>
      <c r="B424" s="1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t="s">
        <v>11</v>
      </c>
      <c r="K424">
        <f t="shared" si="6"/>
        <v>1</v>
      </c>
    </row>
    <row r="425" spans="1:11" x14ac:dyDescent="0.25">
      <c r="A425">
        <v>424</v>
      </c>
      <c r="B425" s="1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t="s">
        <v>11</v>
      </c>
      <c r="K425">
        <f t="shared" si="6"/>
        <v>1</v>
      </c>
    </row>
    <row r="426" spans="1:11" x14ac:dyDescent="0.25">
      <c r="A426">
        <v>425</v>
      </c>
      <c r="B426" s="1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t="s">
        <v>11</v>
      </c>
      <c r="K426">
        <f t="shared" si="6"/>
        <v>1</v>
      </c>
    </row>
    <row r="427" spans="1:11" x14ac:dyDescent="0.25">
      <c r="A427">
        <v>426</v>
      </c>
      <c r="B427" s="1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t="s">
        <v>11</v>
      </c>
      <c r="K427">
        <f t="shared" si="6"/>
        <v>1</v>
      </c>
    </row>
    <row r="428" spans="1:11" x14ac:dyDescent="0.25">
      <c r="A428">
        <v>427</v>
      </c>
      <c r="B428" s="1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t="s">
        <v>11</v>
      </c>
      <c r="K428">
        <f t="shared" si="6"/>
        <v>1</v>
      </c>
    </row>
    <row r="429" spans="1:11" x14ac:dyDescent="0.25">
      <c r="A429">
        <v>428</v>
      </c>
      <c r="B429" s="1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t="s">
        <v>11</v>
      </c>
      <c r="K429">
        <f t="shared" si="6"/>
        <v>1</v>
      </c>
    </row>
    <row r="430" spans="1:11" x14ac:dyDescent="0.25">
      <c r="A430">
        <v>429</v>
      </c>
      <c r="B430" s="1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t="s">
        <v>13</v>
      </c>
      <c r="K430">
        <f t="shared" si="6"/>
        <v>0</v>
      </c>
    </row>
    <row r="431" spans="1:11" x14ac:dyDescent="0.25">
      <c r="A431">
        <v>430</v>
      </c>
      <c r="B431" s="1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t="s">
        <v>13</v>
      </c>
      <c r="K431">
        <f t="shared" si="6"/>
        <v>0</v>
      </c>
    </row>
    <row r="432" spans="1:11" x14ac:dyDescent="0.25">
      <c r="A432">
        <v>431</v>
      </c>
      <c r="B432" s="1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t="s">
        <v>13</v>
      </c>
      <c r="K432">
        <f t="shared" si="6"/>
        <v>0</v>
      </c>
    </row>
    <row r="433" spans="1:11" x14ac:dyDescent="0.25">
      <c r="A433">
        <v>432</v>
      </c>
      <c r="B433" s="1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t="s">
        <v>11</v>
      </c>
      <c r="K433">
        <f t="shared" si="6"/>
        <v>1</v>
      </c>
    </row>
    <row r="434" spans="1:11" x14ac:dyDescent="0.25">
      <c r="A434">
        <v>433</v>
      </c>
      <c r="B434" s="1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t="s">
        <v>13</v>
      </c>
      <c r="K434">
        <f t="shared" si="6"/>
        <v>0</v>
      </c>
    </row>
    <row r="435" spans="1:11" x14ac:dyDescent="0.25">
      <c r="A435">
        <v>434</v>
      </c>
      <c r="B435" s="1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t="s">
        <v>11</v>
      </c>
      <c r="K435">
        <f t="shared" si="6"/>
        <v>1</v>
      </c>
    </row>
    <row r="436" spans="1:11" x14ac:dyDescent="0.25">
      <c r="A436">
        <v>435</v>
      </c>
      <c r="B436" s="1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t="s">
        <v>11</v>
      </c>
      <c r="K436">
        <f t="shared" si="6"/>
        <v>1</v>
      </c>
    </row>
    <row r="437" spans="1:11" x14ac:dyDescent="0.25">
      <c r="A437">
        <v>436</v>
      </c>
      <c r="B437" s="1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t="s">
        <v>11</v>
      </c>
      <c r="K437">
        <f t="shared" si="6"/>
        <v>1</v>
      </c>
    </row>
    <row r="438" spans="1:11" x14ac:dyDescent="0.25">
      <c r="A438">
        <v>437</v>
      </c>
      <c r="B438" s="1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t="s">
        <v>11</v>
      </c>
      <c r="K438">
        <f t="shared" si="6"/>
        <v>1</v>
      </c>
    </row>
    <row r="439" spans="1:11" x14ac:dyDescent="0.25">
      <c r="A439">
        <v>438</v>
      </c>
      <c r="B439" s="1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t="s">
        <v>11</v>
      </c>
      <c r="K439">
        <f t="shared" si="6"/>
        <v>1</v>
      </c>
    </row>
    <row r="440" spans="1:11" x14ac:dyDescent="0.25">
      <c r="A440">
        <v>439</v>
      </c>
      <c r="B440" s="1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t="s">
        <v>11</v>
      </c>
      <c r="K440">
        <f t="shared" si="6"/>
        <v>1</v>
      </c>
    </row>
    <row r="441" spans="1:11" x14ac:dyDescent="0.25">
      <c r="A441">
        <v>440</v>
      </c>
      <c r="B441" s="1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t="s">
        <v>11</v>
      </c>
      <c r="K441">
        <f t="shared" si="6"/>
        <v>1</v>
      </c>
    </row>
    <row r="442" spans="1:11" x14ac:dyDescent="0.25">
      <c r="A442">
        <v>441</v>
      </c>
      <c r="B442" s="1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t="s">
        <v>13</v>
      </c>
      <c r="K442">
        <f t="shared" si="6"/>
        <v>0</v>
      </c>
    </row>
    <row r="443" spans="1:11" x14ac:dyDescent="0.25">
      <c r="A443">
        <v>442</v>
      </c>
      <c r="B443" s="1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t="s">
        <v>13</v>
      </c>
      <c r="K443">
        <f t="shared" si="6"/>
        <v>0</v>
      </c>
    </row>
    <row r="444" spans="1:11" x14ac:dyDescent="0.25">
      <c r="A444">
        <v>443</v>
      </c>
      <c r="B444" s="1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t="s">
        <v>13</v>
      </c>
      <c r="K444">
        <f t="shared" si="6"/>
        <v>0</v>
      </c>
    </row>
    <row r="445" spans="1:11" x14ac:dyDescent="0.25">
      <c r="A445">
        <v>444</v>
      </c>
      <c r="B445" s="1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t="s">
        <v>11</v>
      </c>
      <c r="K445">
        <f t="shared" si="6"/>
        <v>1</v>
      </c>
    </row>
    <row r="446" spans="1:11" x14ac:dyDescent="0.25">
      <c r="A446">
        <v>445</v>
      </c>
      <c r="B446" s="1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t="s">
        <v>13</v>
      </c>
      <c r="K446">
        <f t="shared" si="6"/>
        <v>0</v>
      </c>
    </row>
    <row r="447" spans="1:11" x14ac:dyDescent="0.25">
      <c r="A447">
        <v>446</v>
      </c>
      <c r="B447" s="1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t="s">
        <v>11</v>
      </c>
      <c r="K447">
        <f t="shared" si="6"/>
        <v>1</v>
      </c>
    </row>
    <row r="448" spans="1:11" x14ac:dyDescent="0.25">
      <c r="A448">
        <v>447</v>
      </c>
      <c r="B448" s="1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t="s">
        <v>11</v>
      </c>
      <c r="K448">
        <f t="shared" si="6"/>
        <v>1</v>
      </c>
    </row>
    <row r="449" spans="1:11" x14ac:dyDescent="0.25">
      <c r="A449">
        <v>448</v>
      </c>
      <c r="B449" s="1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t="s">
        <v>13</v>
      </c>
      <c r="K449">
        <f t="shared" si="6"/>
        <v>0</v>
      </c>
    </row>
    <row r="450" spans="1:11" x14ac:dyDescent="0.25">
      <c r="A450">
        <v>449</v>
      </c>
      <c r="B450" s="1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t="s">
        <v>13</v>
      </c>
      <c r="K450">
        <f t="shared" si="6"/>
        <v>0</v>
      </c>
    </row>
    <row r="451" spans="1:11" x14ac:dyDescent="0.25">
      <c r="A451">
        <v>450</v>
      </c>
      <c r="B451" s="1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t="s">
        <v>13</v>
      </c>
      <c r="K451">
        <f t="shared" ref="K451:K514" si="7">IF(J451="Yes", 1, 0)</f>
        <v>0</v>
      </c>
    </row>
    <row r="452" spans="1:11" x14ac:dyDescent="0.25">
      <c r="A452">
        <v>451</v>
      </c>
      <c r="B452" s="1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t="s">
        <v>13</v>
      </c>
      <c r="K452">
        <f t="shared" si="7"/>
        <v>0</v>
      </c>
    </row>
    <row r="453" spans="1:11" x14ac:dyDescent="0.25">
      <c r="A453">
        <v>452</v>
      </c>
      <c r="B453" s="1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t="s">
        <v>11</v>
      </c>
      <c r="K453">
        <f t="shared" si="7"/>
        <v>1</v>
      </c>
    </row>
    <row r="454" spans="1:11" x14ac:dyDescent="0.25">
      <c r="A454">
        <v>453</v>
      </c>
      <c r="B454" s="1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t="s">
        <v>11</v>
      </c>
      <c r="K454">
        <f t="shared" si="7"/>
        <v>1</v>
      </c>
    </row>
    <row r="455" spans="1:11" x14ac:dyDescent="0.25">
      <c r="A455">
        <v>454</v>
      </c>
      <c r="B455" s="1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t="s">
        <v>11</v>
      </c>
      <c r="K455">
        <f t="shared" si="7"/>
        <v>1</v>
      </c>
    </row>
    <row r="456" spans="1:11" x14ac:dyDescent="0.25">
      <c r="A456">
        <v>455</v>
      </c>
      <c r="B456" s="1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t="s">
        <v>11</v>
      </c>
      <c r="K456">
        <f t="shared" si="7"/>
        <v>1</v>
      </c>
    </row>
    <row r="457" spans="1:11" x14ac:dyDescent="0.25">
      <c r="A457">
        <v>456</v>
      </c>
      <c r="B457" s="1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t="s">
        <v>13</v>
      </c>
      <c r="K457">
        <f t="shared" si="7"/>
        <v>0</v>
      </c>
    </row>
    <row r="458" spans="1:11" x14ac:dyDescent="0.25">
      <c r="A458">
        <v>457</v>
      </c>
      <c r="B458" s="1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t="s">
        <v>11</v>
      </c>
      <c r="K458">
        <f t="shared" si="7"/>
        <v>1</v>
      </c>
    </row>
    <row r="459" spans="1:11" x14ac:dyDescent="0.25">
      <c r="A459">
        <v>458</v>
      </c>
      <c r="B459" s="1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t="s">
        <v>13</v>
      </c>
      <c r="K459">
        <f t="shared" si="7"/>
        <v>0</v>
      </c>
    </row>
    <row r="460" spans="1:11" x14ac:dyDescent="0.25">
      <c r="A460">
        <v>459</v>
      </c>
      <c r="B460" s="1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t="s">
        <v>11</v>
      </c>
      <c r="K460">
        <f t="shared" si="7"/>
        <v>1</v>
      </c>
    </row>
    <row r="461" spans="1:11" x14ac:dyDescent="0.25">
      <c r="A461">
        <v>460</v>
      </c>
      <c r="B461" s="1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t="s">
        <v>13</v>
      </c>
      <c r="K461">
        <f t="shared" si="7"/>
        <v>0</v>
      </c>
    </row>
    <row r="462" spans="1:11" x14ac:dyDescent="0.25">
      <c r="A462">
        <v>461</v>
      </c>
      <c r="B462" s="1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t="s">
        <v>13</v>
      </c>
      <c r="K462">
        <f t="shared" si="7"/>
        <v>0</v>
      </c>
    </row>
    <row r="463" spans="1:11" x14ac:dyDescent="0.25">
      <c r="A463">
        <v>462</v>
      </c>
      <c r="B463" s="1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t="s">
        <v>11</v>
      </c>
      <c r="K463">
        <f t="shared" si="7"/>
        <v>1</v>
      </c>
    </row>
    <row r="464" spans="1:11" x14ac:dyDescent="0.25">
      <c r="A464">
        <v>463</v>
      </c>
      <c r="B464" s="1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t="s">
        <v>11</v>
      </c>
      <c r="K464">
        <f t="shared" si="7"/>
        <v>1</v>
      </c>
    </row>
    <row r="465" spans="1:11" x14ac:dyDescent="0.25">
      <c r="A465">
        <v>464</v>
      </c>
      <c r="B465" s="1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t="s">
        <v>13</v>
      </c>
      <c r="K465">
        <f t="shared" si="7"/>
        <v>0</v>
      </c>
    </row>
    <row r="466" spans="1:11" x14ac:dyDescent="0.25">
      <c r="A466">
        <v>465</v>
      </c>
      <c r="B466" s="1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t="s">
        <v>11</v>
      </c>
      <c r="K466">
        <f t="shared" si="7"/>
        <v>1</v>
      </c>
    </row>
    <row r="467" spans="1:11" x14ac:dyDescent="0.25">
      <c r="A467">
        <v>466</v>
      </c>
      <c r="B467" s="1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t="s">
        <v>13</v>
      </c>
      <c r="K467">
        <f t="shared" si="7"/>
        <v>0</v>
      </c>
    </row>
    <row r="468" spans="1:11" x14ac:dyDescent="0.25">
      <c r="A468">
        <v>467</v>
      </c>
      <c r="B468" s="1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t="s">
        <v>13</v>
      </c>
      <c r="K468">
        <f t="shared" si="7"/>
        <v>0</v>
      </c>
    </row>
    <row r="469" spans="1:11" x14ac:dyDescent="0.25">
      <c r="A469">
        <v>468</v>
      </c>
      <c r="B469" s="1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t="s">
        <v>13</v>
      </c>
      <c r="K469">
        <f t="shared" si="7"/>
        <v>0</v>
      </c>
    </row>
    <row r="470" spans="1:11" x14ac:dyDescent="0.25">
      <c r="A470">
        <v>469</v>
      </c>
      <c r="B470" s="1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t="s">
        <v>13</v>
      </c>
      <c r="K470">
        <f t="shared" si="7"/>
        <v>0</v>
      </c>
    </row>
    <row r="471" spans="1:11" x14ac:dyDescent="0.25">
      <c r="A471">
        <v>470</v>
      </c>
      <c r="B471" s="1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t="s">
        <v>11</v>
      </c>
      <c r="K471">
        <f t="shared" si="7"/>
        <v>1</v>
      </c>
    </row>
    <row r="472" spans="1:11" x14ac:dyDescent="0.25">
      <c r="A472">
        <v>471</v>
      </c>
      <c r="B472" s="1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t="s">
        <v>11</v>
      </c>
      <c r="K472">
        <f t="shared" si="7"/>
        <v>1</v>
      </c>
    </row>
    <row r="473" spans="1:11" x14ac:dyDescent="0.25">
      <c r="A473">
        <v>472</v>
      </c>
      <c r="B473" s="1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t="s">
        <v>13</v>
      </c>
      <c r="K473">
        <f t="shared" si="7"/>
        <v>0</v>
      </c>
    </row>
    <row r="474" spans="1:11" x14ac:dyDescent="0.25">
      <c r="A474">
        <v>473</v>
      </c>
      <c r="B474" s="1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t="s">
        <v>13</v>
      </c>
      <c r="K474">
        <f t="shared" si="7"/>
        <v>0</v>
      </c>
    </row>
    <row r="475" spans="1:11" x14ac:dyDescent="0.25">
      <c r="A475">
        <v>474</v>
      </c>
      <c r="B475" s="1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t="s">
        <v>13</v>
      </c>
      <c r="K475">
        <f t="shared" si="7"/>
        <v>0</v>
      </c>
    </row>
    <row r="476" spans="1:11" x14ac:dyDescent="0.25">
      <c r="A476">
        <v>475</v>
      </c>
      <c r="B476" s="1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t="s">
        <v>11</v>
      </c>
      <c r="K476">
        <f t="shared" si="7"/>
        <v>1</v>
      </c>
    </row>
    <row r="477" spans="1:11" x14ac:dyDescent="0.25">
      <c r="A477">
        <v>476</v>
      </c>
      <c r="B477" s="1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t="s">
        <v>11</v>
      </c>
      <c r="K477">
        <f t="shared" si="7"/>
        <v>1</v>
      </c>
    </row>
    <row r="478" spans="1:11" x14ac:dyDescent="0.25">
      <c r="A478">
        <v>477</v>
      </c>
      <c r="B478" s="1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t="s">
        <v>11</v>
      </c>
      <c r="K478">
        <f t="shared" si="7"/>
        <v>1</v>
      </c>
    </row>
    <row r="479" spans="1:11" x14ac:dyDescent="0.25">
      <c r="A479">
        <v>478</v>
      </c>
      <c r="B479" s="1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t="s">
        <v>13</v>
      </c>
      <c r="K479">
        <f t="shared" si="7"/>
        <v>0</v>
      </c>
    </row>
    <row r="480" spans="1:11" x14ac:dyDescent="0.25">
      <c r="A480">
        <v>479</v>
      </c>
      <c r="B480" s="1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t="s">
        <v>13</v>
      </c>
      <c r="K480">
        <f t="shared" si="7"/>
        <v>0</v>
      </c>
    </row>
    <row r="481" spans="1:11" x14ac:dyDescent="0.25">
      <c r="A481">
        <v>480</v>
      </c>
      <c r="B481" s="1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t="s">
        <v>13</v>
      </c>
      <c r="K481">
        <f t="shared" si="7"/>
        <v>0</v>
      </c>
    </row>
    <row r="482" spans="1:11" x14ac:dyDescent="0.25">
      <c r="A482">
        <v>481</v>
      </c>
      <c r="B482" s="1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t="s">
        <v>13</v>
      </c>
      <c r="K482">
        <f t="shared" si="7"/>
        <v>0</v>
      </c>
    </row>
    <row r="483" spans="1:11" x14ac:dyDescent="0.25">
      <c r="A483">
        <v>482</v>
      </c>
      <c r="B483" s="1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t="s">
        <v>13</v>
      </c>
      <c r="K483">
        <f t="shared" si="7"/>
        <v>0</v>
      </c>
    </row>
    <row r="484" spans="1:11" x14ac:dyDescent="0.25">
      <c r="A484">
        <v>483</v>
      </c>
      <c r="B484" s="1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t="s">
        <v>13</v>
      </c>
      <c r="K484">
        <f t="shared" si="7"/>
        <v>0</v>
      </c>
    </row>
    <row r="485" spans="1:11" x14ac:dyDescent="0.25">
      <c r="A485">
        <v>484</v>
      </c>
      <c r="B485" s="1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t="s">
        <v>11</v>
      </c>
      <c r="K485">
        <f t="shared" si="7"/>
        <v>1</v>
      </c>
    </row>
    <row r="486" spans="1:11" x14ac:dyDescent="0.25">
      <c r="A486">
        <v>485</v>
      </c>
      <c r="B486" s="1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t="s">
        <v>11</v>
      </c>
      <c r="K486">
        <f t="shared" si="7"/>
        <v>1</v>
      </c>
    </row>
    <row r="487" spans="1:11" x14ac:dyDescent="0.25">
      <c r="A487">
        <v>486</v>
      </c>
      <c r="B487" s="1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t="s">
        <v>11</v>
      </c>
      <c r="K487">
        <f t="shared" si="7"/>
        <v>1</v>
      </c>
    </row>
    <row r="488" spans="1:11" x14ac:dyDescent="0.25">
      <c r="A488">
        <v>487</v>
      </c>
      <c r="B488" s="1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t="s">
        <v>11</v>
      </c>
      <c r="K488">
        <f t="shared" si="7"/>
        <v>1</v>
      </c>
    </row>
    <row r="489" spans="1:11" x14ac:dyDescent="0.25">
      <c r="A489">
        <v>488</v>
      </c>
      <c r="B489" s="1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t="s">
        <v>13</v>
      </c>
      <c r="K489">
        <f t="shared" si="7"/>
        <v>0</v>
      </c>
    </row>
    <row r="490" spans="1:11" x14ac:dyDescent="0.25">
      <c r="A490">
        <v>489</v>
      </c>
      <c r="B490" s="1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t="s">
        <v>13</v>
      </c>
      <c r="K490">
        <f t="shared" si="7"/>
        <v>0</v>
      </c>
    </row>
    <row r="491" spans="1:11" x14ac:dyDescent="0.25">
      <c r="A491">
        <v>490</v>
      </c>
      <c r="B491" s="1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t="s">
        <v>11</v>
      </c>
      <c r="K491">
        <f t="shared" si="7"/>
        <v>1</v>
      </c>
    </row>
    <row r="492" spans="1:11" x14ac:dyDescent="0.25">
      <c r="A492">
        <v>491</v>
      </c>
      <c r="B492" s="1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t="s">
        <v>11</v>
      </c>
      <c r="K492">
        <f t="shared" si="7"/>
        <v>1</v>
      </c>
    </row>
    <row r="493" spans="1:11" x14ac:dyDescent="0.25">
      <c r="A493">
        <v>492</v>
      </c>
      <c r="B493" s="1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t="s">
        <v>11</v>
      </c>
      <c r="K493">
        <f t="shared" si="7"/>
        <v>1</v>
      </c>
    </row>
    <row r="494" spans="1:11" x14ac:dyDescent="0.25">
      <c r="A494">
        <v>493</v>
      </c>
      <c r="B494" s="1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t="s">
        <v>11</v>
      </c>
      <c r="K494">
        <f t="shared" si="7"/>
        <v>1</v>
      </c>
    </row>
    <row r="495" spans="1:11" x14ac:dyDescent="0.25">
      <c r="A495">
        <v>494</v>
      </c>
      <c r="B495" s="1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t="s">
        <v>11</v>
      </c>
      <c r="K495">
        <f t="shared" si="7"/>
        <v>1</v>
      </c>
    </row>
    <row r="496" spans="1:11" x14ac:dyDescent="0.25">
      <c r="A496">
        <v>495</v>
      </c>
      <c r="B496" s="1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t="s">
        <v>11</v>
      </c>
      <c r="K496">
        <f t="shared" si="7"/>
        <v>1</v>
      </c>
    </row>
    <row r="497" spans="1:11" x14ac:dyDescent="0.25">
      <c r="A497">
        <v>496</v>
      </c>
      <c r="B497" s="1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t="s">
        <v>13</v>
      </c>
      <c r="K497">
        <f t="shared" si="7"/>
        <v>0</v>
      </c>
    </row>
    <row r="498" spans="1:11" x14ac:dyDescent="0.25">
      <c r="A498">
        <v>497</v>
      </c>
      <c r="B498" s="1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t="s">
        <v>11</v>
      </c>
      <c r="K498">
        <f t="shared" si="7"/>
        <v>1</v>
      </c>
    </row>
    <row r="499" spans="1:11" x14ac:dyDescent="0.25">
      <c r="A499">
        <v>498</v>
      </c>
      <c r="B499" s="1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t="s">
        <v>11</v>
      </c>
      <c r="K499">
        <f t="shared" si="7"/>
        <v>1</v>
      </c>
    </row>
    <row r="500" spans="1:11" x14ac:dyDescent="0.25">
      <c r="A500">
        <v>499</v>
      </c>
      <c r="B500" s="1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t="s">
        <v>13</v>
      </c>
      <c r="K500">
        <f t="shared" si="7"/>
        <v>0</v>
      </c>
    </row>
    <row r="501" spans="1:11" x14ac:dyDescent="0.25">
      <c r="A501">
        <v>500</v>
      </c>
      <c r="B501" s="1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t="s">
        <v>11</v>
      </c>
      <c r="K501">
        <f t="shared" si="7"/>
        <v>1</v>
      </c>
    </row>
    <row r="502" spans="1:11" x14ac:dyDescent="0.25">
      <c r="A502">
        <v>501</v>
      </c>
      <c r="B502" s="1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t="s">
        <v>13</v>
      </c>
      <c r="K502">
        <f t="shared" si="7"/>
        <v>0</v>
      </c>
    </row>
    <row r="503" spans="1:11" x14ac:dyDescent="0.25">
      <c r="A503">
        <v>502</v>
      </c>
      <c r="B503" s="1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t="s">
        <v>13</v>
      </c>
      <c r="K503">
        <f t="shared" si="7"/>
        <v>0</v>
      </c>
    </row>
    <row r="504" spans="1:11" x14ac:dyDescent="0.25">
      <c r="A504">
        <v>503</v>
      </c>
      <c r="B504" s="1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t="s">
        <v>11</v>
      </c>
      <c r="K504">
        <f t="shared" si="7"/>
        <v>1</v>
      </c>
    </row>
    <row r="505" spans="1:11" x14ac:dyDescent="0.25">
      <c r="A505">
        <v>504</v>
      </c>
      <c r="B505" s="1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t="s">
        <v>11</v>
      </c>
      <c r="K505">
        <f t="shared" si="7"/>
        <v>1</v>
      </c>
    </row>
    <row r="506" spans="1:11" x14ac:dyDescent="0.25">
      <c r="A506">
        <v>505</v>
      </c>
      <c r="B506" s="1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t="s">
        <v>11</v>
      </c>
      <c r="K506">
        <f t="shared" si="7"/>
        <v>1</v>
      </c>
    </row>
    <row r="507" spans="1:11" x14ac:dyDescent="0.25">
      <c r="A507">
        <v>506</v>
      </c>
      <c r="B507" s="1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t="s">
        <v>13</v>
      </c>
      <c r="K507">
        <f t="shared" si="7"/>
        <v>0</v>
      </c>
    </row>
    <row r="508" spans="1:11" x14ac:dyDescent="0.25">
      <c r="A508">
        <v>507</v>
      </c>
      <c r="B508" s="1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t="s">
        <v>11</v>
      </c>
      <c r="K508">
        <f t="shared" si="7"/>
        <v>1</v>
      </c>
    </row>
    <row r="509" spans="1:11" x14ac:dyDescent="0.25">
      <c r="A509">
        <v>508</v>
      </c>
      <c r="B509" s="1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t="s">
        <v>11</v>
      </c>
      <c r="K509">
        <f t="shared" si="7"/>
        <v>1</v>
      </c>
    </row>
    <row r="510" spans="1:11" x14ac:dyDescent="0.25">
      <c r="A510">
        <v>509</v>
      </c>
      <c r="B510" s="1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t="s">
        <v>11</v>
      </c>
      <c r="K510">
        <f t="shared" si="7"/>
        <v>1</v>
      </c>
    </row>
    <row r="511" spans="1:11" x14ac:dyDescent="0.25">
      <c r="A511">
        <v>510</v>
      </c>
      <c r="B511" s="1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t="s">
        <v>13</v>
      </c>
      <c r="K511">
        <f t="shared" si="7"/>
        <v>0</v>
      </c>
    </row>
    <row r="512" spans="1:11" x14ac:dyDescent="0.25">
      <c r="A512">
        <v>511</v>
      </c>
      <c r="B512" s="1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t="s">
        <v>11</v>
      </c>
      <c r="K512">
        <f t="shared" si="7"/>
        <v>1</v>
      </c>
    </row>
    <row r="513" spans="1:11" x14ac:dyDescent="0.25">
      <c r="A513">
        <v>512</v>
      </c>
      <c r="B513" s="1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t="s">
        <v>11</v>
      </c>
      <c r="K513">
        <f t="shared" si="7"/>
        <v>1</v>
      </c>
    </row>
    <row r="514" spans="1:11" x14ac:dyDescent="0.25">
      <c r="A514">
        <v>513</v>
      </c>
      <c r="B514" s="1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t="s">
        <v>11</v>
      </c>
      <c r="K514">
        <f t="shared" si="7"/>
        <v>1</v>
      </c>
    </row>
    <row r="515" spans="1:11" x14ac:dyDescent="0.25">
      <c r="A515">
        <v>514</v>
      </c>
      <c r="B515" s="1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t="s">
        <v>13</v>
      </c>
      <c r="K515">
        <f t="shared" ref="K515:K578" si="8">IF(J515="Yes", 1, 0)</f>
        <v>0</v>
      </c>
    </row>
    <row r="516" spans="1:11" x14ac:dyDescent="0.25">
      <c r="A516">
        <v>515</v>
      </c>
      <c r="B516" s="1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t="s">
        <v>13</v>
      </c>
      <c r="K516">
        <f t="shared" si="8"/>
        <v>0</v>
      </c>
    </row>
    <row r="517" spans="1:11" x14ac:dyDescent="0.25">
      <c r="A517">
        <v>516</v>
      </c>
      <c r="B517" s="1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t="s">
        <v>11</v>
      </c>
      <c r="K517">
        <f t="shared" si="8"/>
        <v>1</v>
      </c>
    </row>
    <row r="518" spans="1:11" x14ac:dyDescent="0.25">
      <c r="A518">
        <v>517</v>
      </c>
      <c r="B518" s="1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t="s">
        <v>13</v>
      </c>
      <c r="K518">
        <f t="shared" si="8"/>
        <v>0</v>
      </c>
    </row>
    <row r="519" spans="1:11" x14ac:dyDescent="0.25">
      <c r="A519">
        <v>518</v>
      </c>
      <c r="B519" s="1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t="s">
        <v>13</v>
      </c>
      <c r="K519">
        <f t="shared" si="8"/>
        <v>0</v>
      </c>
    </row>
    <row r="520" spans="1:11" x14ac:dyDescent="0.25">
      <c r="A520">
        <v>519</v>
      </c>
      <c r="B520" s="1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t="s">
        <v>11</v>
      </c>
      <c r="K520">
        <f t="shared" si="8"/>
        <v>1</v>
      </c>
    </row>
    <row r="521" spans="1:11" x14ac:dyDescent="0.25">
      <c r="A521">
        <v>520</v>
      </c>
      <c r="B521" s="1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t="s">
        <v>13</v>
      </c>
      <c r="K521">
        <f t="shared" si="8"/>
        <v>0</v>
      </c>
    </row>
    <row r="522" spans="1:11" x14ac:dyDescent="0.25">
      <c r="A522">
        <v>521</v>
      </c>
      <c r="B522" s="1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t="s">
        <v>13</v>
      </c>
      <c r="K522">
        <f t="shared" si="8"/>
        <v>0</v>
      </c>
    </row>
    <row r="523" spans="1:11" x14ac:dyDescent="0.25">
      <c r="A523">
        <v>522</v>
      </c>
      <c r="B523" s="1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t="s">
        <v>11</v>
      </c>
      <c r="K523">
        <f t="shared" si="8"/>
        <v>1</v>
      </c>
    </row>
    <row r="524" spans="1:11" x14ac:dyDescent="0.25">
      <c r="A524">
        <v>523</v>
      </c>
      <c r="B524" s="1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t="s">
        <v>13</v>
      </c>
      <c r="K524">
        <f t="shared" si="8"/>
        <v>0</v>
      </c>
    </row>
    <row r="525" spans="1:11" x14ac:dyDescent="0.25">
      <c r="A525">
        <v>524</v>
      </c>
      <c r="B525" s="1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t="s">
        <v>13</v>
      </c>
      <c r="K525">
        <f t="shared" si="8"/>
        <v>0</v>
      </c>
    </row>
    <row r="526" spans="1:11" x14ac:dyDescent="0.25">
      <c r="A526">
        <v>525</v>
      </c>
      <c r="B526" s="1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t="s">
        <v>13</v>
      </c>
      <c r="K526">
        <f t="shared" si="8"/>
        <v>0</v>
      </c>
    </row>
    <row r="527" spans="1:11" x14ac:dyDescent="0.25">
      <c r="A527">
        <v>526</v>
      </c>
      <c r="B527" s="1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t="s">
        <v>13</v>
      </c>
      <c r="K527">
        <f t="shared" si="8"/>
        <v>0</v>
      </c>
    </row>
    <row r="528" spans="1:11" x14ac:dyDescent="0.25">
      <c r="A528">
        <v>527</v>
      </c>
      <c r="B528" s="1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t="s">
        <v>11</v>
      </c>
      <c r="K528">
        <f t="shared" si="8"/>
        <v>1</v>
      </c>
    </row>
    <row r="529" spans="1:11" x14ac:dyDescent="0.25">
      <c r="A529">
        <v>528</v>
      </c>
      <c r="B529" s="1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t="s">
        <v>11</v>
      </c>
      <c r="K529">
        <f t="shared" si="8"/>
        <v>1</v>
      </c>
    </row>
    <row r="530" spans="1:11" x14ac:dyDescent="0.25">
      <c r="A530">
        <v>529</v>
      </c>
      <c r="B530" s="1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t="s">
        <v>11</v>
      </c>
      <c r="K530">
        <f t="shared" si="8"/>
        <v>1</v>
      </c>
    </row>
    <row r="531" spans="1:11" x14ac:dyDescent="0.25">
      <c r="A531">
        <v>530</v>
      </c>
      <c r="B531" s="1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t="s">
        <v>11</v>
      </c>
      <c r="K531">
        <f t="shared" si="8"/>
        <v>1</v>
      </c>
    </row>
    <row r="532" spans="1:11" x14ac:dyDescent="0.25">
      <c r="A532">
        <v>531</v>
      </c>
      <c r="B532" s="1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t="s">
        <v>11</v>
      </c>
      <c r="K532">
        <f t="shared" si="8"/>
        <v>1</v>
      </c>
    </row>
    <row r="533" spans="1:11" x14ac:dyDescent="0.25">
      <c r="A533">
        <v>532</v>
      </c>
      <c r="B533" s="1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t="s">
        <v>13</v>
      </c>
      <c r="K533">
        <f t="shared" si="8"/>
        <v>0</v>
      </c>
    </row>
    <row r="534" spans="1:11" x14ac:dyDescent="0.25">
      <c r="A534">
        <v>533</v>
      </c>
      <c r="B534" s="1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t="s">
        <v>11</v>
      </c>
      <c r="K534">
        <f t="shared" si="8"/>
        <v>1</v>
      </c>
    </row>
    <row r="535" spans="1:11" x14ac:dyDescent="0.25">
      <c r="A535">
        <v>534</v>
      </c>
      <c r="B535" s="1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t="s">
        <v>13</v>
      </c>
      <c r="K535">
        <f t="shared" si="8"/>
        <v>0</v>
      </c>
    </row>
    <row r="536" spans="1:11" x14ac:dyDescent="0.25">
      <c r="A536">
        <v>535</v>
      </c>
      <c r="B536" s="1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t="s">
        <v>13</v>
      </c>
      <c r="K536">
        <f t="shared" si="8"/>
        <v>0</v>
      </c>
    </row>
    <row r="537" spans="1:11" x14ac:dyDescent="0.25">
      <c r="A537">
        <v>536</v>
      </c>
      <c r="B537" s="1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t="s">
        <v>13</v>
      </c>
      <c r="K537">
        <f t="shared" si="8"/>
        <v>0</v>
      </c>
    </row>
    <row r="538" spans="1:11" x14ac:dyDescent="0.25">
      <c r="A538">
        <v>537</v>
      </c>
      <c r="B538" s="1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t="s">
        <v>11</v>
      </c>
      <c r="K538">
        <f t="shared" si="8"/>
        <v>1</v>
      </c>
    </row>
    <row r="539" spans="1:11" x14ac:dyDescent="0.25">
      <c r="A539">
        <v>538</v>
      </c>
      <c r="B539" s="1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t="s">
        <v>11</v>
      </c>
      <c r="K539">
        <f t="shared" si="8"/>
        <v>1</v>
      </c>
    </row>
    <row r="540" spans="1:11" x14ac:dyDescent="0.25">
      <c r="A540">
        <v>539</v>
      </c>
      <c r="B540" s="1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t="s">
        <v>13</v>
      </c>
      <c r="K540">
        <f t="shared" si="8"/>
        <v>0</v>
      </c>
    </row>
    <row r="541" spans="1:11" x14ac:dyDescent="0.25">
      <c r="A541">
        <v>540</v>
      </c>
      <c r="B541" s="1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t="s">
        <v>11</v>
      </c>
      <c r="K541">
        <f t="shared" si="8"/>
        <v>1</v>
      </c>
    </row>
    <row r="542" spans="1:11" x14ac:dyDescent="0.25">
      <c r="A542">
        <v>541</v>
      </c>
      <c r="B542" s="1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t="s">
        <v>11</v>
      </c>
      <c r="K542">
        <f t="shared" si="8"/>
        <v>1</v>
      </c>
    </row>
    <row r="543" spans="1:11" x14ac:dyDescent="0.25">
      <c r="A543">
        <v>542</v>
      </c>
      <c r="B543" s="1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t="s">
        <v>13</v>
      </c>
      <c r="K543">
        <f t="shared" si="8"/>
        <v>0</v>
      </c>
    </row>
    <row r="544" spans="1:11" x14ac:dyDescent="0.25">
      <c r="A544">
        <v>543</v>
      </c>
      <c r="B544" s="1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t="s">
        <v>13</v>
      </c>
      <c r="K544">
        <f t="shared" si="8"/>
        <v>0</v>
      </c>
    </row>
    <row r="545" spans="1:11" x14ac:dyDescent="0.25">
      <c r="A545">
        <v>544</v>
      </c>
      <c r="B545" s="1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t="s">
        <v>13</v>
      </c>
      <c r="K545">
        <f t="shared" si="8"/>
        <v>0</v>
      </c>
    </row>
    <row r="546" spans="1:11" x14ac:dyDescent="0.25">
      <c r="A546">
        <v>545</v>
      </c>
      <c r="B546" s="1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t="s">
        <v>13</v>
      </c>
      <c r="K546">
        <f t="shared" si="8"/>
        <v>0</v>
      </c>
    </row>
    <row r="547" spans="1:11" x14ac:dyDescent="0.25">
      <c r="A547">
        <v>546</v>
      </c>
      <c r="B547" s="1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t="s">
        <v>11</v>
      </c>
      <c r="K547">
        <f t="shared" si="8"/>
        <v>1</v>
      </c>
    </row>
    <row r="548" spans="1:11" x14ac:dyDescent="0.25">
      <c r="A548">
        <v>547</v>
      </c>
      <c r="B548" s="1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t="s">
        <v>11</v>
      </c>
      <c r="K548">
        <f t="shared" si="8"/>
        <v>1</v>
      </c>
    </row>
    <row r="549" spans="1:11" x14ac:dyDescent="0.25">
      <c r="A549">
        <v>548</v>
      </c>
      <c r="B549" s="1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t="s">
        <v>13</v>
      </c>
      <c r="K549">
        <f t="shared" si="8"/>
        <v>0</v>
      </c>
    </row>
    <row r="550" spans="1:11" x14ac:dyDescent="0.25">
      <c r="A550">
        <v>549</v>
      </c>
      <c r="B550" s="1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t="s">
        <v>11</v>
      </c>
      <c r="K550">
        <f t="shared" si="8"/>
        <v>1</v>
      </c>
    </row>
    <row r="551" spans="1:11" x14ac:dyDescent="0.25">
      <c r="A551">
        <v>550</v>
      </c>
      <c r="B551" s="1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t="s">
        <v>13</v>
      </c>
      <c r="K551">
        <f t="shared" si="8"/>
        <v>0</v>
      </c>
    </row>
    <row r="552" spans="1:11" x14ac:dyDescent="0.25">
      <c r="A552">
        <v>551</v>
      </c>
      <c r="B552" s="1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t="s">
        <v>11</v>
      </c>
      <c r="K552">
        <f t="shared" si="8"/>
        <v>1</v>
      </c>
    </row>
    <row r="553" spans="1:11" x14ac:dyDescent="0.25">
      <c r="A553">
        <v>552</v>
      </c>
      <c r="B553" s="1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t="s">
        <v>13</v>
      </c>
      <c r="K553">
        <f t="shared" si="8"/>
        <v>0</v>
      </c>
    </row>
    <row r="554" spans="1:11" x14ac:dyDescent="0.25">
      <c r="A554">
        <v>553</v>
      </c>
      <c r="B554" s="1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t="s">
        <v>11</v>
      </c>
      <c r="K554">
        <f t="shared" si="8"/>
        <v>1</v>
      </c>
    </row>
    <row r="555" spans="1:11" x14ac:dyDescent="0.25">
      <c r="A555">
        <v>554</v>
      </c>
      <c r="B555" s="1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t="s">
        <v>11</v>
      </c>
      <c r="K555">
        <f t="shared" si="8"/>
        <v>1</v>
      </c>
    </row>
    <row r="556" spans="1:11" x14ac:dyDescent="0.25">
      <c r="A556">
        <v>555</v>
      </c>
      <c r="B556" s="1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t="s">
        <v>13</v>
      </c>
      <c r="K556">
        <f t="shared" si="8"/>
        <v>0</v>
      </c>
    </row>
    <row r="557" spans="1:11" x14ac:dyDescent="0.25">
      <c r="A557">
        <v>556</v>
      </c>
      <c r="B557" s="1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t="s">
        <v>11</v>
      </c>
      <c r="K557">
        <f t="shared" si="8"/>
        <v>1</v>
      </c>
    </row>
    <row r="558" spans="1:11" x14ac:dyDescent="0.25">
      <c r="A558">
        <v>557</v>
      </c>
      <c r="B558" s="1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t="s">
        <v>13</v>
      </c>
      <c r="K558">
        <f t="shared" si="8"/>
        <v>0</v>
      </c>
    </row>
    <row r="559" spans="1:11" x14ac:dyDescent="0.25">
      <c r="A559">
        <v>558</v>
      </c>
      <c r="B559" s="1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t="s">
        <v>11</v>
      </c>
      <c r="K559">
        <f t="shared" si="8"/>
        <v>1</v>
      </c>
    </row>
    <row r="560" spans="1:11" x14ac:dyDescent="0.25">
      <c r="A560">
        <v>559</v>
      </c>
      <c r="B560" s="1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t="s">
        <v>11</v>
      </c>
      <c r="K560">
        <f t="shared" si="8"/>
        <v>1</v>
      </c>
    </row>
    <row r="561" spans="1:11" x14ac:dyDescent="0.25">
      <c r="A561">
        <v>560</v>
      </c>
      <c r="B561" s="1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t="s">
        <v>13</v>
      </c>
      <c r="K561">
        <f t="shared" si="8"/>
        <v>0</v>
      </c>
    </row>
    <row r="562" spans="1:11" x14ac:dyDescent="0.25">
      <c r="A562">
        <v>561</v>
      </c>
      <c r="B562" s="1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t="s">
        <v>11</v>
      </c>
      <c r="K562">
        <f t="shared" si="8"/>
        <v>1</v>
      </c>
    </row>
    <row r="563" spans="1:11" x14ac:dyDescent="0.25">
      <c r="A563">
        <v>562</v>
      </c>
      <c r="B563" s="1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t="s">
        <v>11</v>
      </c>
      <c r="K563">
        <f t="shared" si="8"/>
        <v>1</v>
      </c>
    </row>
    <row r="564" spans="1:11" x14ac:dyDescent="0.25">
      <c r="A564">
        <v>563</v>
      </c>
      <c r="B564" s="1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t="s">
        <v>11</v>
      </c>
      <c r="K564">
        <f t="shared" si="8"/>
        <v>1</v>
      </c>
    </row>
    <row r="565" spans="1:11" x14ac:dyDescent="0.25">
      <c r="A565">
        <v>564</v>
      </c>
      <c r="B565" s="1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t="s">
        <v>11</v>
      </c>
      <c r="K565">
        <f t="shared" si="8"/>
        <v>1</v>
      </c>
    </row>
    <row r="566" spans="1:11" x14ac:dyDescent="0.25">
      <c r="A566">
        <v>565</v>
      </c>
      <c r="B566" s="1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t="s">
        <v>11</v>
      </c>
      <c r="K566">
        <f t="shared" si="8"/>
        <v>1</v>
      </c>
    </row>
    <row r="567" spans="1:11" x14ac:dyDescent="0.25">
      <c r="A567">
        <v>566</v>
      </c>
      <c r="B567" s="1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t="s">
        <v>13</v>
      </c>
      <c r="K567">
        <f t="shared" si="8"/>
        <v>0</v>
      </c>
    </row>
    <row r="568" spans="1:11" x14ac:dyDescent="0.25">
      <c r="A568">
        <v>567</v>
      </c>
      <c r="B568" s="1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t="s">
        <v>11</v>
      </c>
      <c r="K568">
        <f t="shared" si="8"/>
        <v>1</v>
      </c>
    </row>
    <row r="569" spans="1:11" x14ac:dyDescent="0.25">
      <c r="A569">
        <v>568</v>
      </c>
      <c r="B569" s="1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t="s">
        <v>13</v>
      </c>
      <c r="K569">
        <f t="shared" si="8"/>
        <v>0</v>
      </c>
    </row>
    <row r="570" spans="1:11" x14ac:dyDescent="0.25">
      <c r="A570">
        <v>569</v>
      </c>
      <c r="B570" s="1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t="s">
        <v>13</v>
      </c>
      <c r="K570">
        <f t="shared" si="8"/>
        <v>0</v>
      </c>
    </row>
    <row r="571" spans="1:11" x14ac:dyDescent="0.25">
      <c r="A571">
        <v>570</v>
      </c>
      <c r="B571" s="1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t="s">
        <v>13</v>
      </c>
      <c r="K571">
        <f t="shared" si="8"/>
        <v>0</v>
      </c>
    </row>
    <row r="572" spans="1:11" x14ac:dyDescent="0.25">
      <c r="A572">
        <v>571</v>
      </c>
      <c r="B572" s="1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t="s">
        <v>11</v>
      </c>
      <c r="K572">
        <f t="shared" si="8"/>
        <v>1</v>
      </c>
    </row>
    <row r="573" spans="1:11" x14ac:dyDescent="0.25">
      <c r="A573">
        <v>572</v>
      </c>
      <c r="B573" s="1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t="s">
        <v>13</v>
      </c>
      <c r="K573">
        <f t="shared" si="8"/>
        <v>0</v>
      </c>
    </row>
    <row r="574" spans="1:11" x14ac:dyDescent="0.25">
      <c r="A574">
        <v>573</v>
      </c>
      <c r="B574" s="1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t="s">
        <v>13</v>
      </c>
      <c r="K574">
        <f t="shared" si="8"/>
        <v>0</v>
      </c>
    </row>
    <row r="575" spans="1:11" x14ac:dyDescent="0.25">
      <c r="A575">
        <v>574</v>
      </c>
      <c r="B575" s="1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t="s">
        <v>13</v>
      </c>
      <c r="K575">
        <f t="shared" si="8"/>
        <v>0</v>
      </c>
    </row>
    <row r="576" spans="1:11" x14ac:dyDescent="0.25">
      <c r="A576">
        <v>575</v>
      </c>
      <c r="B576" s="1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t="s">
        <v>11</v>
      </c>
      <c r="K576">
        <f t="shared" si="8"/>
        <v>1</v>
      </c>
    </row>
    <row r="577" spans="1:11" x14ac:dyDescent="0.25">
      <c r="A577">
        <v>576</v>
      </c>
      <c r="B577" s="1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t="s">
        <v>11</v>
      </c>
      <c r="K577">
        <f t="shared" si="8"/>
        <v>1</v>
      </c>
    </row>
    <row r="578" spans="1:11" x14ac:dyDescent="0.25">
      <c r="A578">
        <v>577</v>
      </c>
      <c r="B578" s="1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t="s">
        <v>11</v>
      </c>
      <c r="K578">
        <f t="shared" si="8"/>
        <v>1</v>
      </c>
    </row>
    <row r="579" spans="1:11" x14ac:dyDescent="0.25">
      <c r="A579">
        <v>578</v>
      </c>
      <c r="B579" s="1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t="s">
        <v>11</v>
      </c>
      <c r="K579">
        <f t="shared" ref="K579:K642" si="9">IF(J579="Yes", 1, 0)</f>
        <v>1</v>
      </c>
    </row>
    <row r="580" spans="1:11" x14ac:dyDescent="0.25">
      <c r="A580">
        <v>579</v>
      </c>
      <c r="B580" s="1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t="s">
        <v>11</v>
      </c>
      <c r="K580">
        <f t="shared" si="9"/>
        <v>1</v>
      </c>
    </row>
    <row r="581" spans="1:11" x14ac:dyDescent="0.25">
      <c r="A581">
        <v>580</v>
      </c>
      <c r="B581" s="1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t="s">
        <v>11</v>
      </c>
      <c r="K581">
        <f t="shared" si="9"/>
        <v>1</v>
      </c>
    </row>
    <row r="582" spans="1:11" x14ac:dyDescent="0.25">
      <c r="A582">
        <v>581</v>
      </c>
      <c r="B582" s="1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t="s">
        <v>13</v>
      </c>
      <c r="K582">
        <f t="shared" si="9"/>
        <v>0</v>
      </c>
    </row>
    <row r="583" spans="1:11" x14ac:dyDescent="0.25">
      <c r="A583">
        <v>582</v>
      </c>
      <c r="B583" s="1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t="s">
        <v>13</v>
      </c>
      <c r="K583">
        <f t="shared" si="9"/>
        <v>0</v>
      </c>
    </row>
    <row r="584" spans="1:11" x14ac:dyDescent="0.25">
      <c r="A584">
        <v>583</v>
      </c>
      <c r="B584" s="1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t="s">
        <v>11</v>
      </c>
      <c r="K584">
        <f t="shared" si="9"/>
        <v>1</v>
      </c>
    </row>
    <row r="585" spans="1:11" x14ac:dyDescent="0.25">
      <c r="A585">
        <v>584</v>
      </c>
      <c r="B585" s="1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t="s">
        <v>13</v>
      </c>
      <c r="K585">
        <f t="shared" si="9"/>
        <v>0</v>
      </c>
    </row>
    <row r="586" spans="1:11" x14ac:dyDescent="0.25">
      <c r="A586">
        <v>585</v>
      </c>
      <c r="B586" s="1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t="s">
        <v>13</v>
      </c>
      <c r="K586">
        <f t="shared" si="9"/>
        <v>0</v>
      </c>
    </row>
    <row r="587" spans="1:11" x14ac:dyDescent="0.25">
      <c r="A587">
        <v>586</v>
      </c>
      <c r="B587" s="1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t="s">
        <v>13</v>
      </c>
      <c r="K587">
        <f t="shared" si="9"/>
        <v>0</v>
      </c>
    </row>
    <row r="588" spans="1:11" x14ac:dyDescent="0.25">
      <c r="A588">
        <v>587</v>
      </c>
      <c r="B588" s="1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t="s">
        <v>13</v>
      </c>
      <c r="K588">
        <f t="shared" si="9"/>
        <v>0</v>
      </c>
    </row>
    <row r="589" spans="1:11" x14ac:dyDescent="0.25">
      <c r="A589">
        <v>588</v>
      </c>
      <c r="B589" s="1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t="s">
        <v>11</v>
      </c>
      <c r="K589">
        <f t="shared" si="9"/>
        <v>1</v>
      </c>
    </row>
    <row r="590" spans="1:11" x14ac:dyDescent="0.25">
      <c r="A590">
        <v>589</v>
      </c>
      <c r="B590" s="1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t="s">
        <v>13</v>
      </c>
      <c r="K590">
        <f t="shared" si="9"/>
        <v>0</v>
      </c>
    </row>
    <row r="591" spans="1:11" x14ac:dyDescent="0.25">
      <c r="A591">
        <v>590</v>
      </c>
      <c r="B591" s="1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t="s">
        <v>11</v>
      </c>
      <c r="K591">
        <f t="shared" si="9"/>
        <v>1</v>
      </c>
    </row>
    <row r="592" spans="1:11" x14ac:dyDescent="0.25">
      <c r="A592">
        <v>591</v>
      </c>
      <c r="B592" s="1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t="s">
        <v>13</v>
      </c>
      <c r="K592">
        <f t="shared" si="9"/>
        <v>0</v>
      </c>
    </row>
    <row r="593" spans="1:11" x14ac:dyDescent="0.25">
      <c r="A593">
        <v>592</v>
      </c>
      <c r="B593" s="1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t="s">
        <v>11</v>
      </c>
      <c r="K593">
        <f t="shared" si="9"/>
        <v>1</v>
      </c>
    </row>
    <row r="594" spans="1:11" x14ac:dyDescent="0.25">
      <c r="A594">
        <v>593</v>
      </c>
      <c r="B594" s="1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t="s">
        <v>13</v>
      </c>
      <c r="K594">
        <f t="shared" si="9"/>
        <v>0</v>
      </c>
    </row>
    <row r="595" spans="1:11" x14ac:dyDescent="0.25">
      <c r="A595">
        <v>594</v>
      </c>
      <c r="B595" s="1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t="s">
        <v>11</v>
      </c>
      <c r="K595">
        <f t="shared" si="9"/>
        <v>1</v>
      </c>
    </row>
    <row r="596" spans="1:11" x14ac:dyDescent="0.25">
      <c r="A596">
        <v>595</v>
      </c>
      <c r="B596" s="1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t="s">
        <v>11</v>
      </c>
      <c r="K596">
        <f t="shared" si="9"/>
        <v>1</v>
      </c>
    </row>
    <row r="597" spans="1:11" x14ac:dyDescent="0.25">
      <c r="A597">
        <v>596</v>
      </c>
      <c r="B597" s="1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t="s">
        <v>11</v>
      </c>
      <c r="K597">
        <f t="shared" si="9"/>
        <v>1</v>
      </c>
    </row>
    <row r="598" spans="1:11" x14ac:dyDescent="0.25">
      <c r="A598">
        <v>597</v>
      </c>
      <c r="B598" s="1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t="s">
        <v>13</v>
      </c>
      <c r="K598">
        <f t="shared" si="9"/>
        <v>0</v>
      </c>
    </row>
    <row r="599" spans="1:11" x14ac:dyDescent="0.25">
      <c r="A599">
        <v>598</v>
      </c>
      <c r="B599" s="1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t="s">
        <v>11</v>
      </c>
      <c r="K599">
        <f t="shared" si="9"/>
        <v>1</v>
      </c>
    </row>
    <row r="600" spans="1:11" x14ac:dyDescent="0.25">
      <c r="A600">
        <v>599</v>
      </c>
      <c r="B600" s="1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t="s">
        <v>11</v>
      </c>
      <c r="K600">
        <f t="shared" si="9"/>
        <v>1</v>
      </c>
    </row>
    <row r="601" spans="1:11" x14ac:dyDescent="0.25">
      <c r="A601">
        <v>600</v>
      </c>
      <c r="B601" s="1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t="s">
        <v>11</v>
      </c>
      <c r="K601">
        <f t="shared" si="9"/>
        <v>1</v>
      </c>
    </row>
    <row r="602" spans="1:11" x14ac:dyDescent="0.25">
      <c r="A602">
        <v>601</v>
      </c>
      <c r="B602" s="1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t="s">
        <v>11</v>
      </c>
      <c r="K602">
        <f t="shared" si="9"/>
        <v>1</v>
      </c>
    </row>
    <row r="603" spans="1:11" x14ac:dyDescent="0.25">
      <c r="A603">
        <v>602</v>
      </c>
      <c r="B603" s="1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t="s">
        <v>13</v>
      </c>
      <c r="K603">
        <f t="shared" si="9"/>
        <v>0</v>
      </c>
    </row>
    <row r="604" spans="1:11" x14ac:dyDescent="0.25">
      <c r="A604">
        <v>603</v>
      </c>
      <c r="B604" s="1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t="s">
        <v>11</v>
      </c>
      <c r="K604">
        <f t="shared" si="9"/>
        <v>1</v>
      </c>
    </row>
    <row r="605" spans="1:11" x14ac:dyDescent="0.25">
      <c r="A605">
        <v>604</v>
      </c>
      <c r="B605" s="1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t="s">
        <v>13</v>
      </c>
      <c r="K605">
        <f t="shared" si="9"/>
        <v>0</v>
      </c>
    </row>
    <row r="606" spans="1:11" x14ac:dyDescent="0.25">
      <c r="A606">
        <v>605</v>
      </c>
      <c r="B606" s="1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t="s">
        <v>13</v>
      </c>
      <c r="K606">
        <f t="shared" si="9"/>
        <v>0</v>
      </c>
    </row>
    <row r="607" spans="1:11" x14ac:dyDescent="0.25">
      <c r="A607">
        <v>606</v>
      </c>
      <c r="B607" s="1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t="s">
        <v>11</v>
      </c>
      <c r="K607">
        <f t="shared" si="9"/>
        <v>1</v>
      </c>
    </row>
    <row r="608" spans="1:11" x14ac:dyDescent="0.25">
      <c r="A608">
        <v>607</v>
      </c>
      <c r="B608" s="1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t="s">
        <v>11</v>
      </c>
      <c r="K608">
        <f t="shared" si="9"/>
        <v>1</v>
      </c>
    </row>
    <row r="609" spans="1:11" x14ac:dyDescent="0.25">
      <c r="A609">
        <v>608</v>
      </c>
      <c r="B609" s="1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t="s">
        <v>13</v>
      </c>
      <c r="K609">
        <f t="shared" si="9"/>
        <v>0</v>
      </c>
    </row>
    <row r="610" spans="1:11" x14ac:dyDescent="0.25">
      <c r="A610">
        <v>609</v>
      </c>
      <c r="B610" s="1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t="s">
        <v>13</v>
      </c>
      <c r="K610">
        <f t="shared" si="9"/>
        <v>0</v>
      </c>
    </row>
    <row r="611" spans="1:11" x14ac:dyDescent="0.25">
      <c r="A611">
        <v>610</v>
      </c>
      <c r="B611" s="1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t="s">
        <v>13</v>
      </c>
      <c r="K611">
        <f t="shared" si="9"/>
        <v>0</v>
      </c>
    </row>
    <row r="612" spans="1:11" x14ac:dyDescent="0.25">
      <c r="A612">
        <v>611</v>
      </c>
      <c r="B612" s="1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t="s">
        <v>11</v>
      </c>
      <c r="K612">
        <f t="shared" si="9"/>
        <v>1</v>
      </c>
    </row>
    <row r="613" spans="1:11" x14ac:dyDescent="0.25">
      <c r="A613">
        <v>612</v>
      </c>
      <c r="B613" s="1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t="s">
        <v>11</v>
      </c>
      <c r="K613">
        <f t="shared" si="9"/>
        <v>1</v>
      </c>
    </row>
    <row r="614" spans="1:11" x14ac:dyDescent="0.25">
      <c r="A614">
        <v>613</v>
      </c>
      <c r="B614" s="1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t="s">
        <v>11</v>
      </c>
      <c r="K614">
        <f t="shared" si="9"/>
        <v>1</v>
      </c>
    </row>
    <row r="615" spans="1:11" x14ac:dyDescent="0.25">
      <c r="A615">
        <v>614</v>
      </c>
      <c r="B615" s="1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t="s">
        <v>11</v>
      </c>
      <c r="K615">
        <f t="shared" si="9"/>
        <v>1</v>
      </c>
    </row>
    <row r="616" spans="1:11" x14ac:dyDescent="0.25">
      <c r="A616">
        <v>615</v>
      </c>
      <c r="B616" s="1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t="s">
        <v>11</v>
      </c>
      <c r="K616">
        <f t="shared" si="9"/>
        <v>1</v>
      </c>
    </row>
    <row r="617" spans="1:11" x14ac:dyDescent="0.25">
      <c r="A617">
        <v>616</v>
      </c>
      <c r="B617" s="1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t="s">
        <v>11</v>
      </c>
      <c r="K617">
        <f t="shared" si="9"/>
        <v>1</v>
      </c>
    </row>
    <row r="618" spans="1:11" x14ac:dyDescent="0.25">
      <c r="A618">
        <v>617</v>
      </c>
      <c r="B618" s="1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t="s">
        <v>13</v>
      </c>
      <c r="K618">
        <f t="shared" si="9"/>
        <v>0</v>
      </c>
    </row>
    <row r="619" spans="1:11" x14ac:dyDescent="0.25">
      <c r="A619">
        <v>618</v>
      </c>
      <c r="B619" s="1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t="s">
        <v>11</v>
      </c>
      <c r="K619">
        <f t="shared" si="9"/>
        <v>1</v>
      </c>
    </row>
    <row r="620" spans="1:11" x14ac:dyDescent="0.25">
      <c r="A620">
        <v>619</v>
      </c>
      <c r="B620" s="1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t="s">
        <v>11</v>
      </c>
      <c r="K620">
        <f t="shared" si="9"/>
        <v>1</v>
      </c>
    </row>
    <row r="621" spans="1:11" x14ac:dyDescent="0.25">
      <c r="A621">
        <v>620</v>
      </c>
      <c r="B621" s="1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t="s">
        <v>11</v>
      </c>
      <c r="K621">
        <f t="shared" si="9"/>
        <v>1</v>
      </c>
    </row>
    <row r="622" spans="1:11" x14ac:dyDescent="0.25">
      <c r="A622">
        <v>621</v>
      </c>
      <c r="B622" s="1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t="s">
        <v>11</v>
      </c>
      <c r="K622">
        <f t="shared" si="9"/>
        <v>1</v>
      </c>
    </row>
    <row r="623" spans="1:11" x14ac:dyDescent="0.25">
      <c r="A623">
        <v>622</v>
      </c>
      <c r="B623" s="1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t="s">
        <v>11</v>
      </c>
      <c r="K623">
        <f t="shared" si="9"/>
        <v>1</v>
      </c>
    </row>
    <row r="624" spans="1:11" x14ac:dyDescent="0.25">
      <c r="A624">
        <v>623</v>
      </c>
      <c r="B624" s="1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t="s">
        <v>11</v>
      </c>
      <c r="K624">
        <f t="shared" si="9"/>
        <v>1</v>
      </c>
    </row>
    <row r="625" spans="1:11" x14ac:dyDescent="0.25">
      <c r="A625">
        <v>624</v>
      </c>
      <c r="B625" s="1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t="s">
        <v>13</v>
      </c>
      <c r="K625">
        <f t="shared" si="9"/>
        <v>0</v>
      </c>
    </row>
    <row r="626" spans="1:11" x14ac:dyDescent="0.25">
      <c r="A626">
        <v>625</v>
      </c>
      <c r="B626" s="1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t="s">
        <v>13</v>
      </c>
      <c r="K626">
        <f t="shared" si="9"/>
        <v>0</v>
      </c>
    </row>
    <row r="627" spans="1:11" x14ac:dyDescent="0.25">
      <c r="A627">
        <v>626</v>
      </c>
      <c r="B627" s="1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t="s">
        <v>13</v>
      </c>
      <c r="K627">
        <f t="shared" si="9"/>
        <v>0</v>
      </c>
    </row>
    <row r="628" spans="1:11" x14ac:dyDescent="0.25">
      <c r="A628">
        <v>627</v>
      </c>
      <c r="B628" s="1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t="s">
        <v>11</v>
      </c>
      <c r="K628">
        <f t="shared" si="9"/>
        <v>1</v>
      </c>
    </row>
    <row r="629" spans="1:11" x14ac:dyDescent="0.25">
      <c r="A629">
        <v>628</v>
      </c>
      <c r="B629" s="1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t="s">
        <v>13</v>
      </c>
      <c r="K629">
        <f t="shared" si="9"/>
        <v>0</v>
      </c>
    </row>
    <row r="630" spans="1:11" x14ac:dyDescent="0.25">
      <c r="A630">
        <v>629</v>
      </c>
      <c r="B630" s="1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t="s">
        <v>13</v>
      </c>
      <c r="K630">
        <f t="shared" si="9"/>
        <v>0</v>
      </c>
    </row>
    <row r="631" spans="1:11" x14ac:dyDescent="0.25">
      <c r="A631">
        <v>630</v>
      </c>
      <c r="B631" s="1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t="s">
        <v>13</v>
      </c>
      <c r="K631">
        <f t="shared" si="9"/>
        <v>0</v>
      </c>
    </row>
    <row r="632" spans="1:11" x14ac:dyDescent="0.25">
      <c r="A632">
        <v>631</v>
      </c>
      <c r="B632" s="1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t="s">
        <v>11</v>
      </c>
      <c r="K632">
        <f t="shared" si="9"/>
        <v>1</v>
      </c>
    </row>
    <row r="633" spans="1:11" x14ac:dyDescent="0.25">
      <c r="A633">
        <v>632</v>
      </c>
      <c r="B633" s="1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t="s">
        <v>11</v>
      </c>
      <c r="K633">
        <f t="shared" si="9"/>
        <v>1</v>
      </c>
    </row>
    <row r="634" spans="1:11" x14ac:dyDescent="0.25">
      <c r="A634">
        <v>633</v>
      </c>
      <c r="B634" s="1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t="s">
        <v>11</v>
      </c>
      <c r="K634">
        <f t="shared" si="9"/>
        <v>1</v>
      </c>
    </row>
    <row r="635" spans="1:11" x14ac:dyDescent="0.25">
      <c r="A635">
        <v>634</v>
      </c>
      <c r="B635" s="1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t="s">
        <v>13</v>
      </c>
      <c r="K635">
        <f t="shared" si="9"/>
        <v>0</v>
      </c>
    </row>
    <row r="636" spans="1:11" x14ac:dyDescent="0.25">
      <c r="A636">
        <v>635</v>
      </c>
      <c r="B636" s="1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t="s">
        <v>11</v>
      </c>
      <c r="K636">
        <f t="shared" si="9"/>
        <v>1</v>
      </c>
    </row>
    <row r="637" spans="1:11" x14ac:dyDescent="0.25">
      <c r="A637">
        <v>636</v>
      </c>
      <c r="B637" s="1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t="s">
        <v>11</v>
      </c>
      <c r="K637">
        <f t="shared" si="9"/>
        <v>1</v>
      </c>
    </row>
    <row r="638" spans="1:11" x14ac:dyDescent="0.25">
      <c r="A638">
        <v>637</v>
      </c>
      <c r="B638" s="1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t="s">
        <v>13</v>
      </c>
      <c r="K638">
        <f t="shared" si="9"/>
        <v>0</v>
      </c>
    </row>
    <row r="639" spans="1:11" x14ac:dyDescent="0.25">
      <c r="A639">
        <v>638</v>
      </c>
      <c r="B639" s="1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t="s">
        <v>13</v>
      </c>
      <c r="K639">
        <f t="shared" si="9"/>
        <v>0</v>
      </c>
    </row>
    <row r="640" spans="1:11" x14ac:dyDescent="0.25">
      <c r="A640">
        <v>639</v>
      </c>
      <c r="B640" s="1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t="s">
        <v>13</v>
      </c>
      <c r="K640">
        <f t="shared" si="9"/>
        <v>0</v>
      </c>
    </row>
    <row r="641" spans="1:11" x14ac:dyDescent="0.25">
      <c r="A641">
        <v>640</v>
      </c>
      <c r="B641" s="1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t="s">
        <v>11</v>
      </c>
      <c r="K641">
        <f t="shared" si="9"/>
        <v>1</v>
      </c>
    </row>
    <row r="642" spans="1:11" x14ac:dyDescent="0.25">
      <c r="A642">
        <v>641</v>
      </c>
      <c r="B642" s="1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t="s">
        <v>11</v>
      </c>
      <c r="K642">
        <f t="shared" si="9"/>
        <v>1</v>
      </c>
    </row>
    <row r="643" spans="1:11" x14ac:dyDescent="0.25">
      <c r="A643">
        <v>642</v>
      </c>
      <c r="B643" s="1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t="s">
        <v>13</v>
      </c>
      <c r="K643">
        <f t="shared" ref="K643:K706" si="10">IF(J643="Yes", 1, 0)</f>
        <v>0</v>
      </c>
    </row>
    <row r="644" spans="1:11" x14ac:dyDescent="0.25">
      <c r="A644">
        <v>643</v>
      </c>
      <c r="B644" s="1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t="s">
        <v>13</v>
      </c>
      <c r="K644">
        <f t="shared" si="10"/>
        <v>0</v>
      </c>
    </row>
    <row r="645" spans="1:11" x14ac:dyDescent="0.25">
      <c r="A645">
        <v>644</v>
      </c>
      <c r="B645" s="1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t="s">
        <v>11</v>
      </c>
      <c r="K645">
        <f t="shared" si="10"/>
        <v>1</v>
      </c>
    </row>
    <row r="646" spans="1:11" x14ac:dyDescent="0.25">
      <c r="A646">
        <v>645</v>
      </c>
      <c r="B646" s="1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t="s">
        <v>11</v>
      </c>
      <c r="K646">
        <f t="shared" si="10"/>
        <v>1</v>
      </c>
    </row>
    <row r="647" spans="1:11" x14ac:dyDescent="0.25">
      <c r="A647">
        <v>646</v>
      </c>
      <c r="B647" s="1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t="s">
        <v>11</v>
      </c>
      <c r="K647">
        <f t="shared" si="10"/>
        <v>1</v>
      </c>
    </row>
    <row r="648" spans="1:11" x14ac:dyDescent="0.25">
      <c r="A648">
        <v>647</v>
      </c>
      <c r="B648" s="1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t="s">
        <v>11</v>
      </c>
      <c r="K648">
        <f t="shared" si="10"/>
        <v>1</v>
      </c>
    </row>
    <row r="649" spans="1:11" x14ac:dyDescent="0.25">
      <c r="A649">
        <v>648</v>
      </c>
      <c r="B649" s="1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t="s">
        <v>13</v>
      </c>
      <c r="K649">
        <f t="shared" si="10"/>
        <v>0</v>
      </c>
    </row>
    <row r="650" spans="1:11" x14ac:dyDescent="0.25">
      <c r="A650">
        <v>649</v>
      </c>
      <c r="B650" s="1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t="s">
        <v>13</v>
      </c>
      <c r="K650">
        <f t="shared" si="10"/>
        <v>0</v>
      </c>
    </row>
    <row r="651" spans="1:11" x14ac:dyDescent="0.25">
      <c r="A651">
        <v>650</v>
      </c>
      <c r="B651" s="1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t="s">
        <v>11</v>
      </c>
      <c r="K651">
        <f t="shared" si="10"/>
        <v>1</v>
      </c>
    </row>
    <row r="652" spans="1:11" x14ac:dyDescent="0.25">
      <c r="A652">
        <v>651</v>
      </c>
      <c r="B652" s="1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t="s">
        <v>11</v>
      </c>
      <c r="K652">
        <f t="shared" si="10"/>
        <v>1</v>
      </c>
    </row>
    <row r="653" spans="1:11" x14ac:dyDescent="0.25">
      <c r="A653">
        <v>652</v>
      </c>
      <c r="B653" s="1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t="s">
        <v>11</v>
      </c>
      <c r="K653">
        <f t="shared" si="10"/>
        <v>1</v>
      </c>
    </row>
    <row r="654" spans="1:11" x14ac:dyDescent="0.25">
      <c r="A654">
        <v>653</v>
      </c>
      <c r="B654" s="1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t="s">
        <v>13</v>
      </c>
      <c r="K654">
        <f t="shared" si="10"/>
        <v>0</v>
      </c>
    </row>
    <row r="655" spans="1:11" x14ac:dyDescent="0.25">
      <c r="A655">
        <v>654</v>
      </c>
      <c r="B655" s="1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t="s">
        <v>11</v>
      </c>
      <c r="K655">
        <f t="shared" si="10"/>
        <v>1</v>
      </c>
    </row>
    <row r="656" spans="1:11" x14ac:dyDescent="0.25">
      <c r="A656">
        <v>655</v>
      </c>
      <c r="B656" s="1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t="s">
        <v>11</v>
      </c>
      <c r="K656">
        <f t="shared" si="10"/>
        <v>1</v>
      </c>
    </row>
    <row r="657" spans="1:11" x14ac:dyDescent="0.25">
      <c r="A657">
        <v>656</v>
      </c>
      <c r="B657" s="1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t="s">
        <v>11</v>
      </c>
      <c r="K657">
        <f t="shared" si="10"/>
        <v>1</v>
      </c>
    </row>
    <row r="658" spans="1:11" x14ac:dyDescent="0.25">
      <c r="A658">
        <v>657</v>
      </c>
      <c r="B658" s="1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t="s">
        <v>11</v>
      </c>
      <c r="K658">
        <f t="shared" si="10"/>
        <v>1</v>
      </c>
    </row>
    <row r="659" spans="1:11" x14ac:dyDescent="0.25">
      <c r="A659">
        <v>658</v>
      </c>
      <c r="B659" s="1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t="s">
        <v>13</v>
      </c>
      <c r="K659">
        <f t="shared" si="10"/>
        <v>0</v>
      </c>
    </row>
    <row r="660" spans="1:11" x14ac:dyDescent="0.25">
      <c r="A660">
        <v>659</v>
      </c>
      <c r="B660" s="1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t="s">
        <v>13</v>
      </c>
      <c r="K660">
        <f t="shared" si="10"/>
        <v>0</v>
      </c>
    </row>
    <row r="661" spans="1:11" x14ac:dyDescent="0.25">
      <c r="A661">
        <v>660</v>
      </c>
      <c r="B661" s="1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t="s">
        <v>11</v>
      </c>
      <c r="K661">
        <f t="shared" si="10"/>
        <v>1</v>
      </c>
    </row>
    <row r="662" spans="1:11" x14ac:dyDescent="0.25">
      <c r="A662">
        <v>661</v>
      </c>
      <c r="B662" s="1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t="s">
        <v>11</v>
      </c>
      <c r="K662">
        <f t="shared" si="10"/>
        <v>1</v>
      </c>
    </row>
    <row r="663" spans="1:11" x14ac:dyDescent="0.25">
      <c r="A663">
        <v>662</v>
      </c>
      <c r="B663" s="1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t="s">
        <v>13</v>
      </c>
      <c r="K663">
        <f t="shared" si="10"/>
        <v>0</v>
      </c>
    </row>
    <row r="664" spans="1:11" x14ac:dyDescent="0.25">
      <c r="A664">
        <v>663</v>
      </c>
      <c r="B664" s="1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t="s">
        <v>11</v>
      </c>
      <c r="K664">
        <f t="shared" si="10"/>
        <v>1</v>
      </c>
    </row>
    <row r="665" spans="1:11" x14ac:dyDescent="0.25">
      <c r="A665">
        <v>664</v>
      </c>
      <c r="B665" s="1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t="s">
        <v>13</v>
      </c>
      <c r="K665">
        <f t="shared" si="10"/>
        <v>0</v>
      </c>
    </row>
    <row r="666" spans="1:11" x14ac:dyDescent="0.25">
      <c r="A666">
        <v>665</v>
      </c>
      <c r="B666" s="1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t="s">
        <v>13</v>
      </c>
      <c r="K666">
        <f t="shared" si="10"/>
        <v>0</v>
      </c>
    </row>
    <row r="667" spans="1:11" x14ac:dyDescent="0.25">
      <c r="A667">
        <v>666</v>
      </c>
      <c r="B667" s="1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t="s">
        <v>13</v>
      </c>
      <c r="K667">
        <f t="shared" si="10"/>
        <v>0</v>
      </c>
    </row>
    <row r="668" spans="1:11" x14ac:dyDescent="0.25">
      <c r="A668">
        <v>667</v>
      </c>
      <c r="B668" s="1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t="s">
        <v>13</v>
      </c>
      <c r="K668">
        <f t="shared" si="10"/>
        <v>0</v>
      </c>
    </row>
    <row r="669" spans="1:11" x14ac:dyDescent="0.25">
      <c r="A669">
        <v>668</v>
      </c>
      <c r="B669" s="1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t="s">
        <v>13</v>
      </c>
      <c r="K669">
        <f t="shared" si="10"/>
        <v>0</v>
      </c>
    </row>
    <row r="670" spans="1:11" x14ac:dyDescent="0.25">
      <c r="A670">
        <v>669</v>
      </c>
      <c r="B670" s="1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t="s">
        <v>13</v>
      </c>
      <c r="K670">
        <f t="shared" si="10"/>
        <v>0</v>
      </c>
    </row>
    <row r="671" spans="1:11" x14ac:dyDescent="0.25">
      <c r="A671">
        <v>670</v>
      </c>
      <c r="B671" s="1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t="s">
        <v>13</v>
      </c>
      <c r="K671">
        <f t="shared" si="10"/>
        <v>0</v>
      </c>
    </row>
    <row r="672" spans="1:11" x14ac:dyDescent="0.25">
      <c r="A672">
        <v>671</v>
      </c>
      <c r="B672" s="1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t="s">
        <v>11</v>
      </c>
      <c r="K672">
        <f t="shared" si="10"/>
        <v>1</v>
      </c>
    </row>
    <row r="673" spans="1:11" x14ac:dyDescent="0.25">
      <c r="A673">
        <v>672</v>
      </c>
      <c r="B673" s="1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t="s">
        <v>11</v>
      </c>
      <c r="K673">
        <f t="shared" si="10"/>
        <v>1</v>
      </c>
    </row>
    <row r="674" spans="1:11" x14ac:dyDescent="0.25">
      <c r="A674">
        <v>673</v>
      </c>
      <c r="B674" s="1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t="s">
        <v>11</v>
      </c>
      <c r="K674">
        <f t="shared" si="10"/>
        <v>1</v>
      </c>
    </row>
    <row r="675" spans="1:11" x14ac:dyDescent="0.25">
      <c r="A675">
        <v>674</v>
      </c>
      <c r="B675" s="1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t="s">
        <v>11</v>
      </c>
      <c r="K675">
        <f t="shared" si="10"/>
        <v>1</v>
      </c>
    </row>
    <row r="676" spans="1:11" x14ac:dyDescent="0.25">
      <c r="A676">
        <v>675</v>
      </c>
      <c r="B676" s="1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t="s">
        <v>11</v>
      </c>
      <c r="K676">
        <f t="shared" si="10"/>
        <v>1</v>
      </c>
    </row>
    <row r="677" spans="1:11" x14ac:dyDescent="0.25">
      <c r="A677">
        <v>676</v>
      </c>
      <c r="B677" s="1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t="s">
        <v>11</v>
      </c>
      <c r="K677">
        <f t="shared" si="10"/>
        <v>1</v>
      </c>
    </row>
    <row r="678" spans="1:11" x14ac:dyDescent="0.25">
      <c r="A678">
        <v>677</v>
      </c>
      <c r="B678" s="1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t="s">
        <v>13</v>
      </c>
      <c r="K678">
        <f t="shared" si="10"/>
        <v>0</v>
      </c>
    </row>
    <row r="679" spans="1:11" x14ac:dyDescent="0.25">
      <c r="A679">
        <v>678</v>
      </c>
      <c r="B679" s="1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t="s">
        <v>13</v>
      </c>
      <c r="K679">
        <f t="shared" si="10"/>
        <v>0</v>
      </c>
    </row>
    <row r="680" spans="1:11" x14ac:dyDescent="0.25">
      <c r="A680">
        <v>679</v>
      </c>
      <c r="B680" s="1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t="s">
        <v>13</v>
      </c>
      <c r="K680">
        <f t="shared" si="10"/>
        <v>0</v>
      </c>
    </row>
    <row r="681" spans="1:11" x14ac:dyDescent="0.25">
      <c r="A681">
        <v>680</v>
      </c>
      <c r="B681" s="1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t="s">
        <v>13</v>
      </c>
      <c r="K681">
        <f t="shared" si="10"/>
        <v>0</v>
      </c>
    </row>
    <row r="682" spans="1:11" x14ac:dyDescent="0.25">
      <c r="A682">
        <v>681</v>
      </c>
      <c r="B682" s="1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t="s">
        <v>11</v>
      </c>
      <c r="K682">
        <f t="shared" si="10"/>
        <v>1</v>
      </c>
    </row>
    <row r="683" spans="1:11" x14ac:dyDescent="0.25">
      <c r="A683">
        <v>682</v>
      </c>
      <c r="B683" s="1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t="s">
        <v>13</v>
      </c>
      <c r="K683">
        <f t="shared" si="10"/>
        <v>0</v>
      </c>
    </row>
    <row r="684" spans="1:11" x14ac:dyDescent="0.25">
      <c r="A684">
        <v>683</v>
      </c>
      <c r="B684" s="1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t="s">
        <v>13</v>
      </c>
      <c r="K684">
        <f t="shared" si="10"/>
        <v>0</v>
      </c>
    </row>
    <row r="685" spans="1:11" x14ac:dyDescent="0.25">
      <c r="A685">
        <v>684</v>
      </c>
      <c r="B685" s="1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t="s">
        <v>11</v>
      </c>
      <c r="K685">
        <f t="shared" si="10"/>
        <v>1</v>
      </c>
    </row>
    <row r="686" spans="1:11" x14ac:dyDescent="0.25">
      <c r="A686">
        <v>685</v>
      </c>
      <c r="B686" s="1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t="s">
        <v>11</v>
      </c>
      <c r="K686">
        <f t="shared" si="10"/>
        <v>1</v>
      </c>
    </row>
    <row r="687" spans="1:11" x14ac:dyDescent="0.25">
      <c r="A687">
        <v>686</v>
      </c>
      <c r="B687" s="1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t="s">
        <v>13</v>
      </c>
      <c r="K687">
        <f t="shared" si="10"/>
        <v>0</v>
      </c>
    </row>
    <row r="688" spans="1:11" x14ac:dyDescent="0.25">
      <c r="A688">
        <v>687</v>
      </c>
      <c r="B688" s="1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t="s">
        <v>13</v>
      </c>
      <c r="K688">
        <f t="shared" si="10"/>
        <v>0</v>
      </c>
    </row>
    <row r="689" spans="1:11" x14ac:dyDescent="0.25">
      <c r="A689">
        <v>688</v>
      </c>
      <c r="B689" s="1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t="s">
        <v>11</v>
      </c>
      <c r="K689">
        <f t="shared" si="10"/>
        <v>1</v>
      </c>
    </row>
    <row r="690" spans="1:11" x14ac:dyDescent="0.25">
      <c r="A690">
        <v>689</v>
      </c>
      <c r="B690" s="1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t="s">
        <v>11</v>
      </c>
      <c r="K690">
        <f t="shared" si="10"/>
        <v>1</v>
      </c>
    </row>
    <row r="691" spans="1:11" x14ac:dyDescent="0.25">
      <c r="A691">
        <v>690</v>
      </c>
      <c r="B691" s="1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t="s">
        <v>11</v>
      </c>
      <c r="K691">
        <f t="shared" si="10"/>
        <v>1</v>
      </c>
    </row>
    <row r="692" spans="1:11" x14ac:dyDescent="0.25">
      <c r="A692">
        <v>691</v>
      </c>
      <c r="B692" s="1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t="s">
        <v>13</v>
      </c>
      <c r="K692">
        <f t="shared" si="10"/>
        <v>0</v>
      </c>
    </row>
    <row r="693" spans="1:11" x14ac:dyDescent="0.25">
      <c r="A693">
        <v>692</v>
      </c>
      <c r="B693" s="1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t="s">
        <v>11</v>
      </c>
      <c r="K693">
        <f t="shared" si="10"/>
        <v>1</v>
      </c>
    </row>
    <row r="694" spans="1:11" x14ac:dyDescent="0.25">
      <c r="A694">
        <v>693</v>
      </c>
      <c r="B694" s="1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t="s">
        <v>11</v>
      </c>
      <c r="K694">
        <f t="shared" si="10"/>
        <v>1</v>
      </c>
    </row>
    <row r="695" spans="1:11" x14ac:dyDescent="0.25">
      <c r="A695">
        <v>694</v>
      </c>
      <c r="B695" s="1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t="s">
        <v>11</v>
      </c>
      <c r="K695">
        <f t="shared" si="10"/>
        <v>1</v>
      </c>
    </row>
    <row r="696" spans="1:11" x14ac:dyDescent="0.25">
      <c r="A696">
        <v>695</v>
      </c>
      <c r="B696" s="1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t="s">
        <v>11</v>
      </c>
      <c r="K696">
        <f t="shared" si="10"/>
        <v>1</v>
      </c>
    </row>
    <row r="697" spans="1:11" x14ac:dyDescent="0.25">
      <c r="A697">
        <v>696</v>
      </c>
      <c r="B697" s="1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t="s">
        <v>11</v>
      </c>
      <c r="K697">
        <f t="shared" si="10"/>
        <v>1</v>
      </c>
    </row>
    <row r="698" spans="1:11" x14ac:dyDescent="0.25">
      <c r="A698">
        <v>697</v>
      </c>
      <c r="B698" s="1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t="s">
        <v>13</v>
      </c>
      <c r="K698">
        <f t="shared" si="10"/>
        <v>0</v>
      </c>
    </row>
    <row r="699" spans="1:11" x14ac:dyDescent="0.25">
      <c r="A699">
        <v>698</v>
      </c>
      <c r="B699" s="1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t="s">
        <v>13</v>
      </c>
      <c r="K699">
        <f t="shared" si="10"/>
        <v>0</v>
      </c>
    </row>
    <row r="700" spans="1:11" x14ac:dyDescent="0.25">
      <c r="A700">
        <v>699</v>
      </c>
      <c r="B700" s="1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t="s">
        <v>11</v>
      </c>
      <c r="K700">
        <f t="shared" si="10"/>
        <v>1</v>
      </c>
    </row>
    <row r="701" spans="1:11" x14ac:dyDescent="0.25">
      <c r="A701">
        <v>700</v>
      </c>
      <c r="B701" s="1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t="s">
        <v>13</v>
      </c>
      <c r="K701">
        <f t="shared" si="10"/>
        <v>0</v>
      </c>
    </row>
    <row r="702" spans="1:11" x14ac:dyDescent="0.25">
      <c r="A702">
        <v>701</v>
      </c>
      <c r="B702" s="1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t="s">
        <v>11</v>
      </c>
      <c r="K702">
        <f t="shared" si="10"/>
        <v>1</v>
      </c>
    </row>
    <row r="703" spans="1:11" x14ac:dyDescent="0.25">
      <c r="A703">
        <v>702</v>
      </c>
      <c r="B703" s="1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t="s">
        <v>13</v>
      </c>
      <c r="K703">
        <f t="shared" si="10"/>
        <v>0</v>
      </c>
    </row>
    <row r="704" spans="1:11" x14ac:dyDescent="0.25">
      <c r="A704">
        <v>703</v>
      </c>
      <c r="B704" s="1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t="s">
        <v>13</v>
      </c>
      <c r="K704">
        <f t="shared" si="10"/>
        <v>0</v>
      </c>
    </row>
    <row r="705" spans="1:11" x14ac:dyDescent="0.25">
      <c r="A705">
        <v>704</v>
      </c>
      <c r="B705" s="1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t="s">
        <v>13</v>
      </c>
      <c r="K705">
        <f t="shared" si="10"/>
        <v>0</v>
      </c>
    </row>
    <row r="706" spans="1:11" x14ac:dyDescent="0.25">
      <c r="A706">
        <v>705</v>
      </c>
      <c r="B706" s="1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t="s">
        <v>11</v>
      </c>
      <c r="K706">
        <f t="shared" si="10"/>
        <v>1</v>
      </c>
    </row>
    <row r="707" spans="1:11" x14ac:dyDescent="0.25">
      <c r="A707">
        <v>706</v>
      </c>
      <c r="B707" s="1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t="s">
        <v>11</v>
      </c>
      <c r="K707">
        <f t="shared" ref="K707:K770" si="11">IF(J707="Yes", 1, 0)</f>
        <v>1</v>
      </c>
    </row>
    <row r="708" spans="1:11" x14ac:dyDescent="0.25">
      <c r="A708">
        <v>707</v>
      </c>
      <c r="B708" s="1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t="s">
        <v>11</v>
      </c>
      <c r="K708">
        <f t="shared" si="11"/>
        <v>1</v>
      </c>
    </row>
    <row r="709" spans="1:11" x14ac:dyDescent="0.25">
      <c r="A709">
        <v>708</v>
      </c>
      <c r="B709" s="1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t="s">
        <v>13</v>
      </c>
      <c r="K709">
        <f t="shared" si="11"/>
        <v>0</v>
      </c>
    </row>
    <row r="710" spans="1:11" x14ac:dyDescent="0.25">
      <c r="A710">
        <v>709</v>
      </c>
      <c r="B710" s="1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t="s">
        <v>11</v>
      </c>
      <c r="K710">
        <f t="shared" si="11"/>
        <v>1</v>
      </c>
    </row>
    <row r="711" spans="1:11" x14ac:dyDescent="0.25">
      <c r="A711">
        <v>710</v>
      </c>
      <c r="B711" s="1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t="s">
        <v>11</v>
      </c>
      <c r="K711">
        <f t="shared" si="11"/>
        <v>1</v>
      </c>
    </row>
    <row r="712" spans="1:11" x14ac:dyDescent="0.25">
      <c r="A712">
        <v>711</v>
      </c>
      <c r="B712" s="1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t="s">
        <v>11</v>
      </c>
      <c r="K712">
        <f t="shared" si="11"/>
        <v>1</v>
      </c>
    </row>
    <row r="713" spans="1:11" x14ac:dyDescent="0.25">
      <c r="A713">
        <v>712</v>
      </c>
      <c r="B713" s="1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t="s">
        <v>13</v>
      </c>
      <c r="K713">
        <f t="shared" si="11"/>
        <v>0</v>
      </c>
    </row>
    <row r="714" spans="1:11" x14ac:dyDescent="0.25">
      <c r="A714">
        <v>713</v>
      </c>
      <c r="B714" s="1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t="s">
        <v>11</v>
      </c>
      <c r="K714">
        <f t="shared" si="11"/>
        <v>1</v>
      </c>
    </row>
    <row r="715" spans="1:11" x14ac:dyDescent="0.25">
      <c r="A715">
        <v>714</v>
      </c>
      <c r="B715" s="1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t="s">
        <v>11</v>
      </c>
      <c r="K715">
        <f t="shared" si="11"/>
        <v>1</v>
      </c>
    </row>
    <row r="716" spans="1:11" x14ac:dyDescent="0.25">
      <c r="A716">
        <v>715</v>
      </c>
      <c r="B716" s="1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t="s">
        <v>11</v>
      </c>
      <c r="K716">
        <f t="shared" si="11"/>
        <v>1</v>
      </c>
    </row>
    <row r="717" spans="1:11" x14ac:dyDescent="0.25">
      <c r="A717">
        <v>716</v>
      </c>
      <c r="B717" s="1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t="s">
        <v>13</v>
      </c>
      <c r="K717">
        <f t="shared" si="11"/>
        <v>0</v>
      </c>
    </row>
    <row r="718" spans="1:11" x14ac:dyDescent="0.25">
      <c r="A718">
        <v>717</v>
      </c>
      <c r="B718" s="1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t="s">
        <v>13</v>
      </c>
      <c r="K718">
        <f t="shared" si="11"/>
        <v>0</v>
      </c>
    </row>
    <row r="719" spans="1:11" x14ac:dyDescent="0.25">
      <c r="A719">
        <v>718</v>
      </c>
      <c r="B719" s="1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t="s">
        <v>13</v>
      </c>
      <c r="K719">
        <f t="shared" si="11"/>
        <v>0</v>
      </c>
    </row>
    <row r="720" spans="1:11" x14ac:dyDescent="0.25">
      <c r="A720">
        <v>719</v>
      </c>
      <c r="B720" s="1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t="s">
        <v>13</v>
      </c>
      <c r="K720">
        <f t="shared" si="11"/>
        <v>0</v>
      </c>
    </row>
    <row r="721" spans="1:11" x14ac:dyDescent="0.25">
      <c r="A721">
        <v>720</v>
      </c>
      <c r="B721" s="1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t="s">
        <v>11</v>
      </c>
      <c r="K721">
        <f t="shared" si="11"/>
        <v>1</v>
      </c>
    </row>
    <row r="722" spans="1:11" x14ac:dyDescent="0.25">
      <c r="A722">
        <v>721</v>
      </c>
      <c r="B722" s="1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t="s">
        <v>13</v>
      </c>
      <c r="K722">
        <f t="shared" si="11"/>
        <v>0</v>
      </c>
    </row>
    <row r="723" spans="1:11" x14ac:dyDescent="0.25">
      <c r="A723">
        <v>722</v>
      </c>
      <c r="B723" s="1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t="s">
        <v>11</v>
      </c>
      <c r="K723">
        <f t="shared" si="11"/>
        <v>1</v>
      </c>
    </row>
    <row r="724" spans="1:11" x14ac:dyDescent="0.25">
      <c r="A724">
        <v>723</v>
      </c>
      <c r="B724" s="1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t="s">
        <v>13</v>
      </c>
      <c r="K724">
        <f t="shared" si="11"/>
        <v>0</v>
      </c>
    </row>
    <row r="725" spans="1:11" x14ac:dyDescent="0.25">
      <c r="A725">
        <v>724</v>
      </c>
      <c r="B725" s="1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t="s">
        <v>11</v>
      </c>
      <c r="K725">
        <f t="shared" si="11"/>
        <v>1</v>
      </c>
    </row>
    <row r="726" spans="1:11" x14ac:dyDescent="0.25">
      <c r="A726">
        <v>725</v>
      </c>
      <c r="B726" s="1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t="s">
        <v>11</v>
      </c>
      <c r="K726">
        <f t="shared" si="11"/>
        <v>1</v>
      </c>
    </row>
    <row r="727" spans="1:11" x14ac:dyDescent="0.25">
      <c r="A727">
        <v>726</v>
      </c>
      <c r="B727" s="1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t="s">
        <v>11</v>
      </c>
      <c r="K727">
        <f t="shared" si="11"/>
        <v>1</v>
      </c>
    </row>
    <row r="728" spans="1:11" x14ac:dyDescent="0.25">
      <c r="A728">
        <v>727</v>
      </c>
      <c r="B728" s="1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t="s">
        <v>13</v>
      </c>
      <c r="K728">
        <f t="shared" si="11"/>
        <v>0</v>
      </c>
    </row>
    <row r="729" spans="1:11" x14ac:dyDescent="0.25">
      <c r="A729">
        <v>728</v>
      </c>
      <c r="B729" s="1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t="s">
        <v>13</v>
      </c>
      <c r="K729">
        <f t="shared" si="11"/>
        <v>0</v>
      </c>
    </row>
    <row r="730" spans="1:11" x14ac:dyDescent="0.25">
      <c r="A730">
        <v>729</v>
      </c>
      <c r="B730" s="1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t="s">
        <v>13</v>
      </c>
      <c r="K730">
        <f t="shared" si="11"/>
        <v>0</v>
      </c>
    </row>
    <row r="731" spans="1:11" x14ac:dyDescent="0.25">
      <c r="A731">
        <v>730</v>
      </c>
      <c r="B731" s="1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t="s">
        <v>11</v>
      </c>
      <c r="K731">
        <f t="shared" si="11"/>
        <v>1</v>
      </c>
    </row>
    <row r="732" spans="1:11" x14ac:dyDescent="0.25">
      <c r="A732">
        <v>731</v>
      </c>
      <c r="B732" s="1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t="s">
        <v>13</v>
      </c>
      <c r="K732">
        <f t="shared" si="11"/>
        <v>0</v>
      </c>
    </row>
    <row r="733" spans="1:11" x14ac:dyDescent="0.25">
      <c r="A733">
        <v>732</v>
      </c>
      <c r="B733" s="1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t="s">
        <v>13</v>
      </c>
      <c r="K733">
        <f t="shared" si="11"/>
        <v>0</v>
      </c>
    </row>
    <row r="734" spans="1:11" x14ac:dyDescent="0.25">
      <c r="A734">
        <v>733</v>
      </c>
      <c r="B734" s="1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t="s">
        <v>11</v>
      </c>
      <c r="K734">
        <f t="shared" si="11"/>
        <v>1</v>
      </c>
    </row>
    <row r="735" spans="1:11" x14ac:dyDescent="0.25">
      <c r="A735">
        <v>734</v>
      </c>
      <c r="B735" s="1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t="s">
        <v>11</v>
      </c>
      <c r="K735">
        <f t="shared" si="11"/>
        <v>1</v>
      </c>
    </row>
    <row r="736" spans="1:11" x14ac:dyDescent="0.25">
      <c r="A736">
        <v>735</v>
      </c>
      <c r="B736" s="1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t="s">
        <v>13</v>
      </c>
      <c r="K736">
        <f t="shared" si="11"/>
        <v>0</v>
      </c>
    </row>
    <row r="737" spans="1:11" x14ac:dyDescent="0.25">
      <c r="A737">
        <v>736</v>
      </c>
      <c r="B737" s="1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t="s">
        <v>13</v>
      </c>
      <c r="K737">
        <f t="shared" si="11"/>
        <v>0</v>
      </c>
    </row>
    <row r="738" spans="1:11" x14ac:dyDescent="0.25">
      <c r="A738">
        <v>737</v>
      </c>
      <c r="B738" s="1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t="s">
        <v>13</v>
      </c>
      <c r="K738">
        <f t="shared" si="11"/>
        <v>0</v>
      </c>
    </row>
    <row r="739" spans="1:11" x14ac:dyDescent="0.25">
      <c r="A739">
        <v>738</v>
      </c>
      <c r="B739" s="1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t="s">
        <v>11</v>
      </c>
      <c r="K739">
        <f t="shared" si="11"/>
        <v>1</v>
      </c>
    </row>
    <row r="740" spans="1:11" x14ac:dyDescent="0.25">
      <c r="A740">
        <v>739</v>
      </c>
      <c r="B740" s="1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t="s">
        <v>11</v>
      </c>
      <c r="K740">
        <f t="shared" si="11"/>
        <v>1</v>
      </c>
    </row>
    <row r="741" spans="1:11" x14ac:dyDescent="0.25">
      <c r="A741">
        <v>740</v>
      </c>
      <c r="B741" s="1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t="s">
        <v>13</v>
      </c>
      <c r="K741">
        <f t="shared" si="11"/>
        <v>0</v>
      </c>
    </row>
    <row r="742" spans="1:11" x14ac:dyDescent="0.25">
      <c r="A742">
        <v>741</v>
      </c>
      <c r="B742" s="1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t="s">
        <v>13</v>
      </c>
      <c r="K742">
        <f t="shared" si="11"/>
        <v>0</v>
      </c>
    </row>
    <row r="743" spans="1:11" x14ac:dyDescent="0.25">
      <c r="A743">
        <v>742</v>
      </c>
      <c r="B743" s="1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t="s">
        <v>11</v>
      </c>
      <c r="K743">
        <f t="shared" si="11"/>
        <v>1</v>
      </c>
    </row>
    <row r="744" spans="1:11" x14ac:dyDescent="0.25">
      <c r="A744">
        <v>743</v>
      </c>
      <c r="B744" s="1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t="s">
        <v>13</v>
      </c>
      <c r="K744">
        <f t="shared" si="11"/>
        <v>0</v>
      </c>
    </row>
    <row r="745" spans="1:11" x14ac:dyDescent="0.25">
      <c r="A745">
        <v>744</v>
      </c>
      <c r="B745" s="1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t="s">
        <v>11</v>
      </c>
      <c r="K745">
        <f t="shared" si="11"/>
        <v>1</v>
      </c>
    </row>
    <row r="746" spans="1:11" x14ac:dyDescent="0.25">
      <c r="A746">
        <v>745</v>
      </c>
      <c r="B746" s="1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t="s">
        <v>11</v>
      </c>
      <c r="K746">
        <f t="shared" si="11"/>
        <v>1</v>
      </c>
    </row>
    <row r="747" spans="1:11" x14ac:dyDescent="0.25">
      <c r="A747">
        <v>746</v>
      </c>
      <c r="B747" s="1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t="s">
        <v>13</v>
      </c>
      <c r="K747">
        <f t="shared" si="11"/>
        <v>0</v>
      </c>
    </row>
    <row r="748" spans="1:11" x14ac:dyDescent="0.25">
      <c r="A748">
        <v>747</v>
      </c>
      <c r="B748" s="1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t="s">
        <v>13</v>
      </c>
      <c r="K748">
        <f t="shared" si="11"/>
        <v>0</v>
      </c>
    </row>
    <row r="749" spans="1:11" x14ac:dyDescent="0.25">
      <c r="A749">
        <v>748</v>
      </c>
      <c r="B749" s="1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t="s">
        <v>13</v>
      </c>
      <c r="K749">
        <f t="shared" si="11"/>
        <v>0</v>
      </c>
    </row>
    <row r="750" spans="1:11" x14ac:dyDescent="0.25">
      <c r="A750">
        <v>749</v>
      </c>
      <c r="B750" s="1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t="s">
        <v>11</v>
      </c>
      <c r="K750">
        <f t="shared" si="11"/>
        <v>1</v>
      </c>
    </row>
    <row r="751" spans="1:11" x14ac:dyDescent="0.25">
      <c r="A751">
        <v>750</v>
      </c>
      <c r="B751" s="1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t="s">
        <v>11</v>
      </c>
      <c r="K751">
        <f t="shared" si="11"/>
        <v>1</v>
      </c>
    </row>
    <row r="752" spans="1:11" x14ac:dyDescent="0.25">
      <c r="A752">
        <v>751</v>
      </c>
      <c r="B752" s="1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t="s">
        <v>11</v>
      </c>
      <c r="K752">
        <f t="shared" si="11"/>
        <v>1</v>
      </c>
    </row>
    <row r="753" spans="1:11" x14ac:dyDescent="0.25">
      <c r="A753">
        <v>752</v>
      </c>
      <c r="B753" s="1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t="s">
        <v>11</v>
      </c>
      <c r="K753">
        <f t="shared" si="11"/>
        <v>1</v>
      </c>
    </row>
    <row r="754" spans="1:11" x14ac:dyDescent="0.25">
      <c r="A754">
        <v>753</v>
      </c>
      <c r="B754" s="1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t="s">
        <v>11</v>
      </c>
      <c r="K754">
        <f t="shared" si="11"/>
        <v>1</v>
      </c>
    </row>
    <row r="755" spans="1:11" x14ac:dyDescent="0.25">
      <c r="A755">
        <v>754</v>
      </c>
      <c r="B755" s="1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t="s">
        <v>13</v>
      </c>
      <c r="K755">
        <f t="shared" si="11"/>
        <v>0</v>
      </c>
    </row>
    <row r="756" spans="1:11" x14ac:dyDescent="0.25">
      <c r="A756">
        <v>755</v>
      </c>
      <c r="B756" s="1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t="s">
        <v>11</v>
      </c>
      <c r="K756">
        <f t="shared" si="11"/>
        <v>1</v>
      </c>
    </row>
    <row r="757" spans="1:11" x14ac:dyDescent="0.25">
      <c r="A757">
        <v>756</v>
      </c>
      <c r="B757" s="1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t="s">
        <v>13</v>
      </c>
      <c r="K757">
        <f t="shared" si="11"/>
        <v>0</v>
      </c>
    </row>
    <row r="758" spans="1:11" x14ac:dyDescent="0.25">
      <c r="A758">
        <v>757</v>
      </c>
      <c r="B758" s="1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t="s">
        <v>11</v>
      </c>
      <c r="K758">
        <f t="shared" si="11"/>
        <v>1</v>
      </c>
    </row>
    <row r="759" spans="1:11" x14ac:dyDescent="0.25">
      <c r="A759">
        <v>758</v>
      </c>
      <c r="B759" s="1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t="s">
        <v>11</v>
      </c>
      <c r="K759">
        <f t="shared" si="11"/>
        <v>1</v>
      </c>
    </row>
    <row r="760" spans="1:11" x14ac:dyDescent="0.25">
      <c r="A760">
        <v>759</v>
      </c>
      <c r="B760" s="1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t="s">
        <v>11</v>
      </c>
      <c r="K760">
        <f t="shared" si="11"/>
        <v>1</v>
      </c>
    </row>
    <row r="761" spans="1:11" x14ac:dyDescent="0.25">
      <c r="A761">
        <v>760</v>
      </c>
      <c r="B761" s="1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t="s">
        <v>11</v>
      </c>
      <c r="K761">
        <f t="shared" si="11"/>
        <v>1</v>
      </c>
    </row>
    <row r="762" spans="1:11" x14ac:dyDescent="0.25">
      <c r="A762">
        <v>761</v>
      </c>
      <c r="B762" s="1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t="s">
        <v>13</v>
      </c>
      <c r="K762">
        <f t="shared" si="11"/>
        <v>0</v>
      </c>
    </row>
    <row r="763" spans="1:11" x14ac:dyDescent="0.25">
      <c r="A763">
        <v>762</v>
      </c>
      <c r="B763" s="1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t="s">
        <v>11</v>
      </c>
      <c r="K763">
        <f t="shared" si="11"/>
        <v>1</v>
      </c>
    </row>
    <row r="764" spans="1:11" x14ac:dyDescent="0.25">
      <c r="A764">
        <v>763</v>
      </c>
      <c r="B764" s="1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t="s">
        <v>11</v>
      </c>
      <c r="K764">
        <f t="shared" si="11"/>
        <v>1</v>
      </c>
    </row>
    <row r="765" spans="1:11" x14ac:dyDescent="0.25">
      <c r="A765">
        <v>764</v>
      </c>
      <c r="B765" s="1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t="s">
        <v>11</v>
      </c>
      <c r="K765">
        <f t="shared" si="11"/>
        <v>1</v>
      </c>
    </row>
    <row r="766" spans="1:11" x14ac:dyDescent="0.25">
      <c r="A766">
        <v>765</v>
      </c>
      <c r="B766" s="1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t="s">
        <v>13</v>
      </c>
      <c r="K766">
        <f t="shared" si="11"/>
        <v>0</v>
      </c>
    </row>
    <row r="767" spans="1:11" x14ac:dyDescent="0.25">
      <c r="A767">
        <v>766</v>
      </c>
      <c r="B767" s="1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t="s">
        <v>13</v>
      </c>
      <c r="K767">
        <f t="shared" si="11"/>
        <v>0</v>
      </c>
    </row>
    <row r="768" spans="1:11" x14ac:dyDescent="0.25">
      <c r="A768">
        <v>767</v>
      </c>
      <c r="B768" s="1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t="s">
        <v>11</v>
      </c>
      <c r="K768">
        <f t="shared" si="11"/>
        <v>1</v>
      </c>
    </row>
    <row r="769" spans="1:11" x14ac:dyDescent="0.25">
      <c r="A769">
        <v>768</v>
      </c>
      <c r="B769" s="1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t="s">
        <v>13</v>
      </c>
      <c r="K769">
        <f t="shared" si="11"/>
        <v>0</v>
      </c>
    </row>
    <row r="770" spans="1:11" x14ac:dyDescent="0.25">
      <c r="A770">
        <v>769</v>
      </c>
      <c r="B770" s="1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t="s">
        <v>13</v>
      </c>
      <c r="K770">
        <f t="shared" si="11"/>
        <v>0</v>
      </c>
    </row>
    <row r="771" spans="1:11" x14ac:dyDescent="0.25">
      <c r="A771">
        <v>770</v>
      </c>
      <c r="B771" s="1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t="s">
        <v>13</v>
      </c>
      <c r="K771">
        <f t="shared" ref="K771:K834" si="12">IF(J771="Yes", 1, 0)</f>
        <v>0</v>
      </c>
    </row>
    <row r="772" spans="1:11" x14ac:dyDescent="0.25">
      <c r="A772">
        <v>771</v>
      </c>
      <c r="B772" s="1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t="s">
        <v>11</v>
      </c>
      <c r="K772">
        <f t="shared" si="12"/>
        <v>1</v>
      </c>
    </row>
    <row r="773" spans="1:11" x14ac:dyDescent="0.25">
      <c r="A773">
        <v>772</v>
      </c>
      <c r="B773" s="1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t="s">
        <v>13</v>
      </c>
      <c r="K773">
        <f t="shared" si="12"/>
        <v>0</v>
      </c>
    </row>
    <row r="774" spans="1:11" x14ac:dyDescent="0.25">
      <c r="A774">
        <v>773</v>
      </c>
      <c r="B774" s="1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t="s">
        <v>11</v>
      </c>
      <c r="K774">
        <f t="shared" si="12"/>
        <v>1</v>
      </c>
    </row>
    <row r="775" spans="1:11" x14ac:dyDescent="0.25">
      <c r="A775">
        <v>774</v>
      </c>
      <c r="B775" s="1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t="s">
        <v>11</v>
      </c>
      <c r="K775">
        <f t="shared" si="12"/>
        <v>1</v>
      </c>
    </row>
    <row r="776" spans="1:11" x14ac:dyDescent="0.25">
      <c r="A776">
        <v>775</v>
      </c>
      <c r="B776" s="1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t="s">
        <v>13</v>
      </c>
      <c r="K776">
        <f t="shared" si="12"/>
        <v>0</v>
      </c>
    </row>
    <row r="777" spans="1:11" x14ac:dyDescent="0.25">
      <c r="A777">
        <v>776</v>
      </c>
      <c r="B777" s="1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t="s">
        <v>11</v>
      </c>
      <c r="K777">
        <f t="shared" si="12"/>
        <v>1</v>
      </c>
    </row>
    <row r="778" spans="1:11" x14ac:dyDescent="0.25">
      <c r="A778">
        <v>777</v>
      </c>
      <c r="B778" s="1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t="s">
        <v>11</v>
      </c>
      <c r="K778">
        <f t="shared" si="12"/>
        <v>1</v>
      </c>
    </row>
    <row r="779" spans="1:11" x14ac:dyDescent="0.25">
      <c r="A779">
        <v>778</v>
      </c>
      <c r="B779" s="1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t="s">
        <v>13</v>
      </c>
      <c r="K779">
        <f t="shared" si="12"/>
        <v>0</v>
      </c>
    </row>
    <row r="780" spans="1:11" x14ac:dyDescent="0.25">
      <c r="A780">
        <v>779</v>
      </c>
      <c r="B780" s="1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t="s">
        <v>13</v>
      </c>
      <c r="K780">
        <f t="shared" si="12"/>
        <v>0</v>
      </c>
    </row>
    <row r="781" spans="1:11" x14ac:dyDescent="0.25">
      <c r="A781">
        <v>780</v>
      </c>
      <c r="B781" s="1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t="s">
        <v>13</v>
      </c>
      <c r="K781">
        <f t="shared" si="12"/>
        <v>0</v>
      </c>
    </row>
    <row r="782" spans="1:11" x14ac:dyDescent="0.25">
      <c r="A782">
        <v>781</v>
      </c>
      <c r="B782" s="1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t="s">
        <v>11</v>
      </c>
      <c r="K782">
        <f t="shared" si="12"/>
        <v>1</v>
      </c>
    </row>
    <row r="783" spans="1:11" x14ac:dyDescent="0.25">
      <c r="A783">
        <v>782</v>
      </c>
      <c r="B783" s="1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t="s">
        <v>13</v>
      </c>
      <c r="K783">
        <f t="shared" si="12"/>
        <v>0</v>
      </c>
    </row>
    <row r="784" spans="1:11" x14ac:dyDescent="0.25">
      <c r="A784">
        <v>783</v>
      </c>
      <c r="B784" s="1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t="s">
        <v>11</v>
      </c>
      <c r="K784">
        <f t="shared" si="12"/>
        <v>1</v>
      </c>
    </row>
    <row r="785" spans="1:11" x14ac:dyDescent="0.25">
      <c r="A785">
        <v>784</v>
      </c>
      <c r="B785" s="1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t="s">
        <v>11</v>
      </c>
      <c r="K785">
        <f t="shared" si="12"/>
        <v>1</v>
      </c>
    </row>
    <row r="786" spans="1:11" x14ac:dyDescent="0.25">
      <c r="A786">
        <v>785</v>
      </c>
      <c r="B786" s="1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t="s">
        <v>11</v>
      </c>
      <c r="K786">
        <f t="shared" si="12"/>
        <v>1</v>
      </c>
    </row>
    <row r="787" spans="1:11" x14ac:dyDescent="0.25">
      <c r="A787">
        <v>786</v>
      </c>
      <c r="B787" s="1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t="s">
        <v>11</v>
      </c>
      <c r="K787">
        <f t="shared" si="12"/>
        <v>1</v>
      </c>
    </row>
    <row r="788" spans="1:11" x14ac:dyDescent="0.25">
      <c r="A788">
        <v>787</v>
      </c>
      <c r="B788" s="1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t="s">
        <v>13</v>
      </c>
      <c r="K788">
        <f t="shared" si="12"/>
        <v>0</v>
      </c>
    </row>
    <row r="789" spans="1:11" x14ac:dyDescent="0.25">
      <c r="A789">
        <v>788</v>
      </c>
      <c r="B789" s="1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t="s">
        <v>11</v>
      </c>
      <c r="K789">
        <f t="shared" si="12"/>
        <v>1</v>
      </c>
    </row>
    <row r="790" spans="1:11" x14ac:dyDescent="0.25">
      <c r="A790">
        <v>789</v>
      </c>
      <c r="B790" s="1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t="s">
        <v>11</v>
      </c>
      <c r="K790">
        <f t="shared" si="12"/>
        <v>1</v>
      </c>
    </row>
    <row r="791" spans="1:11" x14ac:dyDescent="0.25">
      <c r="A791">
        <v>790</v>
      </c>
      <c r="B791" s="1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t="s">
        <v>11</v>
      </c>
      <c r="K791">
        <f t="shared" si="12"/>
        <v>1</v>
      </c>
    </row>
    <row r="792" spans="1:11" x14ac:dyDescent="0.25">
      <c r="A792">
        <v>791</v>
      </c>
      <c r="B792" s="1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t="s">
        <v>11</v>
      </c>
      <c r="K792">
        <f t="shared" si="12"/>
        <v>1</v>
      </c>
    </row>
    <row r="793" spans="1:11" x14ac:dyDescent="0.25">
      <c r="A793">
        <v>792</v>
      </c>
      <c r="B793" s="1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t="s">
        <v>13</v>
      </c>
      <c r="K793">
        <f t="shared" si="12"/>
        <v>0</v>
      </c>
    </row>
    <row r="794" spans="1:11" x14ac:dyDescent="0.25">
      <c r="A794">
        <v>793</v>
      </c>
      <c r="B794" s="1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t="s">
        <v>11</v>
      </c>
      <c r="K794">
        <f t="shared" si="12"/>
        <v>1</v>
      </c>
    </row>
    <row r="795" spans="1:11" x14ac:dyDescent="0.25">
      <c r="A795">
        <v>794</v>
      </c>
      <c r="B795" s="1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t="s">
        <v>13</v>
      </c>
      <c r="K795">
        <f t="shared" si="12"/>
        <v>0</v>
      </c>
    </row>
    <row r="796" spans="1:11" x14ac:dyDescent="0.25">
      <c r="A796">
        <v>795</v>
      </c>
      <c r="B796" s="1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t="s">
        <v>13</v>
      </c>
      <c r="K796">
        <f t="shared" si="12"/>
        <v>0</v>
      </c>
    </row>
    <row r="797" spans="1:11" x14ac:dyDescent="0.25">
      <c r="A797">
        <v>796</v>
      </c>
      <c r="B797" s="1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t="s">
        <v>13</v>
      </c>
      <c r="K797">
        <f t="shared" si="12"/>
        <v>0</v>
      </c>
    </row>
    <row r="798" spans="1:11" x14ac:dyDescent="0.25">
      <c r="A798">
        <v>797</v>
      </c>
      <c r="B798" s="1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t="s">
        <v>13</v>
      </c>
      <c r="K798">
        <f t="shared" si="12"/>
        <v>0</v>
      </c>
    </row>
    <row r="799" spans="1:11" x14ac:dyDescent="0.25">
      <c r="A799">
        <v>798</v>
      </c>
      <c r="B799" s="1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t="s">
        <v>13</v>
      </c>
      <c r="K799">
        <f t="shared" si="12"/>
        <v>0</v>
      </c>
    </row>
    <row r="800" spans="1:11" x14ac:dyDescent="0.25">
      <c r="A800">
        <v>799</v>
      </c>
      <c r="B800" s="1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t="s">
        <v>11</v>
      </c>
      <c r="K800">
        <f t="shared" si="12"/>
        <v>1</v>
      </c>
    </row>
    <row r="801" spans="1:11" x14ac:dyDescent="0.25">
      <c r="A801">
        <v>800</v>
      </c>
      <c r="B801" s="1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t="s">
        <v>11</v>
      </c>
      <c r="K801">
        <f t="shared" si="12"/>
        <v>1</v>
      </c>
    </row>
    <row r="802" spans="1:11" x14ac:dyDescent="0.25">
      <c r="A802">
        <v>801</v>
      </c>
      <c r="B802" s="1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t="s">
        <v>11</v>
      </c>
      <c r="K802">
        <f t="shared" si="12"/>
        <v>1</v>
      </c>
    </row>
    <row r="803" spans="1:11" x14ac:dyDescent="0.25">
      <c r="A803">
        <v>802</v>
      </c>
      <c r="B803" s="1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t="s">
        <v>13</v>
      </c>
      <c r="K803">
        <f t="shared" si="12"/>
        <v>0</v>
      </c>
    </row>
    <row r="804" spans="1:11" x14ac:dyDescent="0.25">
      <c r="A804">
        <v>803</v>
      </c>
      <c r="B804" s="1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t="s">
        <v>13</v>
      </c>
      <c r="K804">
        <f t="shared" si="12"/>
        <v>0</v>
      </c>
    </row>
    <row r="805" spans="1:11" x14ac:dyDescent="0.25">
      <c r="A805">
        <v>804</v>
      </c>
      <c r="B805" s="1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t="s">
        <v>11</v>
      </c>
      <c r="K805">
        <f t="shared" si="12"/>
        <v>1</v>
      </c>
    </row>
    <row r="806" spans="1:11" x14ac:dyDescent="0.25">
      <c r="A806">
        <v>805</v>
      </c>
      <c r="B806" s="1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t="s">
        <v>13</v>
      </c>
      <c r="K806">
        <f t="shared" si="12"/>
        <v>0</v>
      </c>
    </row>
    <row r="807" spans="1:11" x14ac:dyDescent="0.25">
      <c r="A807">
        <v>806</v>
      </c>
      <c r="B807" s="1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t="s">
        <v>11</v>
      </c>
      <c r="K807">
        <f t="shared" si="12"/>
        <v>1</v>
      </c>
    </row>
    <row r="808" spans="1:11" x14ac:dyDescent="0.25">
      <c r="A808">
        <v>807</v>
      </c>
      <c r="B808" s="1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t="s">
        <v>11</v>
      </c>
      <c r="K808">
        <f t="shared" si="12"/>
        <v>1</v>
      </c>
    </row>
    <row r="809" spans="1:11" x14ac:dyDescent="0.25">
      <c r="A809">
        <v>808</v>
      </c>
      <c r="B809" s="1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t="s">
        <v>11</v>
      </c>
      <c r="K809">
        <f t="shared" si="12"/>
        <v>1</v>
      </c>
    </row>
    <row r="810" spans="1:11" x14ac:dyDescent="0.25">
      <c r="A810">
        <v>809</v>
      </c>
      <c r="B810" s="1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t="s">
        <v>13</v>
      </c>
      <c r="K810">
        <f t="shared" si="12"/>
        <v>0</v>
      </c>
    </row>
    <row r="811" spans="1:11" x14ac:dyDescent="0.25">
      <c r="A811">
        <v>810</v>
      </c>
      <c r="B811" s="1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t="s">
        <v>11</v>
      </c>
      <c r="K811">
        <f t="shared" si="12"/>
        <v>1</v>
      </c>
    </row>
    <row r="812" spans="1:11" x14ac:dyDescent="0.25">
      <c r="A812">
        <v>811</v>
      </c>
      <c r="B812" s="1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t="s">
        <v>11</v>
      </c>
      <c r="K812">
        <f t="shared" si="12"/>
        <v>1</v>
      </c>
    </row>
    <row r="813" spans="1:11" x14ac:dyDescent="0.25">
      <c r="A813">
        <v>812</v>
      </c>
      <c r="B813" s="1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t="s">
        <v>11</v>
      </c>
      <c r="K813">
        <f t="shared" si="12"/>
        <v>1</v>
      </c>
    </row>
    <row r="814" spans="1:11" x14ac:dyDescent="0.25">
      <c r="A814">
        <v>813</v>
      </c>
      <c r="B814" s="1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t="s">
        <v>11</v>
      </c>
      <c r="K814">
        <f t="shared" si="12"/>
        <v>1</v>
      </c>
    </row>
    <row r="815" spans="1:11" x14ac:dyDescent="0.25">
      <c r="A815">
        <v>814</v>
      </c>
      <c r="B815" s="1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t="s">
        <v>13</v>
      </c>
      <c r="K815">
        <f t="shared" si="12"/>
        <v>0</v>
      </c>
    </row>
    <row r="816" spans="1:11" x14ac:dyDescent="0.25">
      <c r="A816">
        <v>815</v>
      </c>
      <c r="B816" s="1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t="s">
        <v>13</v>
      </c>
      <c r="K816">
        <f t="shared" si="12"/>
        <v>0</v>
      </c>
    </row>
    <row r="817" spans="1:11" x14ac:dyDescent="0.25">
      <c r="A817">
        <v>816</v>
      </c>
      <c r="B817" s="1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t="s">
        <v>13</v>
      </c>
      <c r="K817">
        <f t="shared" si="12"/>
        <v>0</v>
      </c>
    </row>
    <row r="818" spans="1:11" x14ac:dyDescent="0.25">
      <c r="A818">
        <v>817</v>
      </c>
      <c r="B818" s="1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t="s">
        <v>13</v>
      </c>
      <c r="K818">
        <f t="shared" si="12"/>
        <v>0</v>
      </c>
    </row>
    <row r="819" spans="1:11" x14ac:dyDescent="0.25">
      <c r="A819">
        <v>818</v>
      </c>
      <c r="B819" s="1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t="s">
        <v>11</v>
      </c>
      <c r="K819">
        <f t="shared" si="12"/>
        <v>1</v>
      </c>
    </row>
    <row r="820" spans="1:11" x14ac:dyDescent="0.25">
      <c r="A820">
        <v>819</v>
      </c>
      <c r="B820" s="1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t="s">
        <v>11</v>
      </c>
      <c r="K820">
        <f t="shared" si="12"/>
        <v>1</v>
      </c>
    </row>
    <row r="821" spans="1:11" x14ac:dyDescent="0.25">
      <c r="A821">
        <v>820</v>
      </c>
      <c r="B821" s="1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t="s">
        <v>11</v>
      </c>
      <c r="K821">
        <f t="shared" si="12"/>
        <v>1</v>
      </c>
    </row>
    <row r="822" spans="1:11" x14ac:dyDescent="0.25">
      <c r="A822">
        <v>821</v>
      </c>
      <c r="B822" s="1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t="s">
        <v>13</v>
      </c>
      <c r="K822">
        <f t="shared" si="12"/>
        <v>0</v>
      </c>
    </row>
    <row r="823" spans="1:11" x14ac:dyDescent="0.25">
      <c r="A823">
        <v>822</v>
      </c>
      <c r="B823" s="1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t="s">
        <v>11</v>
      </c>
      <c r="K823">
        <f t="shared" si="12"/>
        <v>1</v>
      </c>
    </row>
    <row r="824" spans="1:11" x14ac:dyDescent="0.25">
      <c r="A824">
        <v>823</v>
      </c>
      <c r="B824" s="1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t="s">
        <v>11</v>
      </c>
      <c r="K824">
        <f t="shared" si="12"/>
        <v>1</v>
      </c>
    </row>
    <row r="825" spans="1:11" x14ac:dyDescent="0.25">
      <c r="A825">
        <v>824</v>
      </c>
      <c r="B825" s="1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t="s">
        <v>11</v>
      </c>
      <c r="K825">
        <f t="shared" si="12"/>
        <v>1</v>
      </c>
    </row>
    <row r="826" spans="1:11" x14ac:dyDescent="0.25">
      <c r="A826">
        <v>825</v>
      </c>
      <c r="B826" s="1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t="s">
        <v>13</v>
      </c>
      <c r="K826">
        <f t="shared" si="12"/>
        <v>0</v>
      </c>
    </row>
    <row r="827" spans="1:11" x14ac:dyDescent="0.25">
      <c r="A827">
        <v>826</v>
      </c>
      <c r="B827" s="1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t="s">
        <v>11</v>
      </c>
      <c r="K827">
        <f t="shared" si="12"/>
        <v>1</v>
      </c>
    </row>
    <row r="828" spans="1:11" x14ac:dyDescent="0.25">
      <c r="A828">
        <v>827</v>
      </c>
      <c r="B828" s="1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t="s">
        <v>11</v>
      </c>
      <c r="K828">
        <f t="shared" si="12"/>
        <v>1</v>
      </c>
    </row>
    <row r="829" spans="1:11" x14ac:dyDescent="0.25">
      <c r="A829">
        <v>828</v>
      </c>
      <c r="B829" s="1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t="s">
        <v>13</v>
      </c>
      <c r="K829">
        <f t="shared" si="12"/>
        <v>0</v>
      </c>
    </row>
    <row r="830" spans="1:11" x14ac:dyDescent="0.25">
      <c r="A830">
        <v>829</v>
      </c>
      <c r="B830" s="1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t="s">
        <v>11</v>
      </c>
      <c r="K830">
        <f t="shared" si="12"/>
        <v>1</v>
      </c>
    </row>
    <row r="831" spans="1:11" x14ac:dyDescent="0.25">
      <c r="A831">
        <v>830</v>
      </c>
      <c r="B831" s="1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t="s">
        <v>13</v>
      </c>
      <c r="K831">
        <f t="shared" si="12"/>
        <v>0</v>
      </c>
    </row>
    <row r="832" spans="1:11" x14ac:dyDescent="0.25">
      <c r="A832">
        <v>831</v>
      </c>
      <c r="B832" s="1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t="s">
        <v>11</v>
      </c>
      <c r="K832">
        <f t="shared" si="12"/>
        <v>1</v>
      </c>
    </row>
    <row r="833" spans="1:11" x14ac:dyDescent="0.25">
      <c r="A833">
        <v>832</v>
      </c>
      <c r="B833" s="1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t="s">
        <v>13</v>
      </c>
      <c r="K833">
        <f t="shared" si="12"/>
        <v>0</v>
      </c>
    </row>
    <row r="834" spans="1:11" x14ac:dyDescent="0.25">
      <c r="A834">
        <v>833</v>
      </c>
      <c r="B834" s="1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t="s">
        <v>11</v>
      </c>
      <c r="K834">
        <f t="shared" si="12"/>
        <v>1</v>
      </c>
    </row>
    <row r="835" spans="1:11" x14ac:dyDescent="0.25">
      <c r="A835">
        <v>834</v>
      </c>
      <c r="B835" s="1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t="s">
        <v>11</v>
      </c>
      <c r="K835">
        <f t="shared" ref="K835:K898" si="13">IF(J835="Yes", 1, 0)</f>
        <v>1</v>
      </c>
    </row>
    <row r="836" spans="1:11" x14ac:dyDescent="0.25">
      <c r="A836">
        <v>835</v>
      </c>
      <c r="B836" s="1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t="s">
        <v>13</v>
      </c>
      <c r="K836">
        <f t="shared" si="13"/>
        <v>0</v>
      </c>
    </row>
    <row r="837" spans="1:11" x14ac:dyDescent="0.25">
      <c r="A837">
        <v>836</v>
      </c>
      <c r="B837" s="1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t="s">
        <v>11</v>
      </c>
      <c r="K837">
        <f t="shared" si="13"/>
        <v>1</v>
      </c>
    </row>
    <row r="838" spans="1:11" x14ac:dyDescent="0.25">
      <c r="A838">
        <v>837</v>
      </c>
      <c r="B838" s="1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t="s">
        <v>13</v>
      </c>
      <c r="K838">
        <f t="shared" si="13"/>
        <v>0</v>
      </c>
    </row>
    <row r="839" spans="1:11" x14ac:dyDescent="0.25">
      <c r="A839">
        <v>838</v>
      </c>
      <c r="B839" s="1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t="s">
        <v>11</v>
      </c>
      <c r="K839">
        <f t="shared" si="13"/>
        <v>1</v>
      </c>
    </row>
    <row r="840" spans="1:11" x14ac:dyDescent="0.25">
      <c r="A840">
        <v>839</v>
      </c>
      <c r="B840" s="1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t="s">
        <v>11</v>
      </c>
      <c r="K840">
        <f t="shared" si="13"/>
        <v>1</v>
      </c>
    </row>
    <row r="841" spans="1:11" x14ac:dyDescent="0.25">
      <c r="A841">
        <v>840</v>
      </c>
      <c r="B841" s="1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t="s">
        <v>11</v>
      </c>
      <c r="K841">
        <f t="shared" si="13"/>
        <v>1</v>
      </c>
    </row>
    <row r="842" spans="1:11" x14ac:dyDescent="0.25">
      <c r="A842">
        <v>841</v>
      </c>
      <c r="B842" s="1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t="s">
        <v>11</v>
      </c>
      <c r="K842">
        <f t="shared" si="13"/>
        <v>1</v>
      </c>
    </row>
    <row r="843" spans="1:11" x14ac:dyDescent="0.25">
      <c r="A843">
        <v>842</v>
      </c>
      <c r="B843" s="1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t="s">
        <v>11</v>
      </c>
      <c r="K843">
        <f t="shared" si="13"/>
        <v>1</v>
      </c>
    </row>
    <row r="844" spans="1:11" x14ac:dyDescent="0.25">
      <c r="A844">
        <v>843</v>
      </c>
      <c r="B844" s="1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t="s">
        <v>11</v>
      </c>
      <c r="K844">
        <f t="shared" si="13"/>
        <v>1</v>
      </c>
    </row>
    <row r="845" spans="1:11" x14ac:dyDescent="0.25">
      <c r="A845">
        <v>844</v>
      </c>
      <c r="B845" s="1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t="s">
        <v>13</v>
      </c>
      <c r="K845">
        <f t="shared" si="13"/>
        <v>0</v>
      </c>
    </row>
    <row r="846" spans="1:11" x14ac:dyDescent="0.25">
      <c r="A846">
        <v>845</v>
      </c>
      <c r="B846" s="1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t="s">
        <v>11</v>
      </c>
      <c r="K846">
        <f t="shared" si="13"/>
        <v>1</v>
      </c>
    </row>
    <row r="847" spans="1:11" x14ac:dyDescent="0.25">
      <c r="A847">
        <v>846</v>
      </c>
      <c r="B847" s="1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t="s">
        <v>13</v>
      </c>
      <c r="K847">
        <f t="shared" si="13"/>
        <v>0</v>
      </c>
    </row>
    <row r="848" spans="1:11" x14ac:dyDescent="0.25">
      <c r="A848">
        <v>847</v>
      </c>
      <c r="B848" s="1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t="s">
        <v>13</v>
      </c>
      <c r="K848">
        <f t="shared" si="13"/>
        <v>0</v>
      </c>
    </row>
    <row r="849" spans="1:11" x14ac:dyDescent="0.25">
      <c r="A849">
        <v>848</v>
      </c>
      <c r="B849" s="1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t="s">
        <v>13</v>
      </c>
      <c r="K849">
        <f t="shared" si="13"/>
        <v>0</v>
      </c>
    </row>
    <row r="850" spans="1:11" x14ac:dyDescent="0.25">
      <c r="A850">
        <v>849</v>
      </c>
      <c r="B850" s="1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t="s">
        <v>13</v>
      </c>
      <c r="K850">
        <f t="shared" si="13"/>
        <v>0</v>
      </c>
    </row>
    <row r="851" spans="1:11" x14ac:dyDescent="0.25">
      <c r="A851">
        <v>850</v>
      </c>
      <c r="B851" s="1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t="s">
        <v>13</v>
      </c>
      <c r="K851">
        <f t="shared" si="13"/>
        <v>0</v>
      </c>
    </row>
    <row r="852" spans="1:11" x14ac:dyDescent="0.25">
      <c r="A852">
        <v>851</v>
      </c>
      <c r="B852" s="1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t="s">
        <v>13</v>
      </c>
      <c r="K852">
        <f t="shared" si="13"/>
        <v>0</v>
      </c>
    </row>
    <row r="853" spans="1:11" x14ac:dyDescent="0.25">
      <c r="A853">
        <v>852</v>
      </c>
      <c r="B853" s="1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t="s">
        <v>13</v>
      </c>
      <c r="K853">
        <f t="shared" si="13"/>
        <v>0</v>
      </c>
    </row>
    <row r="854" spans="1:11" x14ac:dyDescent="0.25">
      <c r="A854">
        <v>853</v>
      </c>
      <c r="B854" s="1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t="s">
        <v>13</v>
      </c>
      <c r="K854">
        <f t="shared" si="13"/>
        <v>0</v>
      </c>
    </row>
    <row r="855" spans="1:11" x14ac:dyDescent="0.25">
      <c r="A855">
        <v>854</v>
      </c>
      <c r="B855" s="1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t="s">
        <v>13</v>
      </c>
      <c r="K855">
        <f t="shared" si="13"/>
        <v>0</v>
      </c>
    </row>
    <row r="856" spans="1:11" x14ac:dyDescent="0.25">
      <c r="A856">
        <v>855</v>
      </c>
      <c r="B856" s="1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t="s">
        <v>13</v>
      </c>
      <c r="K856">
        <f t="shared" si="13"/>
        <v>0</v>
      </c>
    </row>
    <row r="857" spans="1:11" x14ac:dyDescent="0.25">
      <c r="A857">
        <v>856</v>
      </c>
      <c r="B857" s="1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t="s">
        <v>11</v>
      </c>
      <c r="K857">
        <f t="shared" si="13"/>
        <v>1</v>
      </c>
    </row>
    <row r="858" spans="1:11" x14ac:dyDescent="0.25">
      <c r="A858">
        <v>857</v>
      </c>
      <c r="B858" s="1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t="s">
        <v>11</v>
      </c>
      <c r="K858">
        <f t="shared" si="13"/>
        <v>1</v>
      </c>
    </row>
    <row r="859" spans="1:11" x14ac:dyDescent="0.25">
      <c r="A859">
        <v>858</v>
      </c>
      <c r="B859" s="1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t="s">
        <v>11</v>
      </c>
      <c r="K859">
        <f t="shared" si="13"/>
        <v>1</v>
      </c>
    </row>
    <row r="860" spans="1:11" x14ac:dyDescent="0.25">
      <c r="A860">
        <v>859</v>
      </c>
      <c r="B860" s="1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t="s">
        <v>13</v>
      </c>
      <c r="K860">
        <f t="shared" si="13"/>
        <v>0</v>
      </c>
    </row>
    <row r="861" spans="1:11" x14ac:dyDescent="0.25">
      <c r="A861">
        <v>860</v>
      </c>
      <c r="B861" s="1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t="s">
        <v>11</v>
      </c>
      <c r="K861">
        <f t="shared" si="13"/>
        <v>1</v>
      </c>
    </row>
    <row r="862" spans="1:11" x14ac:dyDescent="0.25">
      <c r="A862">
        <v>861</v>
      </c>
      <c r="B862" s="1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t="s">
        <v>11</v>
      </c>
      <c r="K862">
        <f t="shared" si="13"/>
        <v>1</v>
      </c>
    </row>
    <row r="863" spans="1:11" x14ac:dyDescent="0.25">
      <c r="A863">
        <v>862</v>
      </c>
      <c r="B863" s="1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t="s">
        <v>11</v>
      </c>
      <c r="K863">
        <f t="shared" si="13"/>
        <v>1</v>
      </c>
    </row>
    <row r="864" spans="1:11" x14ac:dyDescent="0.25">
      <c r="A864">
        <v>863</v>
      </c>
      <c r="B864" s="1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t="s">
        <v>13</v>
      </c>
      <c r="K864">
        <f t="shared" si="13"/>
        <v>0</v>
      </c>
    </row>
    <row r="865" spans="1:11" x14ac:dyDescent="0.25">
      <c r="A865">
        <v>864</v>
      </c>
      <c r="B865" s="1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t="s">
        <v>11</v>
      </c>
      <c r="K865">
        <f t="shared" si="13"/>
        <v>1</v>
      </c>
    </row>
    <row r="866" spans="1:11" x14ac:dyDescent="0.25">
      <c r="A866">
        <v>865</v>
      </c>
      <c r="B866" s="1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t="s">
        <v>13</v>
      </c>
      <c r="K866">
        <f t="shared" si="13"/>
        <v>0</v>
      </c>
    </row>
    <row r="867" spans="1:11" x14ac:dyDescent="0.25">
      <c r="A867">
        <v>866</v>
      </c>
      <c r="B867" s="1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t="s">
        <v>11</v>
      </c>
      <c r="K867">
        <f t="shared" si="13"/>
        <v>1</v>
      </c>
    </row>
    <row r="868" spans="1:11" x14ac:dyDescent="0.25">
      <c r="A868">
        <v>867</v>
      </c>
      <c r="B868" s="1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t="s">
        <v>11</v>
      </c>
      <c r="K868">
        <f t="shared" si="13"/>
        <v>1</v>
      </c>
    </row>
    <row r="869" spans="1:11" x14ac:dyDescent="0.25">
      <c r="A869">
        <v>868</v>
      </c>
      <c r="B869" s="1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t="s">
        <v>11</v>
      </c>
      <c r="K869">
        <f t="shared" si="13"/>
        <v>1</v>
      </c>
    </row>
    <row r="870" spans="1:11" x14ac:dyDescent="0.25">
      <c r="A870">
        <v>869</v>
      </c>
      <c r="B870" s="1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t="s">
        <v>11</v>
      </c>
      <c r="K870">
        <f t="shared" si="13"/>
        <v>1</v>
      </c>
    </row>
    <row r="871" spans="1:11" x14ac:dyDescent="0.25">
      <c r="A871">
        <v>870</v>
      </c>
      <c r="B871" s="1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t="s">
        <v>13</v>
      </c>
      <c r="K871">
        <f t="shared" si="13"/>
        <v>0</v>
      </c>
    </row>
    <row r="872" spans="1:11" x14ac:dyDescent="0.25">
      <c r="A872">
        <v>871</v>
      </c>
      <c r="B872" s="1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t="s">
        <v>13</v>
      </c>
      <c r="K872">
        <f t="shared" si="13"/>
        <v>0</v>
      </c>
    </row>
    <row r="873" spans="1:11" x14ac:dyDescent="0.25">
      <c r="A873">
        <v>872</v>
      </c>
      <c r="B873" s="1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t="s">
        <v>11</v>
      </c>
      <c r="K873">
        <f t="shared" si="13"/>
        <v>1</v>
      </c>
    </row>
    <row r="874" spans="1:11" x14ac:dyDescent="0.25">
      <c r="A874">
        <v>873</v>
      </c>
      <c r="B874" s="1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t="s">
        <v>11</v>
      </c>
      <c r="K874">
        <f t="shared" si="13"/>
        <v>1</v>
      </c>
    </row>
    <row r="875" spans="1:11" x14ac:dyDescent="0.25">
      <c r="A875">
        <v>874</v>
      </c>
      <c r="B875" s="1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t="s">
        <v>13</v>
      </c>
      <c r="K875">
        <f t="shared" si="13"/>
        <v>0</v>
      </c>
    </row>
    <row r="876" spans="1:11" x14ac:dyDescent="0.25">
      <c r="A876">
        <v>875</v>
      </c>
      <c r="B876" s="1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t="s">
        <v>13</v>
      </c>
      <c r="K876">
        <f t="shared" si="13"/>
        <v>0</v>
      </c>
    </row>
    <row r="877" spans="1:11" x14ac:dyDescent="0.25">
      <c r="A877">
        <v>876</v>
      </c>
      <c r="B877" s="1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t="s">
        <v>11</v>
      </c>
      <c r="K877">
        <f t="shared" si="13"/>
        <v>1</v>
      </c>
    </row>
    <row r="878" spans="1:11" x14ac:dyDescent="0.25">
      <c r="A878">
        <v>877</v>
      </c>
      <c r="B878" s="1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t="s">
        <v>13</v>
      </c>
      <c r="K878">
        <f t="shared" si="13"/>
        <v>0</v>
      </c>
    </row>
    <row r="879" spans="1:11" x14ac:dyDescent="0.25">
      <c r="A879">
        <v>878</v>
      </c>
      <c r="B879" s="1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t="s">
        <v>13</v>
      </c>
      <c r="K879">
        <f t="shared" si="13"/>
        <v>0</v>
      </c>
    </row>
    <row r="880" spans="1:11" x14ac:dyDescent="0.25">
      <c r="A880">
        <v>879</v>
      </c>
      <c r="B880" s="1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t="s">
        <v>13</v>
      </c>
      <c r="K880">
        <f t="shared" si="13"/>
        <v>0</v>
      </c>
    </row>
    <row r="881" spans="1:11" x14ac:dyDescent="0.25">
      <c r="A881">
        <v>880</v>
      </c>
      <c r="B881" s="1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t="s">
        <v>13</v>
      </c>
      <c r="K881">
        <f t="shared" si="13"/>
        <v>0</v>
      </c>
    </row>
    <row r="882" spans="1:11" x14ac:dyDescent="0.25">
      <c r="A882">
        <v>881</v>
      </c>
      <c r="B882" s="1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t="s">
        <v>13</v>
      </c>
      <c r="K882">
        <f t="shared" si="13"/>
        <v>0</v>
      </c>
    </row>
    <row r="883" spans="1:11" x14ac:dyDescent="0.25">
      <c r="A883">
        <v>882</v>
      </c>
      <c r="B883" s="1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t="s">
        <v>11</v>
      </c>
      <c r="K883">
        <f t="shared" si="13"/>
        <v>1</v>
      </c>
    </row>
    <row r="884" spans="1:11" x14ac:dyDescent="0.25">
      <c r="A884">
        <v>883</v>
      </c>
      <c r="B884" s="1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t="s">
        <v>11</v>
      </c>
      <c r="K884">
        <f t="shared" si="13"/>
        <v>1</v>
      </c>
    </row>
    <row r="885" spans="1:11" x14ac:dyDescent="0.25">
      <c r="A885">
        <v>884</v>
      </c>
      <c r="B885" s="1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t="s">
        <v>13</v>
      </c>
      <c r="K885">
        <f t="shared" si="13"/>
        <v>0</v>
      </c>
    </row>
    <row r="886" spans="1:11" x14ac:dyDescent="0.25">
      <c r="A886">
        <v>885</v>
      </c>
      <c r="B886" s="1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t="s">
        <v>13</v>
      </c>
      <c r="K886">
        <f t="shared" si="13"/>
        <v>0</v>
      </c>
    </row>
    <row r="887" spans="1:11" x14ac:dyDescent="0.25">
      <c r="A887">
        <v>886</v>
      </c>
      <c r="B887" s="1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t="s">
        <v>13</v>
      </c>
      <c r="K887">
        <f t="shared" si="13"/>
        <v>0</v>
      </c>
    </row>
    <row r="888" spans="1:11" x14ac:dyDescent="0.25">
      <c r="A888">
        <v>887</v>
      </c>
      <c r="B888" s="1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t="s">
        <v>11</v>
      </c>
      <c r="K888">
        <f t="shared" si="13"/>
        <v>1</v>
      </c>
    </row>
    <row r="889" spans="1:11" x14ac:dyDescent="0.25">
      <c r="A889">
        <v>888</v>
      </c>
      <c r="B889" s="1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t="s">
        <v>11</v>
      </c>
      <c r="K889">
        <f t="shared" si="13"/>
        <v>1</v>
      </c>
    </row>
    <row r="890" spans="1:11" x14ac:dyDescent="0.25">
      <c r="A890">
        <v>889</v>
      </c>
      <c r="B890" s="1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t="s">
        <v>11</v>
      </c>
      <c r="K890">
        <f t="shared" si="13"/>
        <v>1</v>
      </c>
    </row>
    <row r="891" spans="1:11" x14ac:dyDescent="0.25">
      <c r="A891">
        <v>890</v>
      </c>
      <c r="B891" s="1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t="s">
        <v>13</v>
      </c>
      <c r="K891">
        <f t="shared" si="13"/>
        <v>0</v>
      </c>
    </row>
    <row r="892" spans="1:11" x14ac:dyDescent="0.25">
      <c r="A892">
        <v>891</v>
      </c>
      <c r="B892" s="1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t="s">
        <v>11</v>
      </c>
      <c r="K892">
        <f t="shared" si="13"/>
        <v>1</v>
      </c>
    </row>
    <row r="893" spans="1:11" x14ac:dyDescent="0.25">
      <c r="A893">
        <v>892</v>
      </c>
      <c r="B893" s="1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t="s">
        <v>11</v>
      </c>
      <c r="K893">
        <f t="shared" si="13"/>
        <v>1</v>
      </c>
    </row>
    <row r="894" spans="1:11" x14ac:dyDescent="0.25">
      <c r="A894">
        <v>893</v>
      </c>
      <c r="B894" s="1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t="s">
        <v>11</v>
      </c>
      <c r="K894">
        <f t="shared" si="13"/>
        <v>1</v>
      </c>
    </row>
    <row r="895" spans="1:11" x14ac:dyDescent="0.25">
      <c r="A895">
        <v>894</v>
      </c>
      <c r="B895" s="1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t="s">
        <v>13</v>
      </c>
      <c r="K895">
        <f t="shared" si="13"/>
        <v>0</v>
      </c>
    </row>
    <row r="896" spans="1:11" x14ac:dyDescent="0.25">
      <c r="A896">
        <v>895</v>
      </c>
      <c r="B896" s="1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t="s">
        <v>13</v>
      </c>
      <c r="K896">
        <f t="shared" si="13"/>
        <v>0</v>
      </c>
    </row>
    <row r="897" spans="1:11" x14ac:dyDescent="0.25">
      <c r="A897">
        <v>896</v>
      </c>
      <c r="B897" s="1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t="s">
        <v>11</v>
      </c>
      <c r="K897">
        <f t="shared" si="13"/>
        <v>1</v>
      </c>
    </row>
    <row r="898" spans="1:11" x14ac:dyDescent="0.25">
      <c r="A898">
        <v>897</v>
      </c>
      <c r="B898" s="1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t="s">
        <v>11</v>
      </c>
      <c r="K898">
        <f t="shared" si="13"/>
        <v>1</v>
      </c>
    </row>
    <row r="899" spans="1:11" x14ac:dyDescent="0.25">
      <c r="A899">
        <v>898</v>
      </c>
      <c r="B899" s="1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t="s">
        <v>13</v>
      </c>
      <c r="K899">
        <f t="shared" ref="K899:K962" si="14">IF(J899="Yes", 1, 0)</f>
        <v>0</v>
      </c>
    </row>
    <row r="900" spans="1:11" x14ac:dyDescent="0.25">
      <c r="A900">
        <v>899</v>
      </c>
      <c r="B900" s="1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t="s">
        <v>13</v>
      </c>
      <c r="K900">
        <f t="shared" si="14"/>
        <v>0</v>
      </c>
    </row>
    <row r="901" spans="1:11" x14ac:dyDescent="0.25">
      <c r="A901">
        <v>900</v>
      </c>
      <c r="B901" s="1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t="s">
        <v>11</v>
      </c>
      <c r="K901">
        <f t="shared" si="14"/>
        <v>1</v>
      </c>
    </row>
    <row r="902" spans="1:11" x14ac:dyDescent="0.25">
      <c r="A902">
        <v>901</v>
      </c>
      <c r="B902" s="1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t="s">
        <v>13</v>
      </c>
      <c r="K902">
        <f t="shared" si="14"/>
        <v>0</v>
      </c>
    </row>
    <row r="903" spans="1:11" x14ac:dyDescent="0.25">
      <c r="A903">
        <v>902</v>
      </c>
      <c r="B903" s="1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t="s">
        <v>11</v>
      </c>
      <c r="K903">
        <f t="shared" si="14"/>
        <v>1</v>
      </c>
    </row>
    <row r="904" spans="1:11" x14ac:dyDescent="0.25">
      <c r="A904">
        <v>903</v>
      </c>
      <c r="B904" s="1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t="s">
        <v>11</v>
      </c>
      <c r="K904">
        <f t="shared" si="14"/>
        <v>1</v>
      </c>
    </row>
    <row r="905" spans="1:11" x14ac:dyDescent="0.25">
      <c r="A905">
        <v>904</v>
      </c>
      <c r="B905" s="1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t="s">
        <v>13</v>
      </c>
      <c r="K905">
        <f t="shared" si="14"/>
        <v>0</v>
      </c>
    </row>
    <row r="906" spans="1:11" x14ac:dyDescent="0.25">
      <c r="A906">
        <v>905</v>
      </c>
      <c r="B906" s="1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t="s">
        <v>11</v>
      </c>
      <c r="K906">
        <f t="shared" si="14"/>
        <v>1</v>
      </c>
    </row>
    <row r="907" spans="1:11" x14ac:dyDescent="0.25">
      <c r="A907">
        <v>906</v>
      </c>
      <c r="B907" s="1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t="s">
        <v>13</v>
      </c>
      <c r="K907">
        <f t="shared" si="14"/>
        <v>0</v>
      </c>
    </row>
    <row r="908" spans="1:11" x14ac:dyDescent="0.25">
      <c r="A908">
        <v>907</v>
      </c>
      <c r="B908" s="1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t="s">
        <v>11</v>
      </c>
      <c r="K908">
        <f t="shared" si="14"/>
        <v>1</v>
      </c>
    </row>
    <row r="909" spans="1:11" x14ac:dyDescent="0.25">
      <c r="A909">
        <v>908</v>
      </c>
      <c r="B909" s="1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t="s">
        <v>11</v>
      </c>
      <c r="K909">
        <f t="shared" si="14"/>
        <v>1</v>
      </c>
    </row>
    <row r="910" spans="1:11" x14ac:dyDescent="0.25">
      <c r="A910">
        <v>909</v>
      </c>
      <c r="B910" s="1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t="s">
        <v>11</v>
      </c>
      <c r="K910">
        <f t="shared" si="14"/>
        <v>1</v>
      </c>
    </row>
    <row r="911" spans="1:11" x14ac:dyDescent="0.25">
      <c r="A911">
        <v>910</v>
      </c>
      <c r="B911" s="1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t="s">
        <v>11</v>
      </c>
      <c r="K911">
        <f t="shared" si="14"/>
        <v>1</v>
      </c>
    </row>
    <row r="912" spans="1:11" x14ac:dyDescent="0.25">
      <c r="A912">
        <v>911</v>
      </c>
      <c r="B912" s="1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t="s">
        <v>13</v>
      </c>
      <c r="K912">
        <f t="shared" si="14"/>
        <v>0</v>
      </c>
    </row>
    <row r="913" spans="1:11" x14ac:dyDescent="0.25">
      <c r="A913">
        <v>912</v>
      </c>
      <c r="B913" s="1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t="s">
        <v>13</v>
      </c>
      <c r="K913">
        <f t="shared" si="14"/>
        <v>0</v>
      </c>
    </row>
    <row r="914" spans="1:11" x14ac:dyDescent="0.25">
      <c r="A914">
        <v>913</v>
      </c>
      <c r="B914" s="1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t="s">
        <v>11</v>
      </c>
      <c r="K914">
        <f t="shared" si="14"/>
        <v>1</v>
      </c>
    </row>
    <row r="915" spans="1:11" x14ac:dyDescent="0.25">
      <c r="A915">
        <v>914</v>
      </c>
      <c r="B915" s="1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t="s">
        <v>11</v>
      </c>
      <c r="K915">
        <f t="shared" si="14"/>
        <v>1</v>
      </c>
    </row>
    <row r="916" spans="1:11" x14ac:dyDescent="0.25">
      <c r="A916">
        <v>915</v>
      </c>
      <c r="B916" s="1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t="s">
        <v>13</v>
      </c>
      <c r="K916">
        <f t="shared" si="14"/>
        <v>0</v>
      </c>
    </row>
    <row r="917" spans="1:11" x14ac:dyDescent="0.25">
      <c r="A917">
        <v>916</v>
      </c>
      <c r="B917" s="1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t="s">
        <v>11</v>
      </c>
      <c r="K917">
        <f t="shared" si="14"/>
        <v>1</v>
      </c>
    </row>
    <row r="918" spans="1:11" x14ac:dyDescent="0.25">
      <c r="A918">
        <v>917</v>
      </c>
      <c r="B918" s="1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t="s">
        <v>13</v>
      </c>
      <c r="K918">
        <f t="shared" si="14"/>
        <v>0</v>
      </c>
    </row>
    <row r="919" spans="1:11" x14ac:dyDescent="0.25">
      <c r="A919">
        <v>918</v>
      </c>
      <c r="B919" s="1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t="s">
        <v>11</v>
      </c>
      <c r="K919">
        <f t="shared" si="14"/>
        <v>1</v>
      </c>
    </row>
    <row r="920" spans="1:11" x14ac:dyDescent="0.25">
      <c r="A920">
        <v>919</v>
      </c>
      <c r="B920" s="1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t="s">
        <v>13</v>
      </c>
      <c r="K920">
        <f t="shared" si="14"/>
        <v>0</v>
      </c>
    </row>
    <row r="921" spans="1:11" x14ac:dyDescent="0.25">
      <c r="A921">
        <v>920</v>
      </c>
      <c r="B921" s="1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t="s">
        <v>11</v>
      </c>
      <c r="K921">
        <f t="shared" si="14"/>
        <v>1</v>
      </c>
    </row>
    <row r="922" spans="1:11" x14ac:dyDescent="0.25">
      <c r="A922">
        <v>921</v>
      </c>
      <c r="B922" s="1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t="s">
        <v>13</v>
      </c>
      <c r="K922">
        <f t="shared" si="14"/>
        <v>0</v>
      </c>
    </row>
    <row r="923" spans="1:11" x14ac:dyDescent="0.25">
      <c r="A923">
        <v>922</v>
      </c>
      <c r="B923" s="1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t="s">
        <v>11</v>
      </c>
      <c r="K923">
        <f t="shared" si="14"/>
        <v>1</v>
      </c>
    </row>
    <row r="924" spans="1:11" x14ac:dyDescent="0.25">
      <c r="A924">
        <v>923</v>
      </c>
      <c r="B924" s="1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t="s">
        <v>13</v>
      </c>
      <c r="K924">
        <f t="shared" si="14"/>
        <v>0</v>
      </c>
    </row>
    <row r="925" spans="1:11" x14ac:dyDescent="0.25">
      <c r="A925">
        <v>924</v>
      </c>
      <c r="B925" s="1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t="s">
        <v>13</v>
      </c>
      <c r="K925">
        <f t="shared" si="14"/>
        <v>0</v>
      </c>
    </row>
    <row r="926" spans="1:11" x14ac:dyDescent="0.25">
      <c r="A926">
        <v>925</v>
      </c>
      <c r="B926" s="1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t="s">
        <v>13</v>
      </c>
      <c r="K926">
        <f t="shared" si="14"/>
        <v>0</v>
      </c>
    </row>
    <row r="927" spans="1:11" x14ac:dyDescent="0.25">
      <c r="A927">
        <v>926</v>
      </c>
      <c r="B927" s="1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t="s">
        <v>11</v>
      </c>
      <c r="K927">
        <f t="shared" si="14"/>
        <v>1</v>
      </c>
    </row>
    <row r="928" spans="1:11" x14ac:dyDescent="0.25">
      <c r="A928">
        <v>927</v>
      </c>
      <c r="B928" s="1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t="s">
        <v>11</v>
      </c>
      <c r="K928">
        <f t="shared" si="14"/>
        <v>1</v>
      </c>
    </row>
    <row r="929" spans="1:11" x14ac:dyDescent="0.25">
      <c r="A929">
        <v>928</v>
      </c>
      <c r="B929" s="1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t="s">
        <v>11</v>
      </c>
      <c r="K929">
        <f t="shared" si="14"/>
        <v>1</v>
      </c>
    </row>
    <row r="930" spans="1:11" x14ac:dyDescent="0.25">
      <c r="A930">
        <v>929</v>
      </c>
      <c r="B930" s="1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t="s">
        <v>11</v>
      </c>
      <c r="K930">
        <f t="shared" si="14"/>
        <v>1</v>
      </c>
    </row>
    <row r="931" spans="1:11" x14ac:dyDescent="0.25">
      <c r="A931">
        <v>930</v>
      </c>
      <c r="B931" s="1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t="s">
        <v>13</v>
      </c>
      <c r="K931">
        <f t="shared" si="14"/>
        <v>0</v>
      </c>
    </row>
    <row r="932" spans="1:11" x14ac:dyDescent="0.25">
      <c r="A932">
        <v>931</v>
      </c>
      <c r="B932" s="1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t="s">
        <v>11</v>
      </c>
      <c r="K932">
        <f t="shared" si="14"/>
        <v>1</v>
      </c>
    </row>
    <row r="933" spans="1:11" x14ac:dyDescent="0.25">
      <c r="A933">
        <v>932</v>
      </c>
      <c r="B933" s="1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t="s">
        <v>11</v>
      </c>
      <c r="K933">
        <f t="shared" si="14"/>
        <v>1</v>
      </c>
    </row>
    <row r="934" spans="1:11" x14ac:dyDescent="0.25">
      <c r="A934">
        <v>933</v>
      </c>
      <c r="B934" s="1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t="s">
        <v>11</v>
      </c>
      <c r="K934">
        <f t="shared" si="14"/>
        <v>1</v>
      </c>
    </row>
    <row r="935" spans="1:11" x14ac:dyDescent="0.25">
      <c r="A935">
        <v>934</v>
      </c>
      <c r="B935" s="1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t="s">
        <v>11</v>
      </c>
      <c r="K935">
        <f t="shared" si="14"/>
        <v>1</v>
      </c>
    </row>
    <row r="936" spans="1:11" x14ac:dyDescent="0.25">
      <c r="A936">
        <v>935</v>
      </c>
      <c r="B936" s="1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t="s">
        <v>11</v>
      </c>
      <c r="K936">
        <f t="shared" si="14"/>
        <v>1</v>
      </c>
    </row>
    <row r="937" spans="1:11" x14ac:dyDescent="0.25">
      <c r="A937">
        <v>936</v>
      </c>
      <c r="B937" s="1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t="s">
        <v>13</v>
      </c>
      <c r="K937">
        <f t="shared" si="14"/>
        <v>0</v>
      </c>
    </row>
    <row r="938" spans="1:11" x14ac:dyDescent="0.25">
      <c r="A938">
        <v>937</v>
      </c>
      <c r="B938" s="1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t="s">
        <v>11</v>
      </c>
      <c r="K938">
        <f t="shared" si="14"/>
        <v>1</v>
      </c>
    </row>
    <row r="939" spans="1:11" x14ac:dyDescent="0.25">
      <c r="A939">
        <v>938</v>
      </c>
      <c r="B939" s="1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t="s">
        <v>13</v>
      </c>
      <c r="K939">
        <f t="shared" si="14"/>
        <v>0</v>
      </c>
    </row>
    <row r="940" spans="1:11" x14ac:dyDescent="0.25">
      <c r="A940">
        <v>939</v>
      </c>
      <c r="B940" s="1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t="s">
        <v>13</v>
      </c>
      <c r="K940">
        <f t="shared" si="14"/>
        <v>0</v>
      </c>
    </row>
    <row r="941" spans="1:11" x14ac:dyDescent="0.25">
      <c r="A941">
        <v>940</v>
      </c>
      <c r="B941" s="1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t="s">
        <v>11</v>
      </c>
      <c r="K941">
        <f t="shared" si="14"/>
        <v>1</v>
      </c>
    </row>
    <row r="942" spans="1:11" x14ac:dyDescent="0.25">
      <c r="A942">
        <v>941</v>
      </c>
      <c r="B942" s="1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t="s">
        <v>13</v>
      </c>
      <c r="K942">
        <f t="shared" si="14"/>
        <v>0</v>
      </c>
    </row>
    <row r="943" spans="1:11" x14ac:dyDescent="0.25">
      <c r="A943">
        <v>942</v>
      </c>
      <c r="B943" s="1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t="s">
        <v>11</v>
      </c>
      <c r="K943">
        <f t="shared" si="14"/>
        <v>1</v>
      </c>
    </row>
    <row r="944" spans="1:11" x14ac:dyDescent="0.25">
      <c r="A944">
        <v>943</v>
      </c>
      <c r="B944" s="1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t="s">
        <v>11</v>
      </c>
      <c r="K944">
        <f t="shared" si="14"/>
        <v>1</v>
      </c>
    </row>
    <row r="945" spans="1:11" x14ac:dyDescent="0.25">
      <c r="A945">
        <v>944</v>
      </c>
      <c r="B945" s="1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t="s">
        <v>11</v>
      </c>
      <c r="K945">
        <f t="shared" si="14"/>
        <v>1</v>
      </c>
    </row>
    <row r="946" spans="1:11" x14ac:dyDescent="0.25">
      <c r="A946">
        <v>945</v>
      </c>
      <c r="B946" s="1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t="s">
        <v>13</v>
      </c>
      <c r="K946">
        <f t="shared" si="14"/>
        <v>0</v>
      </c>
    </row>
    <row r="947" spans="1:11" x14ac:dyDescent="0.25">
      <c r="A947">
        <v>946</v>
      </c>
      <c r="B947" s="1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t="s">
        <v>11</v>
      </c>
      <c r="K947">
        <f t="shared" si="14"/>
        <v>1</v>
      </c>
    </row>
    <row r="948" spans="1:11" x14ac:dyDescent="0.25">
      <c r="A948">
        <v>947</v>
      </c>
      <c r="B948" s="1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t="s">
        <v>11</v>
      </c>
      <c r="K948">
        <f t="shared" si="14"/>
        <v>1</v>
      </c>
    </row>
    <row r="949" spans="1:11" x14ac:dyDescent="0.25">
      <c r="A949">
        <v>948</v>
      </c>
      <c r="B949" s="1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t="s">
        <v>13</v>
      </c>
      <c r="K949">
        <f t="shared" si="14"/>
        <v>0</v>
      </c>
    </row>
    <row r="950" spans="1:11" x14ac:dyDescent="0.25">
      <c r="A950">
        <v>949</v>
      </c>
      <c r="B950" s="1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t="s">
        <v>13</v>
      </c>
      <c r="K950">
        <f t="shared" si="14"/>
        <v>0</v>
      </c>
    </row>
    <row r="951" spans="1:11" x14ac:dyDescent="0.25">
      <c r="A951">
        <v>950</v>
      </c>
      <c r="B951" s="1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t="s">
        <v>11</v>
      </c>
      <c r="K951">
        <f t="shared" si="14"/>
        <v>1</v>
      </c>
    </row>
    <row r="952" spans="1:11" x14ac:dyDescent="0.25">
      <c r="A952">
        <v>951</v>
      </c>
      <c r="B952" s="1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t="s">
        <v>13</v>
      </c>
      <c r="K952">
        <f t="shared" si="14"/>
        <v>0</v>
      </c>
    </row>
    <row r="953" spans="1:11" x14ac:dyDescent="0.25">
      <c r="A953">
        <v>952</v>
      </c>
      <c r="B953" s="1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t="s">
        <v>13</v>
      </c>
      <c r="K953">
        <f t="shared" si="14"/>
        <v>0</v>
      </c>
    </row>
    <row r="954" spans="1:11" x14ac:dyDescent="0.25">
      <c r="A954">
        <v>953</v>
      </c>
      <c r="B954" s="1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t="s">
        <v>11</v>
      </c>
      <c r="K954">
        <f t="shared" si="14"/>
        <v>1</v>
      </c>
    </row>
    <row r="955" spans="1:11" x14ac:dyDescent="0.25">
      <c r="A955">
        <v>954</v>
      </c>
      <c r="B955" s="1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t="s">
        <v>13</v>
      </c>
      <c r="K955">
        <f t="shared" si="14"/>
        <v>0</v>
      </c>
    </row>
    <row r="956" spans="1:11" x14ac:dyDescent="0.25">
      <c r="A956">
        <v>955</v>
      </c>
      <c r="B956" s="1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t="s">
        <v>11</v>
      </c>
      <c r="K956">
        <f t="shared" si="14"/>
        <v>1</v>
      </c>
    </row>
    <row r="957" spans="1:11" x14ac:dyDescent="0.25">
      <c r="A957">
        <v>956</v>
      </c>
      <c r="B957" s="1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t="s">
        <v>13</v>
      </c>
      <c r="K957">
        <f t="shared" si="14"/>
        <v>0</v>
      </c>
    </row>
    <row r="958" spans="1:11" x14ac:dyDescent="0.25">
      <c r="A958">
        <v>957</v>
      </c>
      <c r="B958" s="1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t="s">
        <v>11</v>
      </c>
      <c r="K958">
        <f t="shared" si="14"/>
        <v>1</v>
      </c>
    </row>
    <row r="959" spans="1:11" x14ac:dyDescent="0.25">
      <c r="A959">
        <v>958</v>
      </c>
      <c r="B959" s="1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t="s">
        <v>11</v>
      </c>
      <c r="K959">
        <f t="shared" si="14"/>
        <v>1</v>
      </c>
    </row>
    <row r="960" spans="1:11" x14ac:dyDescent="0.25">
      <c r="A960">
        <v>959</v>
      </c>
      <c r="B960" s="1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t="s">
        <v>11</v>
      </c>
      <c r="K960">
        <f t="shared" si="14"/>
        <v>1</v>
      </c>
    </row>
    <row r="961" spans="1:11" x14ac:dyDescent="0.25">
      <c r="A961">
        <v>960</v>
      </c>
      <c r="B961" s="1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t="s">
        <v>11</v>
      </c>
      <c r="K961">
        <f t="shared" si="14"/>
        <v>1</v>
      </c>
    </row>
    <row r="962" spans="1:11" x14ac:dyDescent="0.25">
      <c r="A962">
        <v>961</v>
      </c>
      <c r="B962" s="1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t="s">
        <v>13</v>
      </c>
      <c r="K962">
        <f t="shared" si="14"/>
        <v>0</v>
      </c>
    </row>
    <row r="963" spans="1:11" x14ac:dyDescent="0.25">
      <c r="A963">
        <v>962</v>
      </c>
      <c r="B963" s="1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t="s">
        <v>11</v>
      </c>
      <c r="K963">
        <f t="shared" ref="K963:K1026" si="15">IF(J963="Yes", 1, 0)</f>
        <v>1</v>
      </c>
    </row>
    <row r="964" spans="1:11" x14ac:dyDescent="0.25">
      <c r="A964">
        <v>963</v>
      </c>
      <c r="B964" s="1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t="s">
        <v>13</v>
      </c>
      <c r="K964">
        <f t="shared" si="15"/>
        <v>0</v>
      </c>
    </row>
    <row r="965" spans="1:11" x14ac:dyDescent="0.25">
      <c r="A965">
        <v>964</v>
      </c>
      <c r="B965" s="1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t="s">
        <v>11</v>
      </c>
      <c r="K965">
        <f t="shared" si="15"/>
        <v>1</v>
      </c>
    </row>
    <row r="966" spans="1:11" x14ac:dyDescent="0.25">
      <c r="A966">
        <v>965</v>
      </c>
      <c r="B966" s="1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t="s">
        <v>11</v>
      </c>
      <c r="K966">
        <f t="shared" si="15"/>
        <v>1</v>
      </c>
    </row>
    <row r="967" spans="1:11" x14ac:dyDescent="0.25">
      <c r="A967">
        <v>966</v>
      </c>
      <c r="B967" s="1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t="s">
        <v>11</v>
      </c>
      <c r="K967">
        <f t="shared" si="15"/>
        <v>1</v>
      </c>
    </row>
    <row r="968" spans="1:11" x14ac:dyDescent="0.25">
      <c r="A968">
        <v>967</v>
      </c>
      <c r="B968" s="1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t="s">
        <v>11</v>
      </c>
      <c r="K968">
        <f t="shared" si="15"/>
        <v>1</v>
      </c>
    </row>
    <row r="969" spans="1:11" x14ac:dyDescent="0.25">
      <c r="A969">
        <v>968</v>
      </c>
      <c r="B969" s="1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t="s">
        <v>11</v>
      </c>
      <c r="K969">
        <f t="shared" si="15"/>
        <v>1</v>
      </c>
    </row>
    <row r="970" spans="1:11" x14ac:dyDescent="0.25">
      <c r="A970">
        <v>969</v>
      </c>
      <c r="B970" s="1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t="s">
        <v>11</v>
      </c>
      <c r="K970">
        <f t="shared" si="15"/>
        <v>1</v>
      </c>
    </row>
    <row r="971" spans="1:11" x14ac:dyDescent="0.25">
      <c r="A971">
        <v>970</v>
      </c>
      <c r="B971" s="1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t="s">
        <v>13</v>
      </c>
      <c r="K971">
        <f t="shared" si="15"/>
        <v>0</v>
      </c>
    </row>
    <row r="972" spans="1:11" x14ac:dyDescent="0.25">
      <c r="A972">
        <v>971</v>
      </c>
      <c r="B972" s="1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t="s">
        <v>13</v>
      </c>
      <c r="K972">
        <f t="shared" si="15"/>
        <v>0</v>
      </c>
    </row>
    <row r="973" spans="1:11" x14ac:dyDescent="0.25">
      <c r="A973">
        <v>972</v>
      </c>
      <c r="B973" s="1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t="s">
        <v>11</v>
      </c>
      <c r="K973">
        <f t="shared" si="15"/>
        <v>1</v>
      </c>
    </row>
    <row r="974" spans="1:11" x14ac:dyDescent="0.25">
      <c r="A974">
        <v>973</v>
      </c>
      <c r="B974" s="1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t="s">
        <v>11</v>
      </c>
      <c r="K974">
        <f t="shared" si="15"/>
        <v>1</v>
      </c>
    </row>
    <row r="975" spans="1:11" x14ac:dyDescent="0.25">
      <c r="A975">
        <v>974</v>
      </c>
      <c r="B975" s="1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t="s">
        <v>13</v>
      </c>
      <c r="K975">
        <f t="shared" si="15"/>
        <v>0</v>
      </c>
    </row>
    <row r="976" spans="1:11" x14ac:dyDescent="0.25">
      <c r="A976">
        <v>975</v>
      </c>
      <c r="B976" s="1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t="s">
        <v>13</v>
      </c>
      <c r="K976">
        <f t="shared" si="15"/>
        <v>0</v>
      </c>
    </row>
    <row r="977" spans="1:11" x14ac:dyDescent="0.25">
      <c r="A977">
        <v>976</v>
      </c>
      <c r="B977" s="1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t="s">
        <v>13</v>
      </c>
      <c r="K977">
        <f t="shared" si="15"/>
        <v>0</v>
      </c>
    </row>
    <row r="978" spans="1:11" x14ac:dyDescent="0.25">
      <c r="A978">
        <v>977</v>
      </c>
      <c r="B978" s="1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t="s">
        <v>11</v>
      </c>
      <c r="K978">
        <f t="shared" si="15"/>
        <v>1</v>
      </c>
    </row>
    <row r="979" spans="1:11" x14ac:dyDescent="0.25">
      <c r="A979">
        <v>978</v>
      </c>
      <c r="B979" s="1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t="s">
        <v>13</v>
      </c>
      <c r="K979">
        <f t="shared" si="15"/>
        <v>0</v>
      </c>
    </row>
    <row r="980" spans="1:11" x14ac:dyDescent="0.25">
      <c r="A980">
        <v>979</v>
      </c>
      <c r="B980" s="1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t="s">
        <v>11</v>
      </c>
      <c r="K980">
        <f t="shared" si="15"/>
        <v>1</v>
      </c>
    </row>
    <row r="981" spans="1:11" x14ac:dyDescent="0.25">
      <c r="A981">
        <v>980</v>
      </c>
      <c r="B981" s="1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t="s">
        <v>11</v>
      </c>
      <c r="K981">
        <f t="shared" si="15"/>
        <v>1</v>
      </c>
    </row>
    <row r="982" spans="1:11" x14ac:dyDescent="0.25">
      <c r="A982">
        <v>981</v>
      </c>
      <c r="B982" s="1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t="s">
        <v>11</v>
      </c>
      <c r="K982">
        <f t="shared" si="15"/>
        <v>1</v>
      </c>
    </row>
    <row r="983" spans="1:11" x14ac:dyDescent="0.25">
      <c r="A983">
        <v>982</v>
      </c>
      <c r="B983" s="1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t="s">
        <v>13</v>
      </c>
      <c r="K983">
        <f t="shared" si="15"/>
        <v>0</v>
      </c>
    </row>
    <row r="984" spans="1:11" x14ac:dyDescent="0.25">
      <c r="A984">
        <v>983</v>
      </c>
      <c r="B984" s="1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t="s">
        <v>11</v>
      </c>
      <c r="K984">
        <f t="shared" si="15"/>
        <v>1</v>
      </c>
    </row>
    <row r="985" spans="1:11" x14ac:dyDescent="0.25">
      <c r="A985">
        <v>984</v>
      </c>
      <c r="B985" s="1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t="s">
        <v>11</v>
      </c>
      <c r="K985">
        <f t="shared" si="15"/>
        <v>1</v>
      </c>
    </row>
    <row r="986" spans="1:11" x14ac:dyDescent="0.25">
      <c r="A986">
        <v>985</v>
      </c>
      <c r="B986" s="1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t="s">
        <v>11</v>
      </c>
      <c r="K986">
        <f t="shared" si="15"/>
        <v>1</v>
      </c>
    </row>
    <row r="987" spans="1:11" x14ac:dyDescent="0.25">
      <c r="A987">
        <v>986</v>
      </c>
      <c r="B987" s="1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t="s">
        <v>13</v>
      </c>
      <c r="K987">
        <f t="shared" si="15"/>
        <v>0</v>
      </c>
    </row>
    <row r="988" spans="1:11" x14ac:dyDescent="0.25">
      <c r="A988">
        <v>987</v>
      </c>
      <c r="B988" s="1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t="s">
        <v>11</v>
      </c>
      <c r="K988">
        <f t="shared" si="15"/>
        <v>1</v>
      </c>
    </row>
    <row r="989" spans="1:11" x14ac:dyDescent="0.25">
      <c r="A989">
        <v>988</v>
      </c>
      <c r="B989" s="1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t="s">
        <v>11</v>
      </c>
      <c r="K989">
        <f t="shared" si="15"/>
        <v>1</v>
      </c>
    </row>
    <row r="990" spans="1:11" x14ac:dyDescent="0.25">
      <c r="A990">
        <v>989</v>
      </c>
      <c r="B990" s="1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t="s">
        <v>13</v>
      </c>
      <c r="K990">
        <f t="shared" si="15"/>
        <v>0</v>
      </c>
    </row>
    <row r="991" spans="1:11" x14ac:dyDescent="0.25">
      <c r="A991">
        <v>990</v>
      </c>
      <c r="B991" s="1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t="s">
        <v>11</v>
      </c>
      <c r="K991">
        <f t="shared" si="15"/>
        <v>1</v>
      </c>
    </row>
    <row r="992" spans="1:11" x14ac:dyDescent="0.25">
      <c r="A992">
        <v>991</v>
      </c>
      <c r="B992" s="1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t="s">
        <v>11</v>
      </c>
      <c r="K992">
        <f t="shared" si="15"/>
        <v>1</v>
      </c>
    </row>
    <row r="993" spans="1:11" x14ac:dyDescent="0.25">
      <c r="A993">
        <v>992</v>
      </c>
      <c r="B993" s="1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t="s">
        <v>11</v>
      </c>
      <c r="K993">
        <f t="shared" si="15"/>
        <v>1</v>
      </c>
    </row>
    <row r="994" spans="1:11" x14ac:dyDescent="0.25">
      <c r="A994">
        <v>993</v>
      </c>
      <c r="B994" s="1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t="s">
        <v>11</v>
      </c>
      <c r="K994">
        <f t="shared" si="15"/>
        <v>1</v>
      </c>
    </row>
    <row r="995" spans="1:11" x14ac:dyDescent="0.25">
      <c r="A995">
        <v>994</v>
      </c>
      <c r="B995" s="1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t="s">
        <v>11</v>
      </c>
      <c r="K995">
        <f t="shared" si="15"/>
        <v>1</v>
      </c>
    </row>
    <row r="996" spans="1:11" x14ac:dyDescent="0.25">
      <c r="A996">
        <v>995</v>
      </c>
      <c r="B996" s="1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t="s">
        <v>13</v>
      </c>
      <c r="K996">
        <f t="shared" si="15"/>
        <v>0</v>
      </c>
    </row>
    <row r="997" spans="1:11" x14ac:dyDescent="0.25">
      <c r="A997">
        <v>996</v>
      </c>
      <c r="B997" s="1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t="s">
        <v>13</v>
      </c>
      <c r="K997">
        <f t="shared" si="15"/>
        <v>0</v>
      </c>
    </row>
    <row r="998" spans="1:11" x14ac:dyDescent="0.25">
      <c r="A998">
        <v>997</v>
      </c>
      <c r="B998" s="1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t="s">
        <v>11</v>
      </c>
      <c r="K998">
        <f t="shared" si="15"/>
        <v>1</v>
      </c>
    </row>
    <row r="999" spans="1:11" x14ac:dyDescent="0.25">
      <c r="A999">
        <v>998</v>
      </c>
      <c r="B999" s="1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t="s">
        <v>13</v>
      </c>
      <c r="K999">
        <f t="shared" si="15"/>
        <v>0</v>
      </c>
    </row>
    <row r="1000" spans="1:11" x14ac:dyDescent="0.25">
      <c r="A1000">
        <v>999</v>
      </c>
      <c r="B1000" s="1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t="s">
        <v>13</v>
      </c>
      <c r="K1000">
        <f t="shared" si="15"/>
        <v>0</v>
      </c>
    </row>
    <row r="1001" spans="1:11" x14ac:dyDescent="0.25">
      <c r="A1001">
        <v>1000</v>
      </c>
      <c r="B1001" s="1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t="s">
        <v>11</v>
      </c>
      <c r="K1001">
        <f t="shared" si="15"/>
        <v>1</v>
      </c>
    </row>
    <row r="1002" spans="1:11" x14ac:dyDescent="0.25">
      <c r="A1002">
        <v>1001</v>
      </c>
      <c r="B1002" s="1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t="s">
        <v>11</v>
      </c>
      <c r="K1002">
        <f t="shared" si="15"/>
        <v>1</v>
      </c>
    </row>
    <row r="1003" spans="1:11" x14ac:dyDescent="0.25">
      <c r="A1003">
        <v>1002</v>
      </c>
      <c r="B1003" s="1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t="s">
        <v>13</v>
      </c>
      <c r="K1003">
        <f t="shared" si="15"/>
        <v>0</v>
      </c>
    </row>
    <row r="1004" spans="1:11" x14ac:dyDescent="0.25">
      <c r="A1004">
        <v>1003</v>
      </c>
      <c r="B1004" s="1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t="s">
        <v>11</v>
      </c>
      <c r="K1004">
        <f t="shared" si="15"/>
        <v>1</v>
      </c>
    </row>
    <row r="1005" spans="1:11" x14ac:dyDescent="0.25">
      <c r="A1005">
        <v>1004</v>
      </c>
      <c r="B1005" s="1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t="s">
        <v>11</v>
      </c>
      <c r="K1005">
        <f t="shared" si="15"/>
        <v>1</v>
      </c>
    </row>
    <row r="1006" spans="1:11" x14ac:dyDescent="0.25">
      <c r="A1006">
        <v>1005</v>
      </c>
      <c r="B1006" s="1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t="s">
        <v>13</v>
      </c>
      <c r="K1006">
        <f t="shared" si="15"/>
        <v>0</v>
      </c>
    </row>
    <row r="1007" spans="1:11" x14ac:dyDescent="0.25">
      <c r="A1007">
        <v>1006</v>
      </c>
      <c r="B1007" s="1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t="s">
        <v>13</v>
      </c>
      <c r="K1007">
        <f t="shared" si="15"/>
        <v>0</v>
      </c>
    </row>
    <row r="1008" spans="1:11" x14ac:dyDescent="0.25">
      <c r="A1008">
        <v>1007</v>
      </c>
      <c r="B1008" s="1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t="s">
        <v>11</v>
      </c>
      <c r="K1008">
        <f t="shared" si="15"/>
        <v>1</v>
      </c>
    </row>
    <row r="1009" spans="1:11" x14ac:dyDescent="0.25">
      <c r="A1009">
        <v>1008</v>
      </c>
      <c r="B1009" s="1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t="s">
        <v>13</v>
      </c>
      <c r="K1009">
        <f t="shared" si="15"/>
        <v>0</v>
      </c>
    </row>
    <row r="1010" spans="1:11" x14ac:dyDescent="0.25">
      <c r="A1010">
        <v>1009</v>
      </c>
      <c r="B1010" s="1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t="s">
        <v>11</v>
      </c>
      <c r="K1010">
        <f t="shared" si="15"/>
        <v>1</v>
      </c>
    </row>
    <row r="1011" spans="1:11" x14ac:dyDescent="0.25">
      <c r="A1011">
        <v>1010</v>
      </c>
      <c r="B1011" s="1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t="s">
        <v>13</v>
      </c>
      <c r="K1011">
        <f t="shared" si="15"/>
        <v>0</v>
      </c>
    </row>
    <row r="1012" spans="1:11" x14ac:dyDescent="0.25">
      <c r="A1012">
        <v>1011</v>
      </c>
      <c r="B1012" s="1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t="s">
        <v>13</v>
      </c>
      <c r="K1012">
        <f t="shared" si="15"/>
        <v>0</v>
      </c>
    </row>
    <row r="1013" spans="1:11" x14ac:dyDescent="0.25">
      <c r="A1013">
        <v>1012</v>
      </c>
      <c r="B1013" s="1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t="s">
        <v>11</v>
      </c>
      <c r="K1013">
        <f t="shared" si="15"/>
        <v>1</v>
      </c>
    </row>
    <row r="1014" spans="1:11" x14ac:dyDescent="0.25">
      <c r="A1014">
        <v>1013</v>
      </c>
      <c r="B1014" s="1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t="s">
        <v>11</v>
      </c>
      <c r="K1014">
        <f t="shared" si="15"/>
        <v>1</v>
      </c>
    </row>
    <row r="1015" spans="1:11" x14ac:dyDescent="0.25">
      <c r="A1015">
        <v>1014</v>
      </c>
      <c r="B1015" s="1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t="s">
        <v>11</v>
      </c>
      <c r="K1015">
        <f t="shared" si="15"/>
        <v>1</v>
      </c>
    </row>
    <row r="1016" spans="1:11" x14ac:dyDescent="0.25">
      <c r="A1016">
        <v>1015</v>
      </c>
      <c r="B1016" s="1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t="s">
        <v>11</v>
      </c>
      <c r="K1016">
        <f t="shared" si="15"/>
        <v>1</v>
      </c>
    </row>
    <row r="1017" spans="1:11" x14ac:dyDescent="0.25">
      <c r="A1017">
        <v>1016</v>
      </c>
      <c r="B1017" s="1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t="s">
        <v>13</v>
      </c>
      <c r="K1017">
        <f t="shared" si="15"/>
        <v>0</v>
      </c>
    </row>
    <row r="1018" spans="1:11" x14ac:dyDescent="0.25">
      <c r="A1018">
        <v>1017</v>
      </c>
      <c r="B1018" s="1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t="s">
        <v>11</v>
      </c>
      <c r="K1018">
        <f t="shared" si="15"/>
        <v>1</v>
      </c>
    </row>
    <row r="1019" spans="1:11" x14ac:dyDescent="0.25">
      <c r="A1019">
        <v>1018</v>
      </c>
      <c r="B1019" s="1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t="s">
        <v>11</v>
      </c>
      <c r="K1019">
        <f t="shared" si="15"/>
        <v>1</v>
      </c>
    </row>
    <row r="1020" spans="1:11" x14ac:dyDescent="0.25">
      <c r="A1020">
        <v>1019</v>
      </c>
      <c r="B1020" s="1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t="s">
        <v>11</v>
      </c>
      <c r="K1020">
        <f t="shared" si="15"/>
        <v>1</v>
      </c>
    </row>
    <row r="1021" spans="1:11" x14ac:dyDescent="0.25">
      <c r="A1021">
        <v>1020</v>
      </c>
      <c r="B1021" s="1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t="s">
        <v>13</v>
      </c>
      <c r="K1021">
        <f t="shared" si="15"/>
        <v>0</v>
      </c>
    </row>
    <row r="1022" spans="1:11" x14ac:dyDescent="0.25">
      <c r="A1022">
        <v>1021</v>
      </c>
      <c r="B1022" s="1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t="s">
        <v>13</v>
      </c>
      <c r="K1022">
        <f t="shared" si="15"/>
        <v>0</v>
      </c>
    </row>
    <row r="1023" spans="1:11" x14ac:dyDescent="0.25">
      <c r="A1023">
        <v>1022</v>
      </c>
      <c r="B1023" s="1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t="s">
        <v>11</v>
      </c>
      <c r="K1023">
        <f t="shared" si="15"/>
        <v>1</v>
      </c>
    </row>
    <row r="1024" spans="1:11" x14ac:dyDescent="0.25">
      <c r="A1024">
        <v>1023</v>
      </c>
      <c r="B1024" s="1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t="s">
        <v>11</v>
      </c>
      <c r="K1024">
        <f t="shared" si="15"/>
        <v>1</v>
      </c>
    </row>
    <row r="1025" spans="1:11" x14ac:dyDescent="0.25">
      <c r="A1025">
        <v>1024</v>
      </c>
      <c r="B1025" s="1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t="s">
        <v>13</v>
      </c>
      <c r="K1025">
        <f t="shared" si="15"/>
        <v>0</v>
      </c>
    </row>
    <row r="1026" spans="1:11" x14ac:dyDescent="0.25">
      <c r="A1026">
        <v>1025</v>
      </c>
      <c r="B1026" s="1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t="s">
        <v>13</v>
      </c>
      <c r="K1026">
        <f t="shared" si="15"/>
        <v>0</v>
      </c>
    </row>
    <row r="1027" spans="1:11" x14ac:dyDescent="0.25">
      <c r="A1027">
        <v>1026</v>
      </c>
      <c r="B1027" s="1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t="s">
        <v>11</v>
      </c>
      <c r="K1027">
        <f t="shared" ref="K1027:K1090" si="16">IF(J1027="Yes", 1, 0)</f>
        <v>1</v>
      </c>
    </row>
    <row r="1028" spans="1:11" x14ac:dyDescent="0.25">
      <c r="A1028">
        <v>1027</v>
      </c>
      <c r="B1028" s="1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t="s">
        <v>13</v>
      </c>
      <c r="K1028">
        <f t="shared" si="16"/>
        <v>0</v>
      </c>
    </row>
    <row r="1029" spans="1:11" x14ac:dyDescent="0.25">
      <c r="A1029">
        <v>1028</v>
      </c>
      <c r="B1029" s="1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t="s">
        <v>11</v>
      </c>
      <c r="K1029">
        <f t="shared" si="16"/>
        <v>1</v>
      </c>
    </row>
    <row r="1030" spans="1:11" x14ac:dyDescent="0.25">
      <c r="A1030">
        <v>1029</v>
      </c>
      <c r="B1030" s="1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t="s">
        <v>13</v>
      </c>
      <c r="K1030">
        <f t="shared" si="16"/>
        <v>0</v>
      </c>
    </row>
    <row r="1031" spans="1:11" x14ac:dyDescent="0.25">
      <c r="A1031">
        <v>1030</v>
      </c>
      <c r="B1031" s="1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t="s">
        <v>11</v>
      </c>
      <c r="K1031">
        <f t="shared" si="16"/>
        <v>1</v>
      </c>
    </row>
    <row r="1032" spans="1:11" x14ac:dyDescent="0.25">
      <c r="A1032">
        <v>1031</v>
      </c>
      <c r="B1032" s="1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t="s">
        <v>11</v>
      </c>
      <c r="K1032">
        <f t="shared" si="16"/>
        <v>1</v>
      </c>
    </row>
    <row r="1033" spans="1:11" x14ac:dyDescent="0.25">
      <c r="A1033">
        <v>1032</v>
      </c>
      <c r="B1033" s="1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t="s">
        <v>13</v>
      </c>
      <c r="K1033">
        <f t="shared" si="16"/>
        <v>0</v>
      </c>
    </row>
    <row r="1034" spans="1:11" x14ac:dyDescent="0.25">
      <c r="A1034">
        <v>1033</v>
      </c>
      <c r="B1034" s="1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t="s">
        <v>11</v>
      </c>
      <c r="K1034">
        <f t="shared" si="16"/>
        <v>1</v>
      </c>
    </row>
    <row r="1035" spans="1:11" x14ac:dyDescent="0.25">
      <c r="A1035">
        <v>1034</v>
      </c>
      <c r="B1035" s="1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t="s">
        <v>11</v>
      </c>
      <c r="K1035">
        <f t="shared" si="16"/>
        <v>1</v>
      </c>
    </row>
    <row r="1036" spans="1:11" x14ac:dyDescent="0.25">
      <c r="A1036">
        <v>1035</v>
      </c>
      <c r="B1036" s="1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t="s">
        <v>11</v>
      </c>
      <c r="K1036">
        <f t="shared" si="16"/>
        <v>1</v>
      </c>
    </row>
    <row r="1037" spans="1:11" x14ac:dyDescent="0.25">
      <c r="A1037">
        <v>1036</v>
      </c>
      <c r="B1037" s="1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t="s">
        <v>13</v>
      </c>
      <c r="K1037">
        <f t="shared" si="16"/>
        <v>0</v>
      </c>
    </row>
    <row r="1038" spans="1:11" x14ac:dyDescent="0.25">
      <c r="A1038">
        <v>1037</v>
      </c>
      <c r="B1038" s="1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t="s">
        <v>13</v>
      </c>
      <c r="K1038">
        <f t="shared" si="16"/>
        <v>0</v>
      </c>
    </row>
    <row r="1039" spans="1:11" x14ac:dyDescent="0.25">
      <c r="A1039">
        <v>1038</v>
      </c>
      <c r="B1039" s="1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t="s">
        <v>13</v>
      </c>
      <c r="K1039">
        <f t="shared" si="16"/>
        <v>0</v>
      </c>
    </row>
    <row r="1040" spans="1:11" x14ac:dyDescent="0.25">
      <c r="A1040">
        <v>1039</v>
      </c>
      <c r="B1040" s="1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t="s">
        <v>13</v>
      </c>
      <c r="K1040">
        <f t="shared" si="16"/>
        <v>0</v>
      </c>
    </row>
    <row r="1041" spans="1:11" x14ac:dyDescent="0.25">
      <c r="A1041">
        <v>1040</v>
      </c>
      <c r="B1041" s="1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t="s">
        <v>11</v>
      </c>
      <c r="K1041">
        <f t="shared" si="16"/>
        <v>1</v>
      </c>
    </row>
    <row r="1042" spans="1:11" x14ac:dyDescent="0.25">
      <c r="A1042">
        <v>1041</v>
      </c>
      <c r="B1042" s="1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t="s">
        <v>13</v>
      </c>
      <c r="K1042">
        <f t="shared" si="16"/>
        <v>0</v>
      </c>
    </row>
    <row r="1043" spans="1:11" x14ac:dyDescent="0.25">
      <c r="A1043">
        <v>1042</v>
      </c>
      <c r="B1043" s="1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t="s">
        <v>11</v>
      </c>
      <c r="K1043">
        <f t="shared" si="16"/>
        <v>1</v>
      </c>
    </row>
    <row r="1044" spans="1:11" x14ac:dyDescent="0.25">
      <c r="A1044">
        <v>1043</v>
      </c>
      <c r="B1044" s="1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t="s">
        <v>11</v>
      </c>
      <c r="K1044">
        <f t="shared" si="16"/>
        <v>1</v>
      </c>
    </row>
    <row r="1045" spans="1:11" x14ac:dyDescent="0.25">
      <c r="A1045">
        <v>1044</v>
      </c>
      <c r="B1045" s="1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t="s">
        <v>11</v>
      </c>
      <c r="K1045">
        <f t="shared" si="16"/>
        <v>1</v>
      </c>
    </row>
    <row r="1046" spans="1:11" x14ac:dyDescent="0.25">
      <c r="A1046">
        <v>1045</v>
      </c>
      <c r="B1046" s="1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t="s">
        <v>11</v>
      </c>
      <c r="K1046">
        <f t="shared" si="16"/>
        <v>1</v>
      </c>
    </row>
    <row r="1047" spans="1:11" x14ac:dyDescent="0.25">
      <c r="A1047">
        <v>1046</v>
      </c>
      <c r="B1047" s="1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t="s">
        <v>11</v>
      </c>
      <c r="K1047">
        <f t="shared" si="16"/>
        <v>1</v>
      </c>
    </row>
    <row r="1048" spans="1:11" x14ac:dyDescent="0.25">
      <c r="A1048">
        <v>1047</v>
      </c>
      <c r="B1048" s="1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t="s">
        <v>11</v>
      </c>
      <c r="K1048">
        <f t="shared" si="16"/>
        <v>1</v>
      </c>
    </row>
    <row r="1049" spans="1:11" x14ac:dyDescent="0.25">
      <c r="A1049">
        <v>1048</v>
      </c>
      <c r="B1049" s="1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t="s">
        <v>11</v>
      </c>
      <c r="K1049">
        <f t="shared" si="16"/>
        <v>1</v>
      </c>
    </row>
    <row r="1050" spans="1:11" x14ac:dyDescent="0.25">
      <c r="A1050">
        <v>1049</v>
      </c>
      <c r="B1050" s="1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t="s">
        <v>13</v>
      </c>
      <c r="K1050">
        <f t="shared" si="16"/>
        <v>0</v>
      </c>
    </row>
    <row r="1051" spans="1:11" x14ac:dyDescent="0.25">
      <c r="A1051">
        <v>1050</v>
      </c>
      <c r="B1051" s="1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t="s">
        <v>13</v>
      </c>
      <c r="K1051">
        <f t="shared" si="16"/>
        <v>0</v>
      </c>
    </row>
    <row r="1052" spans="1:11" x14ac:dyDescent="0.25">
      <c r="A1052">
        <v>1051</v>
      </c>
      <c r="B1052" s="1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t="s">
        <v>13</v>
      </c>
      <c r="K1052">
        <f t="shared" si="16"/>
        <v>0</v>
      </c>
    </row>
    <row r="1053" spans="1:11" x14ac:dyDescent="0.25">
      <c r="A1053">
        <v>1052</v>
      </c>
      <c r="B1053" s="1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t="s">
        <v>11</v>
      </c>
      <c r="K1053">
        <f t="shared" si="16"/>
        <v>1</v>
      </c>
    </row>
    <row r="1054" spans="1:11" x14ac:dyDescent="0.25">
      <c r="A1054">
        <v>1053</v>
      </c>
      <c r="B1054" s="1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t="s">
        <v>13</v>
      </c>
      <c r="K1054">
        <f t="shared" si="16"/>
        <v>0</v>
      </c>
    </row>
    <row r="1055" spans="1:11" x14ac:dyDescent="0.25">
      <c r="A1055">
        <v>1054</v>
      </c>
      <c r="B1055" s="1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t="s">
        <v>11</v>
      </c>
      <c r="K1055">
        <f t="shared" si="16"/>
        <v>1</v>
      </c>
    </row>
    <row r="1056" spans="1:11" x14ac:dyDescent="0.25">
      <c r="A1056">
        <v>1055</v>
      </c>
      <c r="B1056" s="1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t="s">
        <v>13</v>
      </c>
      <c r="K1056">
        <f t="shared" si="16"/>
        <v>0</v>
      </c>
    </row>
    <row r="1057" spans="1:11" x14ac:dyDescent="0.25">
      <c r="A1057">
        <v>1056</v>
      </c>
      <c r="B1057" s="1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t="s">
        <v>13</v>
      </c>
      <c r="K1057">
        <f t="shared" si="16"/>
        <v>0</v>
      </c>
    </row>
    <row r="1058" spans="1:11" x14ac:dyDescent="0.25">
      <c r="A1058">
        <v>1057</v>
      </c>
      <c r="B1058" s="1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t="s">
        <v>11</v>
      </c>
      <c r="K1058">
        <f t="shared" si="16"/>
        <v>1</v>
      </c>
    </row>
    <row r="1059" spans="1:11" x14ac:dyDescent="0.25">
      <c r="A1059">
        <v>1058</v>
      </c>
      <c r="B1059" s="1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t="s">
        <v>11</v>
      </c>
      <c r="K1059">
        <f t="shared" si="16"/>
        <v>1</v>
      </c>
    </row>
    <row r="1060" spans="1:11" x14ac:dyDescent="0.25">
      <c r="A1060">
        <v>1059</v>
      </c>
      <c r="B1060" s="1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t="s">
        <v>13</v>
      </c>
      <c r="K1060">
        <f t="shared" si="16"/>
        <v>0</v>
      </c>
    </row>
    <row r="1061" spans="1:11" x14ac:dyDescent="0.25">
      <c r="A1061">
        <v>1060</v>
      </c>
      <c r="B1061" s="1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t="s">
        <v>11</v>
      </c>
      <c r="K1061">
        <f t="shared" si="16"/>
        <v>1</v>
      </c>
    </row>
    <row r="1062" spans="1:11" x14ac:dyDescent="0.25">
      <c r="A1062">
        <v>1061</v>
      </c>
      <c r="B1062" s="1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t="s">
        <v>11</v>
      </c>
      <c r="K1062">
        <f t="shared" si="16"/>
        <v>1</v>
      </c>
    </row>
    <row r="1063" spans="1:11" x14ac:dyDescent="0.25">
      <c r="A1063">
        <v>1062</v>
      </c>
      <c r="B1063" s="1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t="s">
        <v>11</v>
      </c>
      <c r="K1063">
        <f t="shared" si="16"/>
        <v>1</v>
      </c>
    </row>
    <row r="1064" spans="1:11" x14ac:dyDescent="0.25">
      <c r="A1064">
        <v>1063</v>
      </c>
      <c r="B1064" s="1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t="s">
        <v>11</v>
      </c>
      <c r="K1064">
        <f t="shared" si="16"/>
        <v>1</v>
      </c>
    </row>
    <row r="1065" spans="1:11" x14ac:dyDescent="0.25">
      <c r="A1065">
        <v>1064</v>
      </c>
      <c r="B1065" s="1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t="s">
        <v>11</v>
      </c>
      <c r="K1065">
        <f t="shared" si="16"/>
        <v>1</v>
      </c>
    </row>
    <row r="1066" spans="1:11" x14ac:dyDescent="0.25">
      <c r="A1066">
        <v>1065</v>
      </c>
      <c r="B1066" s="1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t="s">
        <v>11</v>
      </c>
      <c r="K1066">
        <f t="shared" si="16"/>
        <v>1</v>
      </c>
    </row>
    <row r="1067" spans="1:11" x14ac:dyDescent="0.25">
      <c r="A1067">
        <v>1066</v>
      </c>
      <c r="B1067" s="1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t="s">
        <v>13</v>
      </c>
      <c r="K1067">
        <f t="shared" si="16"/>
        <v>0</v>
      </c>
    </row>
    <row r="1068" spans="1:11" x14ac:dyDescent="0.25">
      <c r="A1068">
        <v>1067</v>
      </c>
      <c r="B1068" s="1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t="s">
        <v>13</v>
      </c>
      <c r="K1068">
        <f t="shared" si="16"/>
        <v>0</v>
      </c>
    </row>
    <row r="1069" spans="1:11" x14ac:dyDescent="0.25">
      <c r="A1069">
        <v>1068</v>
      </c>
      <c r="B1069" s="1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t="s">
        <v>11</v>
      </c>
      <c r="K1069">
        <f t="shared" si="16"/>
        <v>1</v>
      </c>
    </row>
    <row r="1070" spans="1:11" x14ac:dyDescent="0.25">
      <c r="A1070">
        <v>1069</v>
      </c>
      <c r="B1070" s="1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t="s">
        <v>11</v>
      </c>
      <c r="K1070">
        <f t="shared" si="16"/>
        <v>1</v>
      </c>
    </row>
    <row r="1071" spans="1:11" x14ac:dyDescent="0.25">
      <c r="A1071">
        <v>1070</v>
      </c>
      <c r="B1071" s="1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t="s">
        <v>13</v>
      </c>
      <c r="K1071">
        <f t="shared" si="16"/>
        <v>0</v>
      </c>
    </row>
    <row r="1072" spans="1:11" x14ac:dyDescent="0.25">
      <c r="A1072">
        <v>1071</v>
      </c>
      <c r="B1072" s="1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t="s">
        <v>11</v>
      </c>
      <c r="K1072">
        <f t="shared" si="16"/>
        <v>1</v>
      </c>
    </row>
    <row r="1073" spans="1:11" x14ac:dyDescent="0.25">
      <c r="A1073">
        <v>1072</v>
      </c>
      <c r="B1073" s="1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t="s">
        <v>13</v>
      </c>
      <c r="K1073">
        <f t="shared" si="16"/>
        <v>0</v>
      </c>
    </row>
    <row r="1074" spans="1:11" x14ac:dyDescent="0.25">
      <c r="A1074">
        <v>1073</v>
      </c>
      <c r="B1074" s="1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t="s">
        <v>11</v>
      </c>
      <c r="K1074">
        <f t="shared" si="16"/>
        <v>1</v>
      </c>
    </row>
    <row r="1075" spans="1:11" x14ac:dyDescent="0.25">
      <c r="A1075">
        <v>1074</v>
      </c>
      <c r="B1075" s="1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t="s">
        <v>13</v>
      </c>
      <c r="K1075">
        <f t="shared" si="16"/>
        <v>0</v>
      </c>
    </row>
    <row r="1076" spans="1:11" x14ac:dyDescent="0.25">
      <c r="A1076">
        <v>1075</v>
      </c>
      <c r="B1076" s="1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t="s">
        <v>13</v>
      </c>
      <c r="K1076">
        <f t="shared" si="16"/>
        <v>0</v>
      </c>
    </row>
    <row r="1077" spans="1:11" x14ac:dyDescent="0.25">
      <c r="A1077">
        <v>1076</v>
      </c>
      <c r="B1077" s="1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t="s">
        <v>11</v>
      </c>
      <c r="K1077">
        <f t="shared" si="16"/>
        <v>1</v>
      </c>
    </row>
    <row r="1078" spans="1:11" x14ac:dyDescent="0.25">
      <c r="A1078">
        <v>1077</v>
      </c>
      <c r="B1078" s="1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t="s">
        <v>11</v>
      </c>
      <c r="K1078">
        <f t="shared" si="16"/>
        <v>1</v>
      </c>
    </row>
    <row r="1079" spans="1:11" x14ac:dyDescent="0.25">
      <c r="A1079">
        <v>1078</v>
      </c>
      <c r="B1079" s="1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t="s">
        <v>11</v>
      </c>
      <c r="K1079">
        <f t="shared" si="16"/>
        <v>1</v>
      </c>
    </row>
    <row r="1080" spans="1:11" x14ac:dyDescent="0.25">
      <c r="A1080">
        <v>1079</v>
      </c>
      <c r="B1080" s="1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t="s">
        <v>13</v>
      </c>
      <c r="K1080">
        <f t="shared" si="16"/>
        <v>0</v>
      </c>
    </row>
    <row r="1081" spans="1:11" x14ac:dyDescent="0.25">
      <c r="A1081">
        <v>1080</v>
      </c>
      <c r="B1081" s="1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t="s">
        <v>11</v>
      </c>
      <c r="K1081">
        <f t="shared" si="16"/>
        <v>1</v>
      </c>
    </row>
    <row r="1082" spans="1:11" x14ac:dyDescent="0.25">
      <c r="A1082">
        <v>1081</v>
      </c>
      <c r="B1082" s="1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t="s">
        <v>13</v>
      </c>
      <c r="K1082">
        <f t="shared" si="16"/>
        <v>0</v>
      </c>
    </row>
    <row r="1083" spans="1:11" x14ac:dyDescent="0.25">
      <c r="A1083">
        <v>1082</v>
      </c>
      <c r="B1083" s="1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t="s">
        <v>11</v>
      </c>
      <c r="K1083">
        <f t="shared" si="16"/>
        <v>1</v>
      </c>
    </row>
    <row r="1084" spans="1:11" x14ac:dyDescent="0.25">
      <c r="A1084">
        <v>1083</v>
      </c>
      <c r="B1084" s="1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t="s">
        <v>13</v>
      </c>
      <c r="K1084">
        <f t="shared" si="16"/>
        <v>0</v>
      </c>
    </row>
    <row r="1085" spans="1:11" x14ac:dyDescent="0.25">
      <c r="A1085">
        <v>1084</v>
      </c>
      <c r="B1085" s="1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t="s">
        <v>11</v>
      </c>
      <c r="K1085">
        <f t="shared" si="16"/>
        <v>1</v>
      </c>
    </row>
    <row r="1086" spans="1:11" x14ac:dyDescent="0.25">
      <c r="A1086">
        <v>1085</v>
      </c>
      <c r="B1086" s="1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t="s">
        <v>11</v>
      </c>
      <c r="K1086">
        <f t="shared" si="16"/>
        <v>1</v>
      </c>
    </row>
    <row r="1087" spans="1:11" x14ac:dyDescent="0.25">
      <c r="A1087">
        <v>1086</v>
      </c>
      <c r="B1087" s="1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t="s">
        <v>11</v>
      </c>
      <c r="K1087">
        <f t="shared" si="16"/>
        <v>1</v>
      </c>
    </row>
    <row r="1088" spans="1:11" x14ac:dyDescent="0.25">
      <c r="A1088">
        <v>1087</v>
      </c>
      <c r="B1088" s="1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t="s">
        <v>13</v>
      </c>
      <c r="K1088">
        <f t="shared" si="16"/>
        <v>0</v>
      </c>
    </row>
    <row r="1089" spans="1:11" x14ac:dyDescent="0.25">
      <c r="A1089">
        <v>1088</v>
      </c>
      <c r="B1089" s="1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t="s">
        <v>11</v>
      </c>
      <c r="K1089">
        <f t="shared" si="16"/>
        <v>1</v>
      </c>
    </row>
    <row r="1090" spans="1:11" x14ac:dyDescent="0.25">
      <c r="A1090">
        <v>1089</v>
      </c>
      <c r="B1090" s="1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t="s">
        <v>11</v>
      </c>
      <c r="K1090">
        <f t="shared" si="16"/>
        <v>1</v>
      </c>
    </row>
    <row r="1091" spans="1:11" x14ac:dyDescent="0.25">
      <c r="A1091">
        <v>1090</v>
      </c>
      <c r="B1091" s="1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t="s">
        <v>13</v>
      </c>
      <c r="K1091">
        <f t="shared" ref="K1091:K1154" si="17">IF(J1091="Yes", 1, 0)</f>
        <v>0</v>
      </c>
    </row>
    <row r="1092" spans="1:11" x14ac:dyDescent="0.25">
      <c r="A1092">
        <v>1091</v>
      </c>
      <c r="B1092" s="1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t="s">
        <v>13</v>
      </c>
      <c r="K1092">
        <f t="shared" si="17"/>
        <v>0</v>
      </c>
    </row>
    <row r="1093" spans="1:11" x14ac:dyDescent="0.25">
      <c r="A1093">
        <v>1092</v>
      </c>
      <c r="B1093" s="1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t="s">
        <v>11</v>
      </c>
      <c r="K1093">
        <f t="shared" si="17"/>
        <v>1</v>
      </c>
    </row>
    <row r="1094" spans="1:11" x14ac:dyDescent="0.25">
      <c r="A1094">
        <v>1093</v>
      </c>
      <c r="B1094" s="1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t="s">
        <v>11</v>
      </c>
      <c r="K1094">
        <f t="shared" si="17"/>
        <v>1</v>
      </c>
    </row>
    <row r="1095" spans="1:11" x14ac:dyDescent="0.25">
      <c r="A1095">
        <v>1094</v>
      </c>
      <c r="B1095" s="1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t="s">
        <v>11</v>
      </c>
      <c r="K1095">
        <f t="shared" si="17"/>
        <v>1</v>
      </c>
    </row>
    <row r="1096" spans="1:11" x14ac:dyDescent="0.25">
      <c r="A1096">
        <v>1095</v>
      </c>
      <c r="B1096" s="1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t="s">
        <v>13</v>
      </c>
      <c r="K1096">
        <f t="shared" si="17"/>
        <v>0</v>
      </c>
    </row>
    <row r="1097" spans="1:11" x14ac:dyDescent="0.25">
      <c r="A1097">
        <v>1096</v>
      </c>
      <c r="B1097" s="1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t="s">
        <v>11</v>
      </c>
      <c r="K1097">
        <f t="shared" si="17"/>
        <v>1</v>
      </c>
    </row>
    <row r="1098" spans="1:11" x14ac:dyDescent="0.25">
      <c r="A1098">
        <v>1097</v>
      </c>
      <c r="B1098" s="1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t="s">
        <v>11</v>
      </c>
      <c r="K1098">
        <f t="shared" si="17"/>
        <v>1</v>
      </c>
    </row>
    <row r="1099" spans="1:11" x14ac:dyDescent="0.25">
      <c r="A1099">
        <v>1098</v>
      </c>
      <c r="B1099" s="1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t="s">
        <v>11</v>
      </c>
      <c r="K1099">
        <f t="shared" si="17"/>
        <v>1</v>
      </c>
    </row>
    <row r="1100" spans="1:11" x14ac:dyDescent="0.25">
      <c r="A1100">
        <v>1099</v>
      </c>
      <c r="B1100" s="1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t="s">
        <v>13</v>
      </c>
      <c r="K1100">
        <f t="shared" si="17"/>
        <v>0</v>
      </c>
    </row>
    <row r="1101" spans="1:11" x14ac:dyDescent="0.25">
      <c r="A1101">
        <v>1100</v>
      </c>
      <c r="B1101" s="1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t="s">
        <v>11</v>
      </c>
      <c r="K1101">
        <f t="shared" si="17"/>
        <v>1</v>
      </c>
    </row>
    <row r="1102" spans="1:11" x14ac:dyDescent="0.25">
      <c r="A1102">
        <v>1101</v>
      </c>
      <c r="B1102" s="1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t="s">
        <v>13</v>
      </c>
      <c r="K1102">
        <f t="shared" si="17"/>
        <v>0</v>
      </c>
    </row>
    <row r="1103" spans="1:11" x14ac:dyDescent="0.25">
      <c r="A1103">
        <v>1102</v>
      </c>
      <c r="B1103" s="1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t="s">
        <v>11</v>
      </c>
      <c r="K1103">
        <f t="shared" si="17"/>
        <v>1</v>
      </c>
    </row>
    <row r="1104" spans="1:11" x14ac:dyDescent="0.25">
      <c r="A1104">
        <v>1103</v>
      </c>
      <c r="B1104" s="1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t="s">
        <v>11</v>
      </c>
      <c r="K1104">
        <f t="shared" si="17"/>
        <v>1</v>
      </c>
    </row>
    <row r="1105" spans="1:11" x14ac:dyDescent="0.25">
      <c r="A1105">
        <v>1104</v>
      </c>
      <c r="B1105" s="1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t="s">
        <v>11</v>
      </c>
      <c r="K1105">
        <f t="shared" si="17"/>
        <v>1</v>
      </c>
    </row>
    <row r="1106" spans="1:11" x14ac:dyDescent="0.25">
      <c r="A1106">
        <v>1105</v>
      </c>
      <c r="B1106" s="1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t="s">
        <v>11</v>
      </c>
      <c r="K1106">
        <f t="shared" si="17"/>
        <v>1</v>
      </c>
    </row>
    <row r="1107" spans="1:11" x14ac:dyDescent="0.25">
      <c r="A1107">
        <v>1106</v>
      </c>
      <c r="B1107" s="1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t="s">
        <v>11</v>
      </c>
      <c r="K1107">
        <f t="shared" si="17"/>
        <v>1</v>
      </c>
    </row>
    <row r="1108" spans="1:11" x14ac:dyDescent="0.25">
      <c r="A1108">
        <v>1107</v>
      </c>
      <c r="B1108" s="1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t="s">
        <v>13</v>
      </c>
      <c r="K1108">
        <f t="shared" si="17"/>
        <v>0</v>
      </c>
    </row>
    <row r="1109" spans="1:11" x14ac:dyDescent="0.25">
      <c r="A1109">
        <v>1108</v>
      </c>
      <c r="B1109" s="1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t="s">
        <v>11</v>
      </c>
      <c r="K1109">
        <f t="shared" si="17"/>
        <v>1</v>
      </c>
    </row>
    <row r="1110" spans="1:11" x14ac:dyDescent="0.25">
      <c r="A1110">
        <v>1109</v>
      </c>
      <c r="B1110" s="1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t="s">
        <v>11</v>
      </c>
      <c r="K1110">
        <f t="shared" si="17"/>
        <v>1</v>
      </c>
    </row>
    <row r="1111" spans="1:11" x14ac:dyDescent="0.25">
      <c r="A1111">
        <v>1110</v>
      </c>
      <c r="B1111" s="1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t="s">
        <v>11</v>
      </c>
      <c r="K1111">
        <f t="shared" si="17"/>
        <v>1</v>
      </c>
    </row>
    <row r="1112" spans="1:11" x14ac:dyDescent="0.25">
      <c r="A1112">
        <v>1111</v>
      </c>
      <c r="B1112" s="1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t="s">
        <v>11</v>
      </c>
      <c r="K1112">
        <f t="shared" si="17"/>
        <v>1</v>
      </c>
    </row>
    <row r="1113" spans="1:11" x14ac:dyDescent="0.25">
      <c r="A1113">
        <v>1112</v>
      </c>
      <c r="B1113" s="1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t="s">
        <v>13</v>
      </c>
      <c r="K1113">
        <f t="shared" si="17"/>
        <v>0</v>
      </c>
    </row>
    <row r="1114" spans="1:11" x14ac:dyDescent="0.25">
      <c r="A1114">
        <v>1113</v>
      </c>
      <c r="B1114" s="1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t="s">
        <v>13</v>
      </c>
      <c r="K1114">
        <f t="shared" si="17"/>
        <v>0</v>
      </c>
    </row>
    <row r="1115" spans="1:11" x14ac:dyDescent="0.25">
      <c r="A1115">
        <v>1114</v>
      </c>
      <c r="B1115" s="1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t="s">
        <v>13</v>
      </c>
      <c r="K1115">
        <f t="shared" si="17"/>
        <v>0</v>
      </c>
    </row>
    <row r="1116" spans="1:11" x14ac:dyDescent="0.25">
      <c r="A1116">
        <v>1115</v>
      </c>
      <c r="B1116" s="1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t="s">
        <v>13</v>
      </c>
      <c r="K1116">
        <f t="shared" si="17"/>
        <v>0</v>
      </c>
    </row>
    <row r="1117" spans="1:11" x14ac:dyDescent="0.25">
      <c r="A1117">
        <v>1116</v>
      </c>
      <c r="B1117" s="1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t="s">
        <v>13</v>
      </c>
      <c r="K1117">
        <f t="shared" si="17"/>
        <v>0</v>
      </c>
    </row>
    <row r="1118" spans="1:11" x14ac:dyDescent="0.25">
      <c r="A1118">
        <v>1117</v>
      </c>
      <c r="B1118" s="1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t="s">
        <v>11</v>
      </c>
      <c r="K1118">
        <f t="shared" si="17"/>
        <v>1</v>
      </c>
    </row>
    <row r="1119" spans="1:11" x14ac:dyDescent="0.25">
      <c r="A1119">
        <v>1118</v>
      </c>
      <c r="B1119" s="1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t="s">
        <v>13</v>
      </c>
      <c r="K1119">
        <f t="shared" si="17"/>
        <v>0</v>
      </c>
    </row>
    <row r="1120" spans="1:11" x14ac:dyDescent="0.25">
      <c r="A1120">
        <v>1119</v>
      </c>
      <c r="B1120" s="1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t="s">
        <v>13</v>
      </c>
      <c r="K1120">
        <f t="shared" si="17"/>
        <v>0</v>
      </c>
    </row>
    <row r="1121" spans="1:11" x14ac:dyDescent="0.25">
      <c r="A1121">
        <v>1120</v>
      </c>
      <c r="B1121" s="1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t="s">
        <v>11</v>
      </c>
      <c r="K1121">
        <f t="shared" si="17"/>
        <v>1</v>
      </c>
    </row>
    <row r="1122" spans="1:11" x14ac:dyDescent="0.25">
      <c r="A1122">
        <v>1121</v>
      </c>
      <c r="B1122" s="1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t="s">
        <v>11</v>
      </c>
      <c r="K1122">
        <f t="shared" si="17"/>
        <v>1</v>
      </c>
    </row>
    <row r="1123" spans="1:11" x14ac:dyDescent="0.25">
      <c r="A1123">
        <v>1122</v>
      </c>
      <c r="B1123" s="1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t="s">
        <v>11</v>
      </c>
      <c r="K1123">
        <f t="shared" si="17"/>
        <v>1</v>
      </c>
    </row>
    <row r="1124" spans="1:11" x14ac:dyDescent="0.25">
      <c r="A1124">
        <v>1123</v>
      </c>
      <c r="B1124" s="1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t="s">
        <v>13</v>
      </c>
      <c r="K1124">
        <f t="shared" si="17"/>
        <v>0</v>
      </c>
    </row>
    <row r="1125" spans="1:11" x14ac:dyDescent="0.25">
      <c r="A1125">
        <v>1124</v>
      </c>
      <c r="B1125" s="1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t="s">
        <v>11</v>
      </c>
      <c r="K1125">
        <f t="shared" si="17"/>
        <v>1</v>
      </c>
    </row>
    <row r="1126" spans="1:11" x14ac:dyDescent="0.25">
      <c r="A1126">
        <v>1125</v>
      </c>
      <c r="B1126" s="1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t="s">
        <v>11</v>
      </c>
      <c r="K1126">
        <f t="shared" si="17"/>
        <v>1</v>
      </c>
    </row>
    <row r="1127" spans="1:11" x14ac:dyDescent="0.25">
      <c r="A1127">
        <v>1126</v>
      </c>
      <c r="B1127" s="1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t="s">
        <v>11</v>
      </c>
      <c r="K1127">
        <f t="shared" si="17"/>
        <v>1</v>
      </c>
    </row>
    <row r="1128" spans="1:11" x14ac:dyDescent="0.25">
      <c r="A1128">
        <v>1127</v>
      </c>
      <c r="B1128" s="1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t="s">
        <v>13</v>
      </c>
      <c r="K1128">
        <f t="shared" si="17"/>
        <v>0</v>
      </c>
    </row>
    <row r="1129" spans="1:11" x14ac:dyDescent="0.25">
      <c r="A1129">
        <v>1128</v>
      </c>
      <c r="B1129" s="1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t="s">
        <v>11</v>
      </c>
      <c r="K1129">
        <f t="shared" si="17"/>
        <v>1</v>
      </c>
    </row>
    <row r="1130" spans="1:11" x14ac:dyDescent="0.25">
      <c r="A1130">
        <v>1129</v>
      </c>
      <c r="B1130" s="1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t="s">
        <v>13</v>
      </c>
      <c r="K1130">
        <f t="shared" si="17"/>
        <v>0</v>
      </c>
    </row>
    <row r="1131" spans="1:11" x14ac:dyDescent="0.25">
      <c r="A1131">
        <v>1130</v>
      </c>
      <c r="B1131" s="1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t="s">
        <v>13</v>
      </c>
      <c r="K1131">
        <f t="shared" si="17"/>
        <v>0</v>
      </c>
    </row>
    <row r="1132" spans="1:11" x14ac:dyDescent="0.25">
      <c r="A1132">
        <v>1131</v>
      </c>
      <c r="B1132" s="1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t="s">
        <v>13</v>
      </c>
      <c r="K1132">
        <f t="shared" si="17"/>
        <v>0</v>
      </c>
    </row>
    <row r="1133" spans="1:11" x14ac:dyDescent="0.25">
      <c r="A1133">
        <v>1132</v>
      </c>
      <c r="B1133" s="1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t="s">
        <v>11</v>
      </c>
      <c r="K1133">
        <f t="shared" si="17"/>
        <v>1</v>
      </c>
    </row>
    <row r="1134" spans="1:11" x14ac:dyDescent="0.25">
      <c r="A1134">
        <v>1133</v>
      </c>
      <c r="B1134" s="1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t="s">
        <v>11</v>
      </c>
      <c r="K1134">
        <f t="shared" si="17"/>
        <v>1</v>
      </c>
    </row>
    <row r="1135" spans="1:11" x14ac:dyDescent="0.25">
      <c r="A1135">
        <v>1134</v>
      </c>
      <c r="B1135" s="1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t="s">
        <v>11</v>
      </c>
      <c r="K1135">
        <f t="shared" si="17"/>
        <v>1</v>
      </c>
    </row>
    <row r="1136" spans="1:11" x14ac:dyDescent="0.25">
      <c r="A1136">
        <v>1135</v>
      </c>
      <c r="B1136" s="1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t="s">
        <v>11</v>
      </c>
      <c r="K1136">
        <f t="shared" si="17"/>
        <v>1</v>
      </c>
    </row>
    <row r="1137" spans="1:11" x14ac:dyDescent="0.25">
      <c r="A1137">
        <v>1136</v>
      </c>
      <c r="B1137" s="1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t="s">
        <v>11</v>
      </c>
      <c r="K1137">
        <f t="shared" si="17"/>
        <v>1</v>
      </c>
    </row>
    <row r="1138" spans="1:11" x14ac:dyDescent="0.25">
      <c r="A1138">
        <v>1137</v>
      </c>
      <c r="B1138" s="1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t="s">
        <v>13</v>
      </c>
      <c r="K1138">
        <f t="shared" si="17"/>
        <v>0</v>
      </c>
    </row>
    <row r="1139" spans="1:11" x14ac:dyDescent="0.25">
      <c r="A1139">
        <v>1138</v>
      </c>
      <c r="B1139" s="1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t="s">
        <v>11</v>
      </c>
      <c r="K1139">
        <f t="shared" si="17"/>
        <v>1</v>
      </c>
    </row>
    <row r="1140" spans="1:11" x14ac:dyDescent="0.25">
      <c r="A1140">
        <v>1139</v>
      </c>
      <c r="B1140" s="1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t="s">
        <v>11</v>
      </c>
      <c r="K1140">
        <f t="shared" si="17"/>
        <v>1</v>
      </c>
    </row>
    <row r="1141" spans="1:11" x14ac:dyDescent="0.25">
      <c r="A1141">
        <v>1140</v>
      </c>
      <c r="B1141" s="1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t="s">
        <v>11</v>
      </c>
      <c r="K1141">
        <f t="shared" si="17"/>
        <v>1</v>
      </c>
    </row>
    <row r="1142" spans="1:11" x14ac:dyDescent="0.25">
      <c r="A1142">
        <v>1141</v>
      </c>
      <c r="B1142" s="1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t="s">
        <v>13</v>
      </c>
      <c r="K1142">
        <f t="shared" si="17"/>
        <v>0</v>
      </c>
    </row>
    <row r="1143" spans="1:11" x14ac:dyDescent="0.25">
      <c r="A1143">
        <v>1142</v>
      </c>
      <c r="B1143" s="1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t="s">
        <v>11</v>
      </c>
      <c r="K1143">
        <f t="shared" si="17"/>
        <v>1</v>
      </c>
    </row>
    <row r="1144" spans="1:11" x14ac:dyDescent="0.25">
      <c r="A1144">
        <v>1143</v>
      </c>
      <c r="B1144" s="1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t="s">
        <v>11</v>
      </c>
      <c r="K1144">
        <f t="shared" si="17"/>
        <v>1</v>
      </c>
    </row>
    <row r="1145" spans="1:11" x14ac:dyDescent="0.25">
      <c r="A1145">
        <v>1144</v>
      </c>
      <c r="B1145" s="1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t="s">
        <v>11</v>
      </c>
      <c r="K1145">
        <f t="shared" si="17"/>
        <v>1</v>
      </c>
    </row>
    <row r="1146" spans="1:11" x14ac:dyDescent="0.25">
      <c r="A1146">
        <v>1145</v>
      </c>
      <c r="B1146" s="1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t="s">
        <v>13</v>
      </c>
      <c r="K1146">
        <f t="shared" si="17"/>
        <v>0</v>
      </c>
    </row>
    <row r="1147" spans="1:11" x14ac:dyDescent="0.25">
      <c r="A1147">
        <v>1146</v>
      </c>
      <c r="B1147" s="1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t="s">
        <v>13</v>
      </c>
      <c r="K1147">
        <f t="shared" si="17"/>
        <v>0</v>
      </c>
    </row>
    <row r="1148" spans="1:11" x14ac:dyDescent="0.25">
      <c r="A1148">
        <v>1147</v>
      </c>
      <c r="B1148" s="1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t="s">
        <v>11</v>
      </c>
      <c r="K1148">
        <f t="shared" si="17"/>
        <v>1</v>
      </c>
    </row>
    <row r="1149" spans="1:11" x14ac:dyDescent="0.25">
      <c r="A1149">
        <v>1148</v>
      </c>
      <c r="B1149" s="1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t="s">
        <v>13</v>
      </c>
      <c r="K1149">
        <f t="shared" si="17"/>
        <v>0</v>
      </c>
    </row>
    <row r="1150" spans="1:11" x14ac:dyDescent="0.25">
      <c r="A1150">
        <v>1149</v>
      </c>
      <c r="B1150" s="1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t="s">
        <v>13</v>
      </c>
      <c r="K1150">
        <f t="shared" si="17"/>
        <v>0</v>
      </c>
    </row>
    <row r="1151" spans="1:11" x14ac:dyDescent="0.25">
      <c r="A1151">
        <v>1150</v>
      </c>
      <c r="B1151" s="1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t="s">
        <v>13</v>
      </c>
      <c r="K1151">
        <f t="shared" si="17"/>
        <v>0</v>
      </c>
    </row>
    <row r="1152" spans="1:11" x14ac:dyDescent="0.25">
      <c r="A1152">
        <v>1151</v>
      </c>
      <c r="B1152" s="1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t="s">
        <v>11</v>
      </c>
      <c r="K1152">
        <f t="shared" si="17"/>
        <v>1</v>
      </c>
    </row>
    <row r="1153" spans="1:11" x14ac:dyDescent="0.25">
      <c r="A1153">
        <v>1152</v>
      </c>
      <c r="B1153" s="1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t="s">
        <v>11</v>
      </c>
      <c r="K1153">
        <f t="shared" si="17"/>
        <v>1</v>
      </c>
    </row>
    <row r="1154" spans="1:11" x14ac:dyDescent="0.25">
      <c r="A1154">
        <v>1153</v>
      </c>
      <c r="B1154" s="1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t="s">
        <v>13</v>
      </c>
      <c r="K1154">
        <f t="shared" si="17"/>
        <v>0</v>
      </c>
    </row>
    <row r="1155" spans="1:11" x14ac:dyDescent="0.25">
      <c r="A1155">
        <v>1154</v>
      </c>
      <c r="B1155" s="1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t="s">
        <v>13</v>
      </c>
      <c r="K1155">
        <f t="shared" ref="K1155:K1218" si="18">IF(J1155="Yes", 1, 0)</f>
        <v>0</v>
      </c>
    </row>
    <row r="1156" spans="1:11" x14ac:dyDescent="0.25">
      <c r="A1156">
        <v>1155</v>
      </c>
      <c r="B1156" s="1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t="s">
        <v>13</v>
      </c>
      <c r="K1156">
        <f t="shared" si="18"/>
        <v>0</v>
      </c>
    </row>
    <row r="1157" spans="1:11" x14ac:dyDescent="0.25">
      <c r="A1157">
        <v>1156</v>
      </c>
      <c r="B1157" s="1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t="s">
        <v>11</v>
      </c>
      <c r="K1157">
        <f t="shared" si="18"/>
        <v>1</v>
      </c>
    </row>
    <row r="1158" spans="1:11" x14ac:dyDescent="0.25">
      <c r="A1158">
        <v>1157</v>
      </c>
      <c r="B1158" s="1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t="s">
        <v>11</v>
      </c>
      <c r="K1158">
        <f t="shared" si="18"/>
        <v>1</v>
      </c>
    </row>
    <row r="1159" spans="1:11" x14ac:dyDescent="0.25">
      <c r="A1159">
        <v>1158</v>
      </c>
      <c r="B1159" s="1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t="s">
        <v>13</v>
      </c>
      <c r="K1159">
        <f t="shared" si="18"/>
        <v>0</v>
      </c>
    </row>
    <row r="1160" spans="1:11" x14ac:dyDescent="0.25">
      <c r="A1160">
        <v>1159</v>
      </c>
      <c r="B1160" s="1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t="s">
        <v>13</v>
      </c>
      <c r="K1160">
        <f t="shared" si="18"/>
        <v>0</v>
      </c>
    </row>
    <row r="1161" spans="1:11" x14ac:dyDescent="0.25">
      <c r="A1161">
        <v>1160</v>
      </c>
      <c r="B1161" s="1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t="s">
        <v>13</v>
      </c>
      <c r="K1161">
        <f t="shared" si="18"/>
        <v>0</v>
      </c>
    </row>
    <row r="1162" spans="1:11" x14ac:dyDescent="0.25">
      <c r="A1162">
        <v>1161</v>
      </c>
      <c r="B1162" s="1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t="s">
        <v>11</v>
      </c>
      <c r="K1162">
        <f t="shared" si="18"/>
        <v>1</v>
      </c>
    </row>
    <row r="1163" spans="1:11" x14ac:dyDescent="0.25">
      <c r="A1163">
        <v>1162</v>
      </c>
      <c r="B1163" s="1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t="s">
        <v>11</v>
      </c>
      <c r="K1163">
        <f t="shared" si="18"/>
        <v>1</v>
      </c>
    </row>
    <row r="1164" spans="1:11" x14ac:dyDescent="0.25">
      <c r="A1164">
        <v>1163</v>
      </c>
      <c r="B1164" s="1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t="s">
        <v>11</v>
      </c>
      <c r="K1164">
        <f t="shared" si="18"/>
        <v>1</v>
      </c>
    </row>
    <row r="1165" spans="1:11" x14ac:dyDescent="0.25">
      <c r="A1165">
        <v>1164</v>
      </c>
      <c r="B1165" s="1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t="s">
        <v>11</v>
      </c>
      <c r="K1165">
        <f t="shared" si="18"/>
        <v>1</v>
      </c>
    </row>
    <row r="1166" spans="1:11" x14ac:dyDescent="0.25">
      <c r="A1166">
        <v>1165</v>
      </c>
      <c r="B1166" s="1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t="s">
        <v>13</v>
      </c>
      <c r="K1166">
        <f t="shared" si="18"/>
        <v>0</v>
      </c>
    </row>
    <row r="1167" spans="1:11" x14ac:dyDescent="0.25">
      <c r="A1167">
        <v>1166</v>
      </c>
      <c r="B1167" s="1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t="s">
        <v>13</v>
      </c>
      <c r="K1167">
        <f t="shared" si="18"/>
        <v>0</v>
      </c>
    </row>
    <row r="1168" spans="1:11" x14ac:dyDescent="0.25">
      <c r="A1168">
        <v>1167</v>
      </c>
      <c r="B1168" s="1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t="s">
        <v>13</v>
      </c>
      <c r="K1168">
        <f t="shared" si="18"/>
        <v>0</v>
      </c>
    </row>
    <row r="1169" spans="1:11" x14ac:dyDescent="0.25">
      <c r="A1169">
        <v>1168</v>
      </c>
      <c r="B1169" s="1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t="s">
        <v>11</v>
      </c>
      <c r="K1169">
        <f t="shared" si="18"/>
        <v>1</v>
      </c>
    </row>
    <row r="1170" spans="1:11" x14ac:dyDescent="0.25">
      <c r="A1170">
        <v>1169</v>
      </c>
      <c r="B1170" s="1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t="s">
        <v>11</v>
      </c>
      <c r="K1170">
        <f t="shared" si="18"/>
        <v>1</v>
      </c>
    </row>
    <row r="1171" spans="1:11" x14ac:dyDescent="0.25">
      <c r="A1171">
        <v>1170</v>
      </c>
      <c r="B1171" s="1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t="s">
        <v>11</v>
      </c>
      <c r="K1171">
        <f t="shared" si="18"/>
        <v>1</v>
      </c>
    </row>
    <row r="1172" spans="1:11" x14ac:dyDescent="0.25">
      <c r="A1172">
        <v>1171</v>
      </c>
      <c r="B1172" s="1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t="s">
        <v>13</v>
      </c>
      <c r="K1172">
        <f t="shared" si="18"/>
        <v>0</v>
      </c>
    </row>
    <row r="1173" spans="1:11" x14ac:dyDescent="0.25">
      <c r="A1173">
        <v>1172</v>
      </c>
      <c r="B1173" s="1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t="s">
        <v>13</v>
      </c>
      <c r="K1173">
        <f t="shared" si="18"/>
        <v>0</v>
      </c>
    </row>
    <row r="1174" spans="1:11" x14ac:dyDescent="0.25">
      <c r="A1174">
        <v>1173</v>
      </c>
      <c r="B1174" s="1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t="s">
        <v>11</v>
      </c>
      <c r="K1174">
        <f t="shared" si="18"/>
        <v>1</v>
      </c>
    </row>
    <row r="1175" spans="1:11" x14ac:dyDescent="0.25">
      <c r="A1175">
        <v>1174</v>
      </c>
      <c r="B1175" s="1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t="s">
        <v>11</v>
      </c>
      <c r="K1175">
        <f t="shared" si="18"/>
        <v>1</v>
      </c>
    </row>
    <row r="1176" spans="1:11" x14ac:dyDescent="0.25">
      <c r="A1176">
        <v>1175</v>
      </c>
      <c r="B1176" s="1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t="s">
        <v>13</v>
      </c>
      <c r="K1176">
        <f t="shared" si="18"/>
        <v>0</v>
      </c>
    </row>
    <row r="1177" spans="1:11" x14ac:dyDescent="0.25">
      <c r="A1177">
        <v>1176</v>
      </c>
      <c r="B1177" s="1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t="s">
        <v>13</v>
      </c>
      <c r="K1177">
        <f t="shared" si="18"/>
        <v>0</v>
      </c>
    </row>
    <row r="1178" spans="1:11" x14ac:dyDescent="0.25">
      <c r="A1178">
        <v>1177</v>
      </c>
      <c r="B1178" s="1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t="s">
        <v>11</v>
      </c>
      <c r="K1178">
        <f t="shared" si="18"/>
        <v>1</v>
      </c>
    </row>
    <row r="1179" spans="1:11" x14ac:dyDescent="0.25">
      <c r="A1179">
        <v>1178</v>
      </c>
      <c r="B1179" s="1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t="s">
        <v>13</v>
      </c>
      <c r="K1179">
        <f t="shared" si="18"/>
        <v>0</v>
      </c>
    </row>
    <row r="1180" spans="1:11" x14ac:dyDescent="0.25">
      <c r="A1180">
        <v>1179</v>
      </c>
      <c r="B1180" s="1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t="s">
        <v>13</v>
      </c>
      <c r="K1180">
        <f t="shared" si="18"/>
        <v>0</v>
      </c>
    </row>
    <row r="1181" spans="1:11" x14ac:dyDescent="0.25">
      <c r="A1181">
        <v>1180</v>
      </c>
      <c r="B1181" s="1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t="s">
        <v>13</v>
      </c>
      <c r="K1181">
        <f t="shared" si="18"/>
        <v>0</v>
      </c>
    </row>
    <row r="1182" spans="1:11" x14ac:dyDescent="0.25">
      <c r="A1182">
        <v>1181</v>
      </c>
      <c r="B1182" s="1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t="s">
        <v>13</v>
      </c>
      <c r="K1182">
        <f t="shared" si="18"/>
        <v>0</v>
      </c>
    </row>
    <row r="1183" spans="1:11" x14ac:dyDescent="0.25">
      <c r="A1183">
        <v>1182</v>
      </c>
      <c r="B1183" s="1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t="s">
        <v>11</v>
      </c>
      <c r="K1183">
        <f t="shared" si="18"/>
        <v>1</v>
      </c>
    </row>
    <row r="1184" spans="1:11" x14ac:dyDescent="0.25">
      <c r="A1184">
        <v>1183</v>
      </c>
      <c r="B1184" s="1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t="s">
        <v>11</v>
      </c>
      <c r="K1184">
        <f t="shared" si="18"/>
        <v>1</v>
      </c>
    </row>
    <row r="1185" spans="1:11" x14ac:dyDescent="0.25">
      <c r="A1185">
        <v>1184</v>
      </c>
      <c r="B1185" s="1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t="s">
        <v>11</v>
      </c>
      <c r="K1185">
        <f t="shared" si="18"/>
        <v>1</v>
      </c>
    </row>
    <row r="1186" spans="1:11" x14ac:dyDescent="0.25">
      <c r="A1186">
        <v>1185</v>
      </c>
      <c r="B1186" s="1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t="s">
        <v>13</v>
      </c>
      <c r="K1186">
        <f t="shared" si="18"/>
        <v>0</v>
      </c>
    </row>
    <row r="1187" spans="1:11" x14ac:dyDescent="0.25">
      <c r="A1187">
        <v>1186</v>
      </c>
      <c r="B1187" s="1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t="s">
        <v>11</v>
      </c>
      <c r="K1187">
        <f t="shared" si="18"/>
        <v>1</v>
      </c>
    </row>
    <row r="1188" spans="1:11" x14ac:dyDescent="0.25">
      <c r="A1188">
        <v>1187</v>
      </c>
      <c r="B1188" s="1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t="s">
        <v>11</v>
      </c>
      <c r="K1188">
        <f t="shared" si="18"/>
        <v>1</v>
      </c>
    </row>
    <row r="1189" spans="1:11" x14ac:dyDescent="0.25">
      <c r="A1189">
        <v>1188</v>
      </c>
      <c r="B1189" s="1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t="s">
        <v>11</v>
      </c>
      <c r="K1189">
        <f t="shared" si="18"/>
        <v>1</v>
      </c>
    </row>
    <row r="1190" spans="1:11" x14ac:dyDescent="0.25">
      <c r="A1190">
        <v>1189</v>
      </c>
      <c r="B1190" s="1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t="s">
        <v>13</v>
      </c>
      <c r="K1190">
        <f t="shared" si="18"/>
        <v>0</v>
      </c>
    </row>
    <row r="1191" spans="1:11" x14ac:dyDescent="0.25">
      <c r="A1191">
        <v>1190</v>
      </c>
      <c r="B1191" s="1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t="s">
        <v>11</v>
      </c>
      <c r="K1191">
        <f t="shared" si="18"/>
        <v>1</v>
      </c>
    </row>
    <row r="1192" spans="1:11" x14ac:dyDescent="0.25">
      <c r="A1192">
        <v>1191</v>
      </c>
      <c r="B1192" s="1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t="s">
        <v>11</v>
      </c>
      <c r="K1192">
        <f t="shared" si="18"/>
        <v>1</v>
      </c>
    </row>
    <row r="1193" spans="1:11" x14ac:dyDescent="0.25">
      <c r="A1193">
        <v>1192</v>
      </c>
      <c r="B1193" s="1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t="s">
        <v>13</v>
      </c>
      <c r="K1193">
        <f t="shared" si="18"/>
        <v>0</v>
      </c>
    </row>
    <row r="1194" spans="1:11" x14ac:dyDescent="0.25">
      <c r="A1194">
        <v>1193</v>
      </c>
      <c r="B1194" s="1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t="s">
        <v>11</v>
      </c>
      <c r="K1194">
        <f t="shared" si="18"/>
        <v>1</v>
      </c>
    </row>
    <row r="1195" spans="1:11" x14ac:dyDescent="0.25">
      <c r="A1195">
        <v>1194</v>
      </c>
      <c r="B1195" s="1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t="s">
        <v>11</v>
      </c>
      <c r="K1195">
        <f t="shared" si="18"/>
        <v>1</v>
      </c>
    </row>
    <row r="1196" spans="1:11" x14ac:dyDescent="0.25">
      <c r="A1196">
        <v>1195</v>
      </c>
      <c r="B1196" s="1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t="s">
        <v>11</v>
      </c>
      <c r="K1196">
        <f t="shared" si="18"/>
        <v>1</v>
      </c>
    </row>
    <row r="1197" spans="1:11" x14ac:dyDescent="0.25">
      <c r="A1197">
        <v>1196</v>
      </c>
      <c r="B1197" s="1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t="s">
        <v>11</v>
      </c>
      <c r="K1197">
        <f t="shared" si="18"/>
        <v>1</v>
      </c>
    </row>
    <row r="1198" spans="1:11" x14ac:dyDescent="0.25">
      <c r="A1198">
        <v>1197</v>
      </c>
      <c r="B1198" s="1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t="s">
        <v>11</v>
      </c>
      <c r="K1198">
        <f t="shared" si="18"/>
        <v>1</v>
      </c>
    </row>
    <row r="1199" spans="1:11" x14ac:dyDescent="0.25">
      <c r="A1199">
        <v>1198</v>
      </c>
      <c r="B1199" s="1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t="s">
        <v>11</v>
      </c>
      <c r="K1199">
        <f t="shared" si="18"/>
        <v>1</v>
      </c>
    </row>
    <row r="1200" spans="1:11" x14ac:dyDescent="0.25">
      <c r="A1200">
        <v>1199</v>
      </c>
      <c r="B1200" s="1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t="s">
        <v>11</v>
      </c>
      <c r="K1200">
        <f t="shared" si="18"/>
        <v>1</v>
      </c>
    </row>
    <row r="1201" spans="1:11" x14ac:dyDescent="0.25">
      <c r="A1201">
        <v>1200</v>
      </c>
      <c r="B1201" s="1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t="s">
        <v>11</v>
      </c>
      <c r="K1201">
        <f t="shared" si="18"/>
        <v>1</v>
      </c>
    </row>
    <row r="1202" spans="1:11" x14ac:dyDescent="0.25">
      <c r="A1202">
        <v>1201</v>
      </c>
      <c r="B1202" s="1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t="s">
        <v>13</v>
      </c>
      <c r="K1202">
        <f t="shared" si="18"/>
        <v>0</v>
      </c>
    </row>
    <row r="1203" spans="1:11" x14ac:dyDescent="0.25">
      <c r="A1203">
        <v>1202</v>
      </c>
      <c r="B1203" s="1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t="s">
        <v>13</v>
      </c>
      <c r="K1203">
        <f t="shared" si="18"/>
        <v>0</v>
      </c>
    </row>
    <row r="1204" spans="1:11" x14ac:dyDescent="0.25">
      <c r="A1204">
        <v>1203</v>
      </c>
      <c r="B1204" s="1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t="s">
        <v>13</v>
      </c>
      <c r="K1204">
        <f t="shared" si="18"/>
        <v>0</v>
      </c>
    </row>
    <row r="1205" spans="1:11" x14ac:dyDescent="0.25">
      <c r="A1205">
        <v>1204</v>
      </c>
      <c r="B1205" s="1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t="s">
        <v>11</v>
      </c>
      <c r="K1205">
        <f t="shared" si="18"/>
        <v>1</v>
      </c>
    </row>
    <row r="1206" spans="1:11" x14ac:dyDescent="0.25">
      <c r="A1206">
        <v>1205</v>
      </c>
      <c r="B1206" s="1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t="s">
        <v>11</v>
      </c>
      <c r="K1206">
        <f t="shared" si="18"/>
        <v>1</v>
      </c>
    </row>
    <row r="1207" spans="1:11" x14ac:dyDescent="0.25">
      <c r="A1207">
        <v>1206</v>
      </c>
      <c r="B1207" s="1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t="s">
        <v>11</v>
      </c>
      <c r="K1207">
        <f t="shared" si="18"/>
        <v>1</v>
      </c>
    </row>
    <row r="1208" spans="1:11" x14ac:dyDescent="0.25">
      <c r="A1208">
        <v>1207</v>
      </c>
      <c r="B1208" s="1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t="s">
        <v>11</v>
      </c>
      <c r="K1208">
        <f t="shared" si="18"/>
        <v>1</v>
      </c>
    </row>
    <row r="1209" spans="1:11" x14ac:dyDescent="0.25">
      <c r="A1209">
        <v>1208</v>
      </c>
      <c r="B1209" s="1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t="s">
        <v>13</v>
      </c>
      <c r="K1209">
        <f t="shared" si="18"/>
        <v>0</v>
      </c>
    </row>
    <row r="1210" spans="1:11" x14ac:dyDescent="0.25">
      <c r="A1210">
        <v>1209</v>
      </c>
      <c r="B1210" s="1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t="s">
        <v>13</v>
      </c>
      <c r="K1210">
        <f t="shared" si="18"/>
        <v>0</v>
      </c>
    </row>
    <row r="1211" spans="1:11" x14ac:dyDescent="0.25">
      <c r="A1211">
        <v>1210</v>
      </c>
      <c r="B1211" s="1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t="s">
        <v>11</v>
      </c>
      <c r="K1211">
        <f t="shared" si="18"/>
        <v>1</v>
      </c>
    </row>
    <row r="1212" spans="1:11" x14ac:dyDescent="0.25">
      <c r="A1212">
        <v>1211</v>
      </c>
      <c r="B1212" s="1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t="s">
        <v>13</v>
      </c>
      <c r="K1212">
        <f t="shared" si="18"/>
        <v>0</v>
      </c>
    </row>
    <row r="1213" spans="1:11" x14ac:dyDescent="0.25">
      <c r="A1213">
        <v>1212</v>
      </c>
      <c r="B1213" s="1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t="s">
        <v>11</v>
      </c>
      <c r="K1213">
        <f t="shared" si="18"/>
        <v>1</v>
      </c>
    </row>
    <row r="1214" spans="1:11" x14ac:dyDescent="0.25">
      <c r="A1214">
        <v>1213</v>
      </c>
      <c r="B1214" s="1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t="s">
        <v>13</v>
      </c>
      <c r="K1214">
        <f t="shared" si="18"/>
        <v>0</v>
      </c>
    </row>
    <row r="1215" spans="1:11" x14ac:dyDescent="0.25">
      <c r="A1215">
        <v>1214</v>
      </c>
      <c r="B1215" s="1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t="s">
        <v>13</v>
      </c>
      <c r="K1215">
        <f t="shared" si="18"/>
        <v>0</v>
      </c>
    </row>
    <row r="1216" spans="1:11" x14ac:dyDescent="0.25">
      <c r="A1216">
        <v>1215</v>
      </c>
      <c r="B1216" s="1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t="s">
        <v>11</v>
      </c>
      <c r="K1216">
        <f t="shared" si="18"/>
        <v>1</v>
      </c>
    </row>
    <row r="1217" spans="1:11" x14ac:dyDescent="0.25">
      <c r="A1217">
        <v>1216</v>
      </c>
      <c r="B1217" s="1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t="s">
        <v>13</v>
      </c>
      <c r="K1217">
        <f t="shared" si="18"/>
        <v>0</v>
      </c>
    </row>
    <row r="1218" spans="1:11" x14ac:dyDescent="0.25">
      <c r="A1218">
        <v>1217</v>
      </c>
      <c r="B1218" s="1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t="s">
        <v>11</v>
      </c>
      <c r="K1218">
        <f t="shared" si="18"/>
        <v>1</v>
      </c>
    </row>
    <row r="1219" spans="1:11" x14ac:dyDescent="0.25">
      <c r="A1219">
        <v>1218</v>
      </c>
      <c r="B1219" s="1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t="s">
        <v>11</v>
      </c>
      <c r="K1219">
        <f t="shared" ref="K1219:K1282" si="19">IF(J1219="Yes", 1, 0)</f>
        <v>1</v>
      </c>
    </row>
    <row r="1220" spans="1:11" x14ac:dyDescent="0.25">
      <c r="A1220">
        <v>1219</v>
      </c>
      <c r="B1220" s="1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t="s">
        <v>13</v>
      </c>
      <c r="K1220">
        <f t="shared" si="19"/>
        <v>0</v>
      </c>
    </row>
    <row r="1221" spans="1:11" x14ac:dyDescent="0.25">
      <c r="A1221">
        <v>1220</v>
      </c>
      <c r="B1221" s="1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t="s">
        <v>13</v>
      </c>
      <c r="K1221">
        <f t="shared" si="19"/>
        <v>0</v>
      </c>
    </row>
    <row r="1222" spans="1:11" x14ac:dyDescent="0.25">
      <c r="A1222">
        <v>1221</v>
      </c>
      <c r="B1222" s="1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t="s">
        <v>11</v>
      </c>
      <c r="K1222">
        <f t="shared" si="19"/>
        <v>1</v>
      </c>
    </row>
    <row r="1223" spans="1:11" x14ac:dyDescent="0.25">
      <c r="A1223">
        <v>1222</v>
      </c>
      <c r="B1223" s="1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t="s">
        <v>13</v>
      </c>
      <c r="K1223">
        <f t="shared" si="19"/>
        <v>0</v>
      </c>
    </row>
    <row r="1224" spans="1:11" x14ac:dyDescent="0.25">
      <c r="A1224">
        <v>1223</v>
      </c>
      <c r="B1224" s="1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t="s">
        <v>11</v>
      </c>
      <c r="K1224">
        <f t="shared" si="19"/>
        <v>1</v>
      </c>
    </row>
    <row r="1225" spans="1:11" x14ac:dyDescent="0.25">
      <c r="A1225">
        <v>1224</v>
      </c>
      <c r="B1225" s="1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t="s">
        <v>13</v>
      </c>
      <c r="K1225">
        <f t="shared" si="19"/>
        <v>0</v>
      </c>
    </row>
    <row r="1226" spans="1:11" x14ac:dyDescent="0.25">
      <c r="A1226">
        <v>1225</v>
      </c>
      <c r="B1226" s="1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t="s">
        <v>11</v>
      </c>
      <c r="K1226">
        <f t="shared" si="19"/>
        <v>1</v>
      </c>
    </row>
    <row r="1227" spans="1:11" x14ac:dyDescent="0.25">
      <c r="A1227">
        <v>1226</v>
      </c>
      <c r="B1227" s="1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t="s">
        <v>11</v>
      </c>
      <c r="K1227">
        <f t="shared" si="19"/>
        <v>1</v>
      </c>
    </row>
    <row r="1228" spans="1:11" x14ac:dyDescent="0.25">
      <c r="A1228">
        <v>1227</v>
      </c>
      <c r="B1228" s="1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t="s">
        <v>11</v>
      </c>
      <c r="K1228">
        <f t="shared" si="19"/>
        <v>1</v>
      </c>
    </row>
    <row r="1229" spans="1:11" x14ac:dyDescent="0.25">
      <c r="A1229">
        <v>1228</v>
      </c>
      <c r="B1229" s="1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t="s">
        <v>13</v>
      </c>
      <c r="K1229">
        <f t="shared" si="19"/>
        <v>0</v>
      </c>
    </row>
    <row r="1230" spans="1:11" x14ac:dyDescent="0.25">
      <c r="A1230">
        <v>1229</v>
      </c>
      <c r="B1230" s="1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t="s">
        <v>11</v>
      </c>
      <c r="K1230">
        <f t="shared" si="19"/>
        <v>1</v>
      </c>
    </row>
    <row r="1231" spans="1:11" x14ac:dyDescent="0.25">
      <c r="A1231">
        <v>1230</v>
      </c>
      <c r="B1231" s="1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t="s">
        <v>13</v>
      </c>
      <c r="K1231">
        <f t="shared" si="19"/>
        <v>0</v>
      </c>
    </row>
    <row r="1232" spans="1:11" x14ac:dyDescent="0.25">
      <c r="A1232">
        <v>1231</v>
      </c>
      <c r="B1232" s="1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t="s">
        <v>13</v>
      </c>
      <c r="K1232">
        <f t="shared" si="19"/>
        <v>0</v>
      </c>
    </row>
    <row r="1233" spans="1:11" x14ac:dyDescent="0.25">
      <c r="A1233">
        <v>1232</v>
      </c>
      <c r="B1233" s="1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t="s">
        <v>13</v>
      </c>
      <c r="K1233">
        <f t="shared" si="19"/>
        <v>0</v>
      </c>
    </row>
    <row r="1234" spans="1:11" x14ac:dyDescent="0.25">
      <c r="A1234">
        <v>1233</v>
      </c>
      <c r="B1234" s="1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t="s">
        <v>13</v>
      </c>
      <c r="K1234">
        <f t="shared" si="19"/>
        <v>0</v>
      </c>
    </row>
    <row r="1235" spans="1:11" x14ac:dyDescent="0.25">
      <c r="A1235">
        <v>1234</v>
      </c>
      <c r="B1235" s="1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t="s">
        <v>11</v>
      </c>
      <c r="K1235">
        <f t="shared" si="19"/>
        <v>1</v>
      </c>
    </row>
    <row r="1236" spans="1:11" x14ac:dyDescent="0.25">
      <c r="A1236">
        <v>1235</v>
      </c>
      <c r="B1236" s="1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t="s">
        <v>13</v>
      </c>
      <c r="K1236">
        <f t="shared" si="19"/>
        <v>0</v>
      </c>
    </row>
    <row r="1237" spans="1:11" x14ac:dyDescent="0.25">
      <c r="A1237">
        <v>1236</v>
      </c>
      <c r="B1237" s="1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t="s">
        <v>11</v>
      </c>
      <c r="K1237">
        <f t="shared" si="19"/>
        <v>1</v>
      </c>
    </row>
    <row r="1238" spans="1:11" x14ac:dyDescent="0.25">
      <c r="A1238">
        <v>1237</v>
      </c>
      <c r="B1238" s="1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t="s">
        <v>11</v>
      </c>
      <c r="K1238">
        <f t="shared" si="19"/>
        <v>1</v>
      </c>
    </row>
    <row r="1239" spans="1:11" x14ac:dyDescent="0.25">
      <c r="A1239">
        <v>1238</v>
      </c>
      <c r="B1239" s="1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t="s">
        <v>11</v>
      </c>
      <c r="K1239">
        <f t="shared" si="19"/>
        <v>1</v>
      </c>
    </row>
    <row r="1240" spans="1:11" x14ac:dyDescent="0.25">
      <c r="A1240">
        <v>1239</v>
      </c>
      <c r="B1240" s="1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t="s">
        <v>11</v>
      </c>
      <c r="K1240">
        <f t="shared" si="19"/>
        <v>1</v>
      </c>
    </row>
    <row r="1241" spans="1:11" x14ac:dyDescent="0.25">
      <c r="A1241">
        <v>1240</v>
      </c>
      <c r="B1241" s="1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t="s">
        <v>13</v>
      </c>
      <c r="K1241">
        <f t="shared" si="19"/>
        <v>0</v>
      </c>
    </row>
    <row r="1242" spans="1:11" x14ac:dyDescent="0.25">
      <c r="A1242">
        <v>1241</v>
      </c>
      <c r="B1242" s="1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t="s">
        <v>11</v>
      </c>
      <c r="K1242">
        <f t="shared" si="19"/>
        <v>1</v>
      </c>
    </row>
    <row r="1243" spans="1:11" x14ac:dyDescent="0.25">
      <c r="A1243">
        <v>1242</v>
      </c>
      <c r="B1243" s="1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t="s">
        <v>11</v>
      </c>
      <c r="K1243">
        <f t="shared" si="19"/>
        <v>1</v>
      </c>
    </row>
    <row r="1244" spans="1:11" x14ac:dyDescent="0.25">
      <c r="A1244">
        <v>1243</v>
      </c>
      <c r="B1244" s="1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t="s">
        <v>11</v>
      </c>
      <c r="K1244">
        <f t="shared" si="19"/>
        <v>1</v>
      </c>
    </row>
    <row r="1245" spans="1:11" x14ac:dyDescent="0.25">
      <c r="A1245">
        <v>1244</v>
      </c>
      <c r="B1245" s="1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t="s">
        <v>11</v>
      </c>
      <c r="K1245">
        <f t="shared" si="19"/>
        <v>1</v>
      </c>
    </row>
    <row r="1246" spans="1:11" x14ac:dyDescent="0.25">
      <c r="A1246">
        <v>1245</v>
      </c>
      <c r="B1246" s="1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t="s">
        <v>13</v>
      </c>
      <c r="K1246">
        <f t="shared" si="19"/>
        <v>0</v>
      </c>
    </row>
    <row r="1247" spans="1:11" x14ac:dyDescent="0.25">
      <c r="A1247">
        <v>1246</v>
      </c>
      <c r="B1247" s="1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t="s">
        <v>11</v>
      </c>
      <c r="K1247">
        <f t="shared" si="19"/>
        <v>1</v>
      </c>
    </row>
    <row r="1248" spans="1:11" x14ac:dyDescent="0.25">
      <c r="A1248">
        <v>1247</v>
      </c>
      <c r="B1248" s="1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t="s">
        <v>13</v>
      </c>
      <c r="K1248">
        <f t="shared" si="19"/>
        <v>0</v>
      </c>
    </row>
    <row r="1249" spans="1:11" x14ac:dyDescent="0.25">
      <c r="A1249">
        <v>1248</v>
      </c>
      <c r="B1249" s="1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t="s">
        <v>11</v>
      </c>
      <c r="K1249">
        <f t="shared" si="19"/>
        <v>1</v>
      </c>
    </row>
    <row r="1250" spans="1:11" x14ac:dyDescent="0.25">
      <c r="A1250">
        <v>1249</v>
      </c>
      <c r="B1250" s="1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t="s">
        <v>11</v>
      </c>
      <c r="K1250">
        <f t="shared" si="19"/>
        <v>1</v>
      </c>
    </row>
    <row r="1251" spans="1:11" x14ac:dyDescent="0.25">
      <c r="A1251">
        <v>1250</v>
      </c>
      <c r="B1251" s="1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t="s">
        <v>13</v>
      </c>
      <c r="K1251">
        <f t="shared" si="19"/>
        <v>0</v>
      </c>
    </row>
    <row r="1252" spans="1:11" x14ac:dyDescent="0.25">
      <c r="A1252">
        <v>1251</v>
      </c>
      <c r="B1252" s="1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t="s">
        <v>11</v>
      </c>
      <c r="K1252">
        <f t="shared" si="19"/>
        <v>1</v>
      </c>
    </row>
    <row r="1253" spans="1:11" x14ac:dyDescent="0.25">
      <c r="A1253">
        <v>1252</v>
      </c>
      <c r="B1253" s="1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t="s">
        <v>13</v>
      </c>
      <c r="K1253">
        <f t="shared" si="19"/>
        <v>0</v>
      </c>
    </row>
    <row r="1254" spans="1:11" x14ac:dyDescent="0.25">
      <c r="A1254">
        <v>1253</v>
      </c>
      <c r="B1254" s="1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t="s">
        <v>11</v>
      </c>
      <c r="K1254">
        <f t="shared" si="19"/>
        <v>1</v>
      </c>
    </row>
    <row r="1255" spans="1:11" x14ac:dyDescent="0.25">
      <c r="A1255">
        <v>1254</v>
      </c>
      <c r="B1255" s="1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t="s">
        <v>11</v>
      </c>
      <c r="K1255">
        <f t="shared" si="19"/>
        <v>1</v>
      </c>
    </row>
    <row r="1256" spans="1:11" x14ac:dyDescent="0.25">
      <c r="A1256">
        <v>1255</v>
      </c>
      <c r="B1256" s="1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t="s">
        <v>11</v>
      </c>
      <c r="K1256">
        <f t="shared" si="19"/>
        <v>1</v>
      </c>
    </row>
    <row r="1257" spans="1:11" x14ac:dyDescent="0.25">
      <c r="A1257">
        <v>1256</v>
      </c>
      <c r="B1257" s="1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t="s">
        <v>13</v>
      </c>
      <c r="K1257">
        <f t="shared" si="19"/>
        <v>0</v>
      </c>
    </row>
    <row r="1258" spans="1:11" x14ac:dyDescent="0.25">
      <c r="A1258">
        <v>1257</v>
      </c>
      <c r="B1258" s="1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t="s">
        <v>11</v>
      </c>
      <c r="K1258">
        <f t="shared" si="19"/>
        <v>1</v>
      </c>
    </row>
    <row r="1259" spans="1:11" x14ac:dyDescent="0.25">
      <c r="A1259">
        <v>1258</v>
      </c>
      <c r="B1259" s="1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t="s">
        <v>11</v>
      </c>
      <c r="K1259">
        <f t="shared" si="19"/>
        <v>1</v>
      </c>
    </row>
    <row r="1260" spans="1:11" x14ac:dyDescent="0.25">
      <c r="A1260">
        <v>1259</v>
      </c>
      <c r="B1260" s="1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t="s">
        <v>13</v>
      </c>
      <c r="K1260">
        <f t="shared" si="19"/>
        <v>0</v>
      </c>
    </row>
    <row r="1261" spans="1:11" x14ac:dyDescent="0.25">
      <c r="A1261">
        <v>1260</v>
      </c>
      <c r="B1261" s="1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t="s">
        <v>11</v>
      </c>
      <c r="K1261">
        <f t="shared" si="19"/>
        <v>1</v>
      </c>
    </row>
    <row r="1262" spans="1:11" x14ac:dyDescent="0.25">
      <c r="A1262">
        <v>1261</v>
      </c>
      <c r="B1262" s="1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t="s">
        <v>11</v>
      </c>
      <c r="K1262">
        <f t="shared" si="19"/>
        <v>1</v>
      </c>
    </row>
    <row r="1263" spans="1:11" x14ac:dyDescent="0.25">
      <c r="A1263">
        <v>1262</v>
      </c>
      <c r="B1263" s="1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t="s">
        <v>11</v>
      </c>
      <c r="K1263">
        <f t="shared" si="19"/>
        <v>1</v>
      </c>
    </row>
    <row r="1264" spans="1:11" x14ac:dyDescent="0.25">
      <c r="A1264">
        <v>1263</v>
      </c>
      <c r="B1264" s="1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t="s">
        <v>13</v>
      </c>
      <c r="K1264">
        <f t="shared" si="19"/>
        <v>0</v>
      </c>
    </row>
    <row r="1265" spans="1:11" x14ac:dyDescent="0.25">
      <c r="A1265">
        <v>1264</v>
      </c>
      <c r="B1265" s="1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t="s">
        <v>11</v>
      </c>
      <c r="K1265">
        <f t="shared" si="19"/>
        <v>1</v>
      </c>
    </row>
    <row r="1266" spans="1:11" x14ac:dyDescent="0.25">
      <c r="A1266">
        <v>1265</v>
      </c>
      <c r="B1266" s="1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t="s">
        <v>11</v>
      </c>
      <c r="K1266">
        <f t="shared" si="19"/>
        <v>1</v>
      </c>
    </row>
    <row r="1267" spans="1:11" x14ac:dyDescent="0.25">
      <c r="A1267">
        <v>1266</v>
      </c>
      <c r="B1267" s="1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t="s">
        <v>11</v>
      </c>
      <c r="K1267">
        <f t="shared" si="19"/>
        <v>1</v>
      </c>
    </row>
    <row r="1268" spans="1:11" x14ac:dyDescent="0.25">
      <c r="A1268">
        <v>1267</v>
      </c>
      <c r="B1268" s="1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t="s">
        <v>11</v>
      </c>
      <c r="K1268">
        <f t="shared" si="19"/>
        <v>1</v>
      </c>
    </row>
    <row r="1269" spans="1:11" x14ac:dyDescent="0.25">
      <c r="A1269">
        <v>1268</v>
      </c>
      <c r="B1269" s="1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t="s">
        <v>11</v>
      </c>
      <c r="K1269">
        <f t="shared" si="19"/>
        <v>1</v>
      </c>
    </row>
    <row r="1270" spans="1:11" x14ac:dyDescent="0.25">
      <c r="A1270">
        <v>1269</v>
      </c>
      <c r="B1270" s="1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t="s">
        <v>11</v>
      </c>
      <c r="K1270">
        <f t="shared" si="19"/>
        <v>1</v>
      </c>
    </row>
    <row r="1271" spans="1:11" x14ac:dyDescent="0.25">
      <c r="A1271">
        <v>1270</v>
      </c>
      <c r="B1271" s="1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t="s">
        <v>11</v>
      </c>
      <c r="K1271">
        <f t="shared" si="19"/>
        <v>1</v>
      </c>
    </row>
    <row r="1272" spans="1:11" x14ac:dyDescent="0.25">
      <c r="A1272">
        <v>1271</v>
      </c>
      <c r="B1272" s="1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t="s">
        <v>13</v>
      </c>
      <c r="K1272">
        <f t="shared" si="19"/>
        <v>0</v>
      </c>
    </row>
    <row r="1273" spans="1:11" x14ac:dyDescent="0.25">
      <c r="A1273">
        <v>1272</v>
      </c>
      <c r="B1273" s="1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t="s">
        <v>13</v>
      </c>
      <c r="K1273">
        <f t="shared" si="19"/>
        <v>0</v>
      </c>
    </row>
    <row r="1274" spans="1:11" x14ac:dyDescent="0.25">
      <c r="A1274">
        <v>1273</v>
      </c>
      <c r="B1274" s="1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t="s">
        <v>11</v>
      </c>
      <c r="K1274">
        <f t="shared" si="19"/>
        <v>1</v>
      </c>
    </row>
    <row r="1275" spans="1:11" x14ac:dyDescent="0.25">
      <c r="A1275">
        <v>1274</v>
      </c>
      <c r="B1275" s="1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t="s">
        <v>11</v>
      </c>
      <c r="K1275">
        <f t="shared" si="19"/>
        <v>1</v>
      </c>
    </row>
    <row r="1276" spans="1:11" x14ac:dyDescent="0.25">
      <c r="A1276">
        <v>1275</v>
      </c>
      <c r="B1276" s="1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t="s">
        <v>13</v>
      </c>
      <c r="K1276">
        <f t="shared" si="19"/>
        <v>0</v>
      </c>
    </row>
    <row r="1277" spans="1:11" x14ac:dyDescent="0.25">
      <c r="A1277">
        <v>1276</v>
      </c>
      <c r="B1277" s="1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t="s">
        <v>13</v>
      </c>
      <c r="K1277">
        <f t="shared" si="19"/>
        <v>0</v>
      </c>
    </row>
    <row r="1278" spans="1:11" x14ac:dyDescent="0.25">
      <c r="A1278">
        <v>1277</v>
      </c>
      <c r="B1278" s="1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t="s">
        <v>11</v>
      </c>
      <c r="K1278">
        <f t="shared" si="19"/>
        <v>1</v>
      </c>
    </row>
    <row r="1279" spans="1:11" x14ac:dyDescent="0.25">
      <c r="A1279">
        <v>1278</v>
      </c>
      <c r="B1279" s="1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t="s">
        <v>13</v>
      </c>
      <c r="K1279">
        <f t="shared" si="19"/>
        <v>0</v>
      </c>
    </row>
    <row r="1280" spans="1:11" x14ac:dyDescent="0.25">
      <c r="A1280">
        <v>1279</v>
      </c>
      <c r="B1280" s="1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t="s">
        <v>11</v>
      </c>
      <c r="K1280">
        <f t="shared" si="19"/>
        <v>1</v>
      </c>
    </row>
    <row r="1281" spans="1:11" x14ac:dyDescent="0.25">
      <c r="A1281">
        <v>1280</v>
      </c>
      <c r="B1281" s="1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t="s">
        <v>11</v>
      </c>
      <c r="K1281">
        <f t="shared" si="19"/>
        <v>1</v>
      </c>
    </row>
    <row r="1282" spans="1:11" x14ac:dyDescent="0.25">
      <c r="A1282">
        <v>1281</v>
      </c>
      <c r="B1282" s="1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t="s">
        <v>11</v>
      </c>
      <c r="K1282">
        <f t="shared" si="19"/>
        <v>1</v>
      </c>
    </row>
    <row r="1283" spans="1:11" x14ac:dyDescent="0.25">
      <c r="A1283">
        <v>1282</v>
      </c>
      <c r="B1283" s="1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t="s">
        <v>13</v>
      </c>
      <c r="K1283">
        <f t="shared" ref="K1283:K1346" si="20">IF(J1283="Yes", 1, 0)</f>
        <v>0</v>
      </c>
    </row>
    <row r="1284" spans="1:11" x14ac:dyDescent="0.25">
      <c r="A1284">
        <v>1283</v>
      </c>
      <c r="B1284" s="1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t="s">
        <v>11</v>
      </c>
      <c r="K1284">
        <f t="shared" si="20"/>
        <v>1</v>
      </c>
    </row>
    <row r="1285" spans="1:11" x14ac:dyDescent="0.25">
      <c r="A1285">
        <v>1284</v>
      </c>
      <c r="B1285" s="1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t="s">
        <v>13</v>
      </c>
      <c r="K1285">
        <f t="shared" si="20"/>
        <v>0</v>
      </c>
    </row>
    <row r="1286" spans="1:11" x14ac:dyDescent="0.25">
      <c r="A1286">
        <v>1285</v>
      </c>
      <c r="B1286" s="1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t="s">
        <v>13</v>
      </c>
      <c r="K1286">
        <f t="shared" si="20"/>
        <v>0</v>
      </c>
    </row>
    <row r="1287" spans="1:11" x14ac:dyDescent="0.25">
      <c r="A1287">
        <v>1286</v>
      </c>
      <c r="B1287" s="1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t="s">
        <v>11</v>
      </c>
      <c r="K1287">
        <f t="shared" si="20"/>
        <v>1</v>
      </c>
    </row>
    <row r="1288" spans="1:11" x14ac:dyDescent="0.25">
      <c r="A1288">
        <v>1287</v>
      </c>
      <c r="B1288" s="1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t="s">
        <v>11</v>
      </c>
      <c r="K1288">
        <f t="shared" si="20"/>
        <v>1</v>
      </c>
    </row>
    <row r="1289" spans="1:11" x14ac:dyDescent="0.25">
      <c r="A1289">
        <v>1288</v>
      </c>
      <c r="B1289" s="1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t="s">
        <v>11</v>
      </c>
      <c r="K1289">
        <f t="shared" si="20"/>
        <v>1</v>
      </c>
    </row>
    <row r="1290" spans="1:11" x14ac:dyDescent="0.25">
      <c r="A1290">
        <v>1289</v>
      </c>
      <c r="B1290" s="1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t="s">
        <v>13</v>
      </c>
      <c r="K1290">
        <f t="shared" si="20"/>
        <v>0</v>
      </c>
    </row>
    <row r="1291" spans="1:11" x14ac:dyDescent="0.25">
      <c r="A1291">
        <v>1290</v>
      </c>
      <c r="B1291" s="1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t="s">
        <v>11</v>
      </c>
      <c r="K1291">
        <f t="shared" si="20"/>
        <v>1</v>
      </c>
    </row>
    <row r="1292" spans="1:11" x14ac:dyDescent="0.25">
      <c r="A1292">
        <v>1291</v>
      </c>
      <c r="B1292" s="1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t="s">
        <v>11</v>
      </c>
      <c r="K1292">
        <f t="shared" si="20"/>
        <v>1</v>
      </c>
    </row>
    <row r="1293" spans="1:11" x14ac:dyDescent="0.25">
      <c r="A1293">
        <v>1292</v>
      </c>
      <c r="B1293" s="1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t="s">
        <v>11</v>
      </c>
      <c r="K1293">
        <f t="shared" si="20"/>
        <v>1</v>
      </c>
    </row>
    <row r="1294" spans="1:11" x14ac:dyDescent="0.25">
      <c r="A1294">
        <v>1293</v>
      </c>
      <c r="B1294" s="1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t="s">
        <v>11</v>
      </c>
      <c r="K1294">
        <f t="shared" si="20"/>
        <v>1</v>
      </c>
    </row>
    <row r="1295" spans="1:11" x14ac:dyDescent="0.25">
      <c r="A1295">
        <v>1294</v>
      </c>
      <c r="B1295" s="1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t="s">
        <v>11</v>
      </c>
      <c r="K1295">
        <f t="shared" si="20"/>
        <v>1</v>
      </c>
    </row>
    <row r="1296" spans="1:11" x14ac:dyDescent="0.25">
      <c r="A1296">
        <v>1295</v>
      </c>
      <c r="B1296" s="1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t="s">
        <v>11</v>
      </c>
      <c r="K1296">
        <f t="shared" si="20"/>
        <v>1</v>
      </c>
    </row>
    <row r="1297" spans="1:11" x14ac:dyDescent="0.25">
      <c r="A1297">
        <v>1296</v>
      </c>
      <c r="B1297" s="1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t="s">
        <v>11</v>
      </c>
      <c r="K1297">
        <f t="shared" si="20"/>
        <v>1</v>
      </c>
    </row>
    <row r="1298" spans="1:11" x14ac:dyDescent="0.25">
      <c r="A1298">
        <v>1297</v>
      </c>
      <c r="B1298" s="1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t="s">
        <v>11</v>
      </c>
      <c r="K1298">
        <f t="shared" si="20"/>
        <v>1</v>
      </c>
    </row>
    <row r="1299" spans="1:11" x14ac:dyDescent="0.25">
      <c r="A1299">
        <v>1298</v>
      </c>
      <c r="B1299" s="1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t="s">
        <v>13</v>
      </c>
      <c r="K1299">
        <f t="shared" si="20"/>
        <v>0</v>
      </c>
    </row>
    <row r="1300" spans="1:11" x14ac:dyDescent="0.25">
      <c r="A1300">
        <v>1299</v>
      </c>
      <c r="B1300" s="1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t="s">
        <v>11</v>
      </c>
      <c r="K1300">
        <f t="shared" si="20"/>
        <v>1</v>
      </c>
    </row>
    <row r="1301" spans="1:11" x14ac:dyDescent="0.25">
      <c r="A1301">
        <v>1300</v>
      </c>
      <c r="B1301" s="1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t="s">
        <v>11</v>
      </c>
      <c r="K1301">
        <f t="shared" si="20"/>
        <v>1</v>
      </c>
    </row>
    <row r="1302" spans="1:11" x14ac:dyDescent="0.25">
      <c r="A1302">
        <v>1301</v>
      </c>
      <c r="B1302" s="1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t="s">
        <v>11</v>
      </c>
      <c r="K1302">
        <f t="shared" si="20"/>
        <v>1</v>
      </c>
    </row>
    <row r="1303" spans="1:11" x14ac:dyDescent="0.25">
      <c r="A1303">
        <v>1302</v>
      </c>
      <c r="B1303" s="1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t="s">
        <v>11</v>
      </c>
      <c r="K1303">
        <f t="shared" si="20"/>
        <v>1</v>
      </c>
    </row>
    <row r="1304" spans="1:11" x14ac:dyDescent="0.25">
      <c r="A1304">
        <v>1303</v>
      </c>
      <c r="B1304" s="1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t="s">
        <v>11</v>
      </c>
      <c r="K1304">
        <f t="shared" si="20"/>
        <v>1</v>
      </c>
    </row>
    <row r="1305" spans="1:11" x14ac:dyDescent="0.25">
      <c r="A1305">
        <v>1304</v>
      </c>
      <c r="B1305" s="1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t="s">
        <v>11</v>
      </c>
      <c r="K1305">
        <f t="shared" si="20"/>
        <v>1</v>
      </c>
    </row>
    <row r="1306" spans="1:11" x14ac:dyDescent="0.25">
      <c r="A1306">
        <v>1305</v>
      </c>
      <c r="B1306" s="1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t="s">
        <v>13</v>
      </c>
      <c r="K1306">
        <f t="shared" si="20"/>
        <v>0</v>
      </c>
    </row>
    <row r="1307" spans="1:11" x14ac:dyDescent="0.25">
      <c r="A1307">
        <v>1306</v>
      </c>
      <c r="B1307" s="1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t="s">
        <v>13</v>
      </c>
      <c r="K1307">
        <f t="shared" si="20"/>
        <v>0</v>
      </c>
    </row>
    <row r="1308" spans="1:11" x14ac:dyDescent="0.25">
      <c r="A1308">
        <v>1307</v>
      </c>
      <c r="B1308" s="1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t="s">
        <v>11</v>
      </c>
      <c r="K1308">
        <f t="shared" si="20"/>
        <v>1</v>
      </c>
    </row>
    <row r="1309" spans="1:11" x14ac:dyDescent="0.25">
      <c r="A1309">
        <v>1308</v>
      </c>
      <c r="B1309" s="1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t="s">
        <v>11</v>
      </c>
      <c r="K1309">
        <f t="shared" si="20"/>
        <v>1</v>
      </c>
    </row>
    <row r="1310" spans="1:11" x14ac:dyDescent="0.25">
      <c r="A1310">
        <v>1309</v>
      </c>
      <c r="B1310" s="1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t="s">
        <v>13</v>
      </c>
      <c r="K1310">
        <f t="shared" si="20"/>
        <v>0</v>
      </c>
    </row>
    <row r="1311" spans="1:11" x14ac:dyDescent="0.25">
      <c r="A1311">
        <v>1310</v>
      </c>
      <c r="B1311" s="1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t="s">
        <v>13</v>
      </c>
      <c r="K1311">
        <f t="shared" si="20"/>
        <v>0</v>
      </c>
    </row>
    <row r="1312" spans="1:11" x14ac:dyDescent="0.25">
      <c r="A1312">
        <v>1311</v>
      </c>
      <c r="B1312" s="1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t="s">
        <v>11</v>
      </c>
      <c r="K1312">
        <f t="shared" si="20"/>
        <v>1</v>
      </c>
    </row>
    <row r="1313" spans="1:11" x14ac:dyDescent="0.25">
      <c r="A1313">
        <v>1312</v>
      </c>
      <c r="B1313" s="1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t="s">
        <v>11</v>
      </c>
      <c r="K1313">
        <f t="shared" si="20"/>
        <v>1</v>
      </c>
    </row>
    <row r="1314" spans="1:11" x14ac:dyDescent="0.25">
      <c r="A1314">
        <v>1313</v>
      </c>
      <c r="B1314" s="1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t="s">
        <v>13</v>
      </c>
      <c r="K1314">
        <f t="shared" si="20"/>
        <v>0</v>
      </c>
    </row>
    <row r="1315" spans="1:11" x14ac:dyDescent="0.25">
      <c r="A1315">
        <v>1314</v>
      </c>
      <c r="B1315" s="1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t="s">
        <v>11</v>
      </c>
      <c r="K1315">
        <f t="shared" si="20"/>
        <v>1</v>
      </c>
    </row>
    <row r="1316" spans="1:11" x14ac:dyDescent="0.25">
      <c r="A1316">
        <v>1315</v>
      </c>
      <c r="B1316" s="1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t="s">
        <v>11</v>
      </c>
      <c r="K1316">
        <f t="shared" si="20"/>
        <v>1</v>
      </c>
    </row>
    <row r="1317" spans="1:11" x14ac:dyDescent="0.25">
      <c r="A1317">
        <v>1316</v>
      </c>
      <c r="B1317" s="1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t="s">
        <v>11</v>
      </c>
      <c r="K1317">
        <f t="shared" si="20"/>
        <v>1</v>
      </c>
    </row>
    <row r="1318" spans="1:11" x14ac:dyDescent="0.25">
      <c r="A1318">
        <v>1317</v>
      </c>
      <c r="B1318" s="1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t="s">
        <v>13</v>
      </c>
      <c r="K1318">
        <f t="shared" si="20"/>
        <v>0</v>
      </c>
    </row>
    <row r="1319" spans="1:11" x14ac:dyDescent="0.25">
      <c r="A1319">
        <v>1318</v>
      </c>
      <c r="B1319" s="1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t="s">
        <v>13</v>
      </c>
      <c r="K1319">
        <f t="shared" si="20"/>
        <v>0</v>
      </c>
    </row>
    <row r="1320" spans="1:11" x14ac:dyDescent="0.25">
      <c r="A1320">
        <v>1319</v>
      </c>
      <c r="B1320" s="1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t="s">
        <v>11</v>
      </c>
      <c r="K1320">
        <f t="shared" si="20"/>
        <v>1</v>
      </c>
    </row>
    <row r="1321" spans="1:11" x14ac:dyDescent="0.25">
      <c r="A1321">
        <v>1320</v>
      </c>
      <c r="B1321" s="1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t="s">
        <v>11</v>
      </c>
      <c r="K1321">
        <f t="shared" si="20"/>
        <v>1</v>
      </c>
    </row>
    <row r="1322" spans="1:11" x14ac:dyDescent="0.25">
      <c r="A1322">
        <v>1321</v>
      </c>
      <c r="B1322" s="1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t="s">
        <v>13</v>
      </c>
      <c r="K1322">
        <f t="shared" si="20"/>
        <v>0</v>
      </c>
    </row>
    <row r="1323" spans="1:11" x14ac:dyDescent="0.25">
      <c r="A1323">
        <v>1322</v>
      </c>
      <c r="B1323" s="1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t="s">
        <v>11</v>
      </c>
      <c r="K1323">
        <f t="shared" si="20"/>
        <v>1</v>
      </c>
    </row>
    <row r="1324" spans="1:11" x14ac:dyDescent="0.25">
      <c r="A1324">
        <v>1323</v>
      </c>
      <c r="B1324" s="1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t="s">
        <v>13</v>
      </c>
      <c r="K1324">
        <f t="shared" si="20"/>
        <v>0</v>
      </c>
    </row>
    <row r="1325" spans="1:11" x14ac:dyDescent="0.25">
      <c r="A1325">
        <v>1324</v>
      </c>
      <c r="B1325" s="1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t="s">
        <v>11</v>
      </c>
      <c r="K1325">
        <f t="shared" si="20"/>
        <v>1</v>
      </c>
    </row>
    <row r="1326" spans="1:11" x14ac:dyDescent="0.25">
      <c r="A1326">
        <v>1325</v>
      </c>
      <c r="B1326" s="1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t="s">
        <v>13</v>
      </c>
      <c r="K1326">
        <f t="shared" si="20"/>
        <v>0</v>
      </c>
    </row>
    <row r="1327" spans="1:11" x14ac:dyDescent="0.25">
      <c r="A1327">
        <v>1326</v>
      </c>
      <c r="B1327" s="1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t="s">
        <v>11</v>
      </c>
      <c r="K1327">
        <f t="shared" si="20"/>
        <v>1</v>
      </c>
    </row>
    <row r="1328" spans="1:11" x14ac:dyDescent="0.25">
      <c r="A1328">
        <v>1327</v>
      </c>
      <c r="B1328" s="1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t="s">
        <v>11</v>
      </c>
      <c r="K1328">
        <f t="shared" si="20"/>
        <v>1</v>
      </c>
    </row>
    <row r="1329" spans="1:11" x14ac:dyDescent="0.25">
      <c r="A1329">
        <v>1328</v>
      </c>
      <c r="B1329" s="1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t="s">
        <v>13</v>
      </c>
      <c r="K1329">
        <f t="shared" si="20"/>
        <v>0</v>
      </c>
    </row>
    <row r="1330" spans="1:11" x14ac:dyDescent="0.25">
      <c r="A1330">
        <v>1329</v>
      </c>
      <c r="B1330" s="1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t="s">
        <v>13</v>
      </c>
      <c r="K1330">
        <f t="shared" si="20"/>
        <v>0</v>
      </c>
    </row>
    <row r="1331" spans="1:11" x14ac:dyDescent="0.25">
      <c r="A1331">
        <v>1330</v>
      </c>
      <c r="B1331" s="1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t="s">
        <v>11</v>
      </c>
      <c r="K1331">
        <f t="shared" si="20"/>
        <v>1</v>
      </c>
    </row>
    <row r="1332" spans="1:11" x14ac:dyDescent="0.25">
      <c r="A1332">
        <v>1331</v>
      </c>
      <c r="B1332" s="1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t="s">
        <v>13</v>
      </c>
      <c r="K1332">
        <f t="shared" si="20"/>
        <v>0</v>
      </c>
    </row>
    <row r="1333" spans="1:11" x14ac:dyDescent="0.25">
      <c r="A1333">
        <v>1332</v>
      </c>
      <c r="B1333" s="1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t="s">
        <v>13</v>
      </c>
      <c r="K1333">
        <f t="shared" si="20"/>
        <v>0</v>
      </c>
    </row>
    <row r="1334" spans="1:11" x14ac:dyDescent="0.25">
      <c r="A1334">
        <v>1333</v>
      </c>
      <c r="B1334" s="1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t="s">
        <v>11</v>
      </c>
      <c r="K1334">
        <f t="shared" si="20"/>
        <v>1</v>
      </c>
    </row>
    <row r="1335" spans="1:11" x14ac:dyDescent="0.25">
      <c r="A1335">
        <v>1334</v>
      </c>
      <c r="B1335" s="1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t="s">
        <v>13</v>
      </c>
      <c r="K1335">
        <f t="shared" si="20"/>
        <v>0</v>
      </c>
    </row>
    <row r="1336" spans="1:11" x14ac:dyDescent="0.25">
      <c r="A1336">
        <v>1335</v>
      </c>
      <c r="B1336" s="1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t="s">
        <v>13</v>
      </c>
      <c r="K1336">
        <f t="shared" si="20"/>
        <v>0</v>
      </c>
    </row>
    <row r="1337" spans="1:11" x14ac:dyDescent="0.25">
      <c r="A1337">
        <v>1336</v>
      </c>
      <c r="B1337" s="1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t="s">
        <v>13</v>
      </c>
      <c r="K1337">
        <f t="shared" si="20"/>
        <v>0</v>
      </c>
    </row>
    <row r="1338" spans="1:11" x14ac:dyDescent="0.25">
      <c r="A1338">
        <v>1337</v>
      </c>
      <c r="B1338" s="1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t="s">
        <v>11</v>
      </c>
      <c r="K1338">
        <f t="shared" si="20"/>
        <v>1</v>
      </c>
    </row>
    <row r="1339" spans="1:11" x14ac:dyDescent="0.25">
      <c r="A1339">
        <v>1338</v>
      </c>
      <c r="B1339" s="1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t="s">
        <v>11</v>
      </c>
      <c r="K1339">
        <f t="shared" si="20"/>
        <v>1</v>
      </c>
    </row>
    <row r="1340" spans="1:11" x14ac:dyDescent="0.25">
      <c r="A1340">
        <v>1339</v>
      </c>
      <c r="B1340" s="1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t="s">
        <v>13</v>
      </c>
      <c r="K1340">
        <f t="shared" si="20"/>
        <v>0</v>
      </c>
    </row>
    <row r="1341" spans="1:11" x14ac:dyDescent="0.25">
      <c r="A1341">
        <v>1340</v>
      </c>
      <c r="B1341" s="1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t="s">
        <v>13</v>
      </c>
      <c r="K1341">
        <f t="shared" si="20"/>
        <v>0</v>
      </c>
    </row>
    <row r="1342" spans="1:11" x14ac:dyDescent="0.25">
      <c r="A1342">
        <v>1341</v>
      </c>
      <c r="B1342" s="1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t="s">
        <v>13</v>
      </c>
      <c r="K1342">
        <f t="shared" si="20"/>
        <v>0</v>
      </c>
    </row>
    <row r="1343" spans="1:11" x14ac:dyDescent="0.25">
      <c r="A1343">
        <v>1342</v>
      </c>
      <c r="B1343" s="1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t="s">
        <v>11</v>
      </c>
      <c r="K1343">
        <f t="shared" si="20"/>
        <v>1</v>
      </c>
    </row>
    <row r="1344" spans="1:11" x14ac:dyDescent="0.25">
      <c r="A1344">
        <v>1343</v>
      </c>
      <c r="B1344" s="1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t="s">
        <v>13</v>
      </c>
      <c r="K1344">
        <f t="shared" si="20"/>
        <v>0</v>
      </c>
    </row>
    <row r="1345" spans="1:11" x14ac:dyDescent="0.25">
      <c r="A1345">
        <v>1344</v>
      </c>
      <c r="B1345" s="1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t="s">
        <v>13</v>
      </c>
      <c r="K1345">
        <f t="shared" si="20"/>
        <v>0</v>
      </c>
    </row>
    <row r="1346" spans="1:11" x14ac:dyDescent="0.25">
      <c r="A1346">
        <v>1345</v>
      </c>
      <c r="B1346" s="1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t="s">
        <v>11</v>
      </c>
      <c r="K1346">
        <f t="shared" si="20"/>
        <v>1</v>
      </c>
    </row>
    <row r="1347" spans="1:11" x14ac:dyDescent="0.25">
      <c r="A1347">
        <v>1346</v>
      </c>
      <c r="B1347" s="1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t="s">
        <v>11</v>
      </c>
      <c r="K1347">
        <f t="shared" ref="K1347:K1410" si="21">IF(J1347="Yes", 1, 0)</f>
        <v>1</v>
      </c>
    </row>
    <row r="1348" spans="1:11" x14ac:dyDescent="0.25">
      <c r="A1348">
        <v>1347</v>
      </c>
      <c r="B1348" s="1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t="s">
        <v>13</v>
      </c>
      <c r="K1348">
        <f t="shared" si="21"/>
        <v>0</v>
      </c>
    </row>
    <row r="1349" spans="1:11" x14ac:dyDescent="0.25">
      <c r="A1349">
        <v>1348</v>
      </c>
      <c r="B1349" s="1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t="s">
        <v>11</v>
      </c>
      <c r="K1349">
        <f t="shared" si="21"/>
        <v>1</v>
      </c>
    </row>
    <row r="1350" spans="1:11" x14ac:dyDescent="0.25">
      <c r="A1350">
        <v>1349</v>
      </c>
      <c r="B1350" s="1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t="s">
        <v>11</v>
      </c>
      <c r="K1350">
        <f t="shared" si="21"/>
        <v>1</v>
      </c>
    </row>
    <row r="1351" spans="1:11" x14ac:dyDescent="0.25">
      <c r="A1351">
        <v>1350</v>
      </c>
      <c r="B1351" s="1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t="s">
        <v>13</v>
      </c>
      <c r="K1351">
        <f t="shared" si="21"/>
        <v>0</v>
      </c>
    </row>
    <row r="1352" spans="1:11" x14ac:dyDescent="0.25">
      <c r="A1352">
        <v>1351</v>
      </c>
      <c r="B1352" s="1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t="s">
        <v>13</v>
      </c>
      <c r="K1352">
        <f t="shared" si="21"/>
        <v>0</v>
      </c>
    </row>
    <row r="1353" spans="1:11" x14ac:dyDescent="0.25">
      <c r="A1353">
        <v>1352</v>
      </c>
      <c r="B1353" s="1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t="s">
        <v>13</v>
      </c>
      <c r="K1353">
        <f t="shared" si="21"/>
        <v>0</v>
      </c>
    </row>
    <row r="1354" spans="1:11" x14ac:dyDescent="0.25">
      <c r="A1354">
        <v>1353</v>
      </c>
      <c r="B1354" s="1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t="s">
        <v>11</v>
      </c>
      <c r="K1354">
        <f t="shared" si="21"/>
        <v>1</v>
      </c>
    </row>
    <row r="1355" spans="1:11" x14ac:dyDescent="0.25">
      <c r="A1355">
        <v>1354</v>
      </c>
      <c r="B1355" s="1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t="s">
        <v>11</v>
      </c>
      <c r="K1355">
        <f t="shared" si="21"/>
        <v>1</v>
      </c>
    </row>
    <row r="1356" spans="1:11" x14ac:dyDescent="0.25">
      <c r="A1356">
        <v>1355</v>
      </c>
      <c r="B1356" s="1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t="s">
        <v>13</v>
      </c>
      <c r="K1356">
        <f t="shared" si="21"/>
        <v>0</v>
      </c>
    </row>
    <row r="1357" spans="1:11" x14ac:dyDescent="0.25">
      <c r="A1357">
        <v>1356</v>
      </c>
      <c r="B1357" s="1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t="s">
        <v>11</v>
      </c>
      <c r="K1357">
        <f t="shared" si="21"/>
        <v>1</v>
      </c>
    </row>
    <row r="1358" spans="1:11" x14ac:dyDescent="0.25">
      <c r="A1358">
        <v>1357</v>
      </c>
      <c r="B1358" s="1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t="s">
        <v>11</v>
      </c>
      <c r="K1358">
        <f t="shared" si="21"/>
        <v>1</v>
      </c>
    </row>
    <row r="1359" spans="1:11" x14ac:dyDescent="0.25">
      <c r="A1359">
        <v>1358</v>
      </c>
      <c r="B1359" s="1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t="s">
        <v>11</v>
      </c>
      <c r="K1359">
        <f t="shared" si="21"/>
        <v>1</v>
      </c>
    </row>
    <row r="1360" spans="1:11" x14ac:dyDescent="0.25">
      <c r="A1360">
        <v>1359</v>
      </c>
      <c r="B1360" s="1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t="s">
        <v>13</v>
      </c>
      <c r="K1360">
        <f t="shared" si="21"/>
        <v>0</v>
      </c>
    </row>
    <row r="1361" spans="1:11" x14ac:dyDescent="0.25">
      <c r="A1361">
        <v>1360</v>
      </c>
      <c r="B1361" s="1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t="s">
        <v>11</v>
      </c>
      <c r="K1361">
        <f t="shared" si="21"/>
        <v>1</v>
      </c>
    </row>
    <row r="1362" spans="1:11" x14ac:dyDescent="0.25">
      <c r="A1362">
        <v>1361</v>
      </c>
      <c r="B1362" s="1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t="s">
        <v>11</v>
      </c>
      <c r="K1362">
        <f t="shared" si="21"/>
        <v>1</v>
      </c>
    </row>
    <row r="1363" spans="1:11" x14ac:dyDescent="0.25">
      <c r="A1363">
        <v>1362</v>
      </c>
      <c r="B1363" s="1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t="s">
        <v>11</v>
      </c>
      <c r="K1363">
        <f t="shared" si="21"/>
        <v>1</v>
      </c>
    </row>
    <row r="1364" spans="1:11" x14ac:dyDescent="0.25">
      <c r="A1364">
        <v>1363</v>
      </c>
      <c r="B1364" s="1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t="s">
        <v>13</v>
      </c>
      <c r="K1364">
        <f t="shared" si="21"/>
        <v>0</v>
      </c>
    </row>
    <row r="1365" spans="1:11" x14ac:dyDescent="0.25">
      <c r="A1365">
        <v>1364</v>
      </c>
      <c r="B1365" s="1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t="s">
        <v>11</v>
      </c>
      <c r="K1365">
        <f t="shared" si="21"/>
        <v>1</v>
      </c>
    </row>
    <row r="1366" spans="1:11" x14ac:dyDescent="0.25">
      <c r="A1366">
        <v>1365</v>
      </c>
      <c r="B1366" s="1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t="s">
        <v>13</v>
      </c>
      <c r="K1366">
        <f t="shared" si="21"/>
        <v>0</v>
      </c>
    </row>
    <row r="1367" spans="1:11" x14ac:dyDescent="0.25">
      <c r="A1367">
        <v>1366</v>
      </c>
      <c r="B1367" s="1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t="s">
        <v>11</v>
      </c>
      <c r="K1367">
        <f t="shared" si="21"/>
        <v>1</v>
      </c>
    </row>
    <row r="1368" spans="1:11" x14ac:dyDescent="0.25">
      <c r="A1368">
        <v>1367</v>
      </c>
      <c r="B1368" s="1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t="s">
        <v>11</v>
      </c>
      <c r="K1368">
        <f t="shared" si="21"/>
        <v>1</v>
      </c>
    </row>
    <row r="1369" spans="1:11" x14ac:dyDescent="0.25">
      <c r="A1369">
        <v>1368</v>
      </c>
      <c r="B1369" s="1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t="s">
        <v>13</v>
      </c>
      <c r="K1369">
        <f t="shared" si="21"/>
        <v>0</v>
      </c>
    </row>
    <row r="1370" spans="1:11" x14ac:dyDescent="0.25">
      <c r="A1370">
        <v>1369</v>
      </c>
      <c r="B1370" s="1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t="s">
        <v>11</v>
      </c>
      <c r="K1370">
        <f t="shared" si="21"/>
        <v>1</v>
      </c>
    </row>
    <row r="1371" spans="1:11" x14ac:dyDescent="0.25">
      <c r="A1371">
        <v>1370</v>
      </c>
      <c r="B1371" s="1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t="s">
        <v>13</v>
      </c>
      <c r="K1371">
        <f t="shared" si="21"/>
        <v>0</v>
      </c>
    </row>
    <row r="1372" spans="1:11" x14ac:dyDescent="0.25">
      <c r="A1372">
        <v>1371</v>
      </c>
      <c r="B1372" s="1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t="s">
        <v>13</v>
      </c>
      <c r="K1372">
        <f t="shared" si="21"/>
        <v>0</v>
      </c>
    </row>
    <row r="1373" spans="1:11" x14ac:dyDescent="0.25">
      <c r="A1373">
        <v>1372</v>
      </c>
      <c r="B1373" s="1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t="s">
        <v>13</v>
      </c>
      <c r="K1373">
        <f t="shared" si="21"/>
        <v>0</v>
      </c>
    </row>
    <row r="1374" spans="1:11" x14ac:dyDescent="0.25">
      <c r="A1374">
        <v>1373</v>
      </c>
      <c r="B1374" s="1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t="s">
        <v>11</v>
      </c>
      <c r="K1374">
        <f t="shared" si="21"/>
        <v>1</v>
      </c>
    </row>
    <row r="1375" spans="1:11" x14ac:dyDescent="0.25">
      <c r="A1375">
        <v>1374</v>
      </c>
      <c r="B1375" s="1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t="s">
        <v>11</v>
      </c>
      <c r="K1375">
        <f t="shared" si="21"/>
        <v>1</v>
      </c>
    </row>
    <row r="1376" spans="1:11" x14ac:dyDescent="0.25">
      <c r="A1376">
        <v>1375</v>
      </c>
      <c r="B1376" s="1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t="s">
        <v>13</v>
      </c>
      <c r="K1376">
        <f t="shared" si="21"/>
        <v>0</v>
      </c>
    </row>
    <row r="1377" spans="1:11" x14ac:dyDescent="0.25">
      <c r="A1377">
        <v>1376</v>
      </c>
      <c r="B1377" s="1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t="s">
        <v>13</v>
      </c>
      <c r="K1377">
        <f t="shared" si="21"/>
        <v>0</v>
      </c>
    </row>
    <row r="1378" spans="1:11" x14ac:dyDescent="0.25">
      <c r="A1378">
        <v>1377</v>
      </c>
      <c r="B1378" s="1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t="s">
        <v>11</v>
      </c>
      <c r="K1378">
        <f t="shared" si="21"/>
        <v>1</v>
      </c>
    </row>
    <row r="1379" spans="1:11" x14ac:dyDescent="0.25">
      <c r="A1379">
        <v>1378</v>
      </c>
      <c r="B1379" s="1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t="s">
        <v>13</v>
      </c>
      <c r="K1379">
        <f t="shared" si="21"/>
        <v>0</v>
      </c>
    </row>
    <row r="1380" spans="1:11" x14ac:dyDescent="0.25">
      <c r="A1380">
        <v>1379</v>
      </c>
      <c r="B1380" s="1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t="s">
        <v>13</v>
      </c>
      <c r="K1380">
        <f t="shared" si="21"/>
        <v>0</v>
      </c>
    </row>
    <row r="1381" spans="1:11" x14ac:dyDescent="0.25">
      <c r="A1381">
        <v>1380</v>
      </c>
      <c r="B1381" s="1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t="s">
        <v>13</v>
      </c>
      <c r="K1381">
        <f t="shared" si="21"/>
        <v>0</v>
      </c>
    </row>
    <row r="1382" spans="1:11" x14ac:dyDescent="0.25">
      <c r="A1382">
        <v>1381</v>
      </c>
      <c r="B1382" s="1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t="s">
        <v>11</v>
      </c>
      <c r="K1382">
        <f t="shared" si="21"/>
        <v>1</v>
      </c>
    </row>
    <row r="1383" spans="1:11" x14ac:dyDescent="0.25">
      <c r="A1383">
        <v>1382</v>
      </c>
      <c r="B1383" s="1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t="s">
        <v>13</v>
      </c>
      <c r="K1383">
        <f t="shared" si="21"/>
        <v>0</v>
      </c>
    </row>
    <row r="1384" spans="1:11" x14ac:dyDescent="0.25">
      <c r="A1384">
        <v>1383</v>
      </c>
      <c r="B1384" s="1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t="s">
        <v>11</v>
      </c>
      <c r="K1384">
        <f t="shared" si="21"/>
        <v>1</v>
      </c>
    </row>
    <row r="1385" spans="1:11" x14ac:dyDescent="0.25">
      <c r="A1385">
        <v>1384</v>
      </c>
      <c r="B1385" s="1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t="s">
        <v>13</v>
      </c>
      <c r="K1385">
        <f t="shared" si="21"/>
        <v>0</v>
      </c>
    </row>
    <row r="1386" spans="1:11" x14ac:dyDescent="0.25">
      <c r="A1386">
        <v>1385</v>
      </c>
      <c r="B1386" s="1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t="s">
        <v>13</v>
      </c>
      <c r="K1386">
        <f t="shared" si="21"/>
        <v>0</v>
      </c>
    </row>
    <row r="1387" spans="1:11" x14ac:dyDescent="0.25">
      <c r="A1387">
        <v>1386</v>
      </c>
      <c r="B1387" s="1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t="s">
        <v>11</v>
      </c>
      <c r="K1387">
        <f t="shared" si="21"/>
        <v>1</v>
      </c>
    </row>
    <row r="1388" spans="1:11" x14ac:dyDescent="0.25">
      <c r="A1388">
        <v>1387</v>
      </c>
      <c r="B1388" s="1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t="s">
        <v>13</v>
      </c>
      <c r="K1388">
        <f t="shared" si="21"/>
        <v>0</v>
      </c>
    </row>
    <row r="1389" spans="1:11" x14ac:dyDescent="0.25">
      <c r="A1389">
        <v>1388</v>
      </c>
      <c r="B1389" s="1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t="s">
        <v>11</v>
      </c>
      <c r="K1389">
        <f t="shared" si="21"/>
        <v>1</v>
      </c>
    </row>
    <row r="1390" spans="1:11" x14ac:dyDescent="0.25">
      <c r="A1390">
        <v>1389</v>
      </c>
      <c r="B1390" s="1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t="s">
        <v>13</v>
      </c>
      <c r="K1390">
        <f t="shared" si="21"/>
        <v>0</v>
      </c>
    </row>
    <row r="1391" spans="1:11" x14ac:dyDescent="0.25">
      <c r="A1391">
        <v>1390</v>
      </c>
      <c r="B1391" s="1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t="s">
        <v>11</v>
      </c>
      <c r="K1391">
        <f t="shared" si="21"/>
        <v>1</v>
      </c>
    </row>
    <row r="1392" spans="1:11" x14ac:dyDescent="0.25">
      <c r="A1392">
        <v>1391</v>
      </c>
      <c r="B1392" s="1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t="s">
        <v>13</v>
      </c>
      <c r="K1392">
        <f t="shared" si="21"/>
        <v>0</v>
      </c>
    </row>
    <row r="1393" spans="1:11" x14ac:dyDescent="0.25">
      <c r="A1393">
        <v>1392</v>
      </c>
      <c r="B1393" s="1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t="s">
        <v>11</v>
      </c>
      <c r="K1393">
        <f t="shared" si="21"/>
        <v>1</v>
      </c>
    </row>
    <row r="1394" spans="1:11" x14ac:dyDescent="0.25">
      <c r="A1394">
        <v>1393</v>
      </c>
      <c r="B1394" s="1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t="s">
        <v>13</v>
      </c>
      <c r="K1394">
        <f t="shared" si="21"/>
        <v>0</v>
      </c>
    </row>
    <row r="1395" spans="1:11" x14ac:dyDescent="0.25">
      <c r="A1395">
        <v>1394</v>
      </c>
      <c r="B1395" s="1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t="s">
        <v>11</v>
      </c>
      <c r="K1395">
        <f t="shared" si="21"/>
        <v>1</v>
      </c>
    </row>
    <row r="1396" spans="1:11" x14ac:dyDescent="0.25">
      <c r="A1396">
        <v>1395</v>
      </c>
      <c r="B1396" s="1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t="s">
        <v>11</v>
      </c>
      <c r="K1396">
        <f t="shared" si="21"/>
        <v>1</v>
      </c>
    </row>
    <row r="1397" spans="1:11" x14ac:dyDescent="0.25">
      <c r="A1397">
        <v>1396</v>
      </c>
      <c r="B1397" s="1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t="s">
        <v>13</v>
      </c>
      <c r="K1397">
        <f t="shared" si="21"/>
        <v>0</v>
      </c>
    </row>
    <row r="1398" spans="1:11" x14ac:dyDescent="0.25">
      <c r="A1398">
        <v>1397</v>
      </c>
      <c r="B1398" s="1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t="s">
        <v>13</v>
      </c>
      <c r="K1398">
        <f t="shared" si="21"/>
        <v>0</v>
      </c>
    </row>
    <row r="1399" spans="1:11" x14ac:dyDescent="0.25">
      <c r="A1399">
        <v>1398</v>
      </c>
      <c r="B1399" s="1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t="s">
        <v>11</v>
      </c>
      <c r="K1399">
        <f t="shared" si="21"/>
        <v>1</v>
      </c>
    </row>
    <row r="1400" spans="1:11" x14ac:dyDescent="0.25">
      <c r="A1400">
        <v>1399</v>
      </c>
      <c r="B1400" s="1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t="s">
        <v>11</v>
      </c>
      <c r="K1400">
        <f t="shared" si="21"/>
        <v>1</v>
      </c>
    </row>
    <row r="1401" spans="1:11" x14ac:dyDescent="0.25">
      <c r="A1401">
        <v>1400</v>
      </c>
      <c r="B1401" s="1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t="s">
        <v>13</v>
      </c>
      <c r="K1401">
        <f t="shared" si="21"/>
        <v>0</v>
      </c>
    </row>
    <row r="1402" spans="1:11" x14ac:dyDescent="0.25">
      <c r="A1402">
        <v>1401</v>
      </c>
      <c r="B1402" s="1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t="s">
        <v>11</v>
      </c>
      <c r="K1402">
        <f t="shared" si="21"/>
        <v>1</v>
      </c>
    </row>
    <row r="1403" spans="1:11" x14ac:dyDescent="0.25">
      <c r="A1403">
        <v>1402</v>
      </c>
      <c r="B1403" s="1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t="s">
        <v>13</v>
      </c>
      <c r="K1403">
        <f t="shared" si="21"/>
        <v>0</v>
      </c>
    </row>
    <row r="1404" spans="1:11" x14ac:dyDescent="0.25">
      <c r="A1404">
        <v>1403</v>
      </c>
      <c r="B1404" s="1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t="s">
        <v>11</v>
      </c>
      <c r="K1404">
        <f t="shared" si="21"/>
        <v>1</v>
      </c>
    </row>
    <row r="1405" spans="1:11" x14ac:dyDescent="0.25">
      <c r="A1405">
        <v>1404</v>
      </c>
      <c r="B1405" s="1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t="s">
        <v>11</v>
      </c>
      <c r="K1405">
        <f t="shared" si="21"/>
        <v>1</v>
      </c>
    </row>
    <row r="1406" spans="1:11" x14ac:dyDescent="0.25">
      <c r="A1406">
        <v>1405</v>
      </c>
      <c r="B1406" s="1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t="s">
        <v>11</v>
      </c>
      <c r="K1406">
        <f t="shared" si="21"/>
        <v>1</v>
      </c>
    </row>
    <row r="1407" spans="1:11" x14ac:dyDescent="0.25">
      <c r="A1407">
        <v>1406</v>
      </c>
      <c r="B1407" s="1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t="s">
        <v>11</v>
      </c>
      <c r="K1407">
        <f t="shared" si="21"/>
        <v>1</v>
      </c>
    </row>
    <row r="1408" spans="1:11" x14ac:dyDescent="0.25">
      <c r="A1408">
        <v>1407</v>
      </c>
      <c r="B1408" s="1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t="s">
        <v>13</v>
      </c>
      <c r="K1408">
        <f t="shared" si="21"/>
        <v>0</v>
      </c>
    </row>
    <row r="1409" spans="1:11" x14ac:dyDescent="0.25">
      <c r="A1409">
        <v>1408</v>
      </c>
      <c r="B1409" s="1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t="s">
        <v>11</v>
      </c>
      <c r="K1409">
        <f t="shared" si="21"/>
        <v>1</v>
      </c>
    </row>
    <row r="1410" spans="1:11" x14ac:dyDescent="0.25">
      <c r="A1410">
        <v>1409</v>
      </c>
      <c r="B1410" s="1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t="s">
        <v>11</v>
      </c>
      <c r="K1410">
        <f t="shared" si="21"/>
        <v>1</v>
      </c>
    </row>
    <row r="1411" spans="1:11" x14ac:dyDescent="0.25">
      <c r="A1411">
        <v>1410</v>
      </c>
      <c r="B1411" s="1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t="s">
        <v>13</v>
      </c>
      <c r="K1411">
        <f t="shared" ref="K1411:K1474" si="22">IF(J1411="Yes", 1, 0)</f>
        <v>0</v>
      </c>
    </row>
    <row r="1412" spans="1:11" x14ac:dyDescent="0.25">
      <c r="A1412">
        <v>1411</v>
      </c>
      <c r="B1412" s="1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t="s">
        <v>13</v>
      </c>
      <c r="K1412">
        <f t="shared" si="22"/>
        <v>0</v>
      </c>
    </row>
    <row r="1413" spans="1:11" x14ac:dyDescent="0.25">
      <c r="A1413">
        <v>1412</v>
      </c>
      <c r="B1413" s="1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t="s">
        <v>11</v>
      </c>
      <c r="K1413">
        <f t="shared" si="22"/>
        <v>1</v>
      </c>
    </row>
    <row r="1414" spans="1:11" x14ac:dyDescent="0.25">
      <c r="A1414">
        <v>1413</v>
      </c>
      <c r="B1414" s="1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t="s">
        <v>11</v>
      </c>
      <c r="K1414">
        <f t="shared" si="22"/>
        <v>1</v>
      </c>
    </row>
    <row r="1415" spans="1:11" x14ac:dyDescent="0.25">
      <c r="A1415">
        <v>1414</v>
      </c>
      <c r="B1415" s="1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t="s">
        <v>13</v>
      </c>
      <c r="K1415">
        <f t="shared" si="22"/>
        <v>0</v>
      </c>
    </row>
    <row r="1416" spans="1:11" x14ac:dyDescent="0.25">
      <c r="A1416">
        <v>1415</v>
      </c>
      <c r="B1416" s="1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t="s">
        <v>11</v>
      </c>
      <c r="K1416">
        <f t="shared" si="22"/>
        <v>1</v>
      </c>
    </row>
    <row r="1417" spans="1:11" x14ac:dyDescent="0.25">
      <c r="A1417">
        <v>1416</v>
      </c>
      <c r="B1417" s="1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t="s">
        <v>11</v>
      </c>
      <c r="K1417">
        <f t="shared" si="22"/>
        <v>1</v>
      </c>
    </row>
    <row r="1418" spans="1:11" x14ac:dyDescent="0.25">
      <c r="A1418">
        <v>1417</v>
      </c>
      <c r="B1418" s="1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t="s">
        <v>11</v>
      </c>
      <c r="K1418">
        <f t="shared" si="22"/>
        <v>1</v>
      </c>
    </row>
    <row r="1419" spans="1:11" x14ac:dyDescent="0.25">
      <c r="A1419">
        <v>1418</v>
      </c>
      <c r="B1419" s="1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t="s">
        <v>13</v>
      </c>
      <c r="K1419">
        <f t="shared" si="22"/>
        <v>0</v>
      </c>
    </row>
    <row r="1420" spans="1:11" x14ac:dyDescent="0.25">
      <c r="A1420">
        <v>1419</v>
      </c>
      <c r="B1420" s="1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t="s">
        <v>11</v>
      </c>
      <c r="K1420">
        <f t="shared" si="22"/>
        <v>1</v>
      </c>
    </row>
    <row r="1421" spans="1:11" x14ac:dyDescent="0.25">
      <c r="A1421">
        <v>1420</v>
      </c>
      <c r="B1421" s="1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t="s">
        <v>13</v>
      </c>
      <c r="K1421">
        <f t="shared" si="22"/>
        <v>0</v>
      </c>
    </row>
    <row r="1422" spans="1:11" x14ac:dyDescent="0.25">
      <c r="A1422">
        <v>1421</v>
      </c>
      <c r="B1422" s="1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t="s">
        <v>13</v>
      </c>
      <c r="K1422">
        <f t="shared" si="22"/>
        <v>0</v>
      </c>
    </row>
    <row r="1423" spans="1:11" x14ac:dyDescent="0.25">
      <c r="A1423">
        <v>1422</v>
      </c>
      <c r="B1423" s="1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t="s">
        <v>11</v>
      </c>
      <c r="K1423">
        <f t="shared" si="22"/>
        <v>1</v>
      </c>
    </row>
    <row r="1424" spans="1:11" x14ac:dyDescent="0.25">
      <c r="A1424">
        <v>1423</v>
      </c>
      <c r="B1424" s="1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t="s">
        <v>13</v>
      </c>
      <c r="K1424">
        <f t="shared" si="22"/>
        <v>0</v>
      </c>
    </row>
    <row r="1425" spans="1:11" x14ac:dyDescent="0.25">
      <c r="A1425">
        <v>1424</v>
      </c>
      <c r="B1425" s="1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t="s">
        <v>11</v>
      </c>
      <c r="K1425">
        <f t="shared" si="22"/>
        <v>1</v>
      </c>
    </row>
    <row r="1426" spans="1:11" x14ac:dyDescent="0.25">
      <c r="A1426">
        <v>1425</v>
      </c>
      <c r="B1426" s="1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t="s">
        <v>13</v>
      </c>
      <c r="K1426">
        <f t="shared" si="22"/>
        <v>0</v>
      </c>
    </row>
    <row r="1427" spans="1:11" x14ac:dyDescent="0.25">
      <c r="A1427">
        <v>1426</v>
      </c>
      <c r="B1427" s="1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t="s">
        <v>11</v>
      </c>
      <c r="K1427">
        <f t="shared" si="22"/>
        <v>1</v>
      </c>
    </row>
    <row r="1428" spans="1:11" x14ac:dyDescent="0.25">
      <c r="A1428">
        <v>1427</v>
      </c>
      <c r="B1428" s="1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t="s">
        <v>13</v>
      </c>
      <c r="K1428">
        <f t="shared" si="22"/>
        <v>0</v>
      </c>
    </row>
    <row r="1429" spans="1:11" x14ac:dyDescent="0.25">
      <c r="A1429">
        <v>1428</v>
      </c>
      <c r="B1429" s="1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t="s">
        <v>11</v>
      </c>
      <c r="K1429">
        <f t="shared" si="22"/>
        <v>1</v>
      </c>
    </row>
    <row r="1430" spans="1:11" x14ac:dyDescent="0.25">
      <c r="A1430">
        <v>1429</v>
      </c>
      <c r="B1430" s="1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t="s">
        <v>11</v>
      </c>
      <c r="K1430">
        <f t="shared" si="22"/>
        <v>1</v>
      </c>
    </row>
    <row r="1431" spans="1:11" x14ac:dyDescent="0.25">
      <c r="A1431">
        <v>1430</v>
      </c>
      <c r="B1431" s="1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t="s">
        <v>11</v>
      </c>
      <c r="K1431">
        <f t="shared" si="22"/>
        <v>1</v>
      </c>
    </row>
    <row r="1432" spans="1:11" x14ac:dyDescent="0.25">
      <c r="A1432">
        <v>1431</v>
      </c>
      <c r="B1432" s="1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t="s">
        <v>13</v>
      </c>
      <c r="K1432">
        <f t="shared" si="22"/>
        <v>0</v>
      </c>
    </row>
    <row r="1433" spans="1:11" x14ac:dyDescent="0.25">
      <c r="A1433">
        <v>1432</v>
      </c>
      <c r="B1433" s="1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t="s">
        <v>11</v>
      </c>
      <c r="K1433">
        <f t="shared" si="22"/>
        <v>1</v>
      </c>
    </row>
    <row r="1434" spans="1:11" x14ac:dyDescent="0.25">
      <c r="A1434">
        <v>1433</v>
      </c>
      <c r="B1434" s="1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t="s">
        <v>11</v>
      </c>
      <c r="K1434">
        <f t="shared" si="22"/>
        <v>1</v>
      </c>
    </row>
    <row r="1435" spans="1:11" x14ac:dyDescent="0.25">
      <c r="A1435">
        <v>1434</v>
      </c>
      <c r="B1435" s="1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t="s">
        <v>11</v>
      </c>
      <c r="K1435">
        <f t="shared" si="22"/>
        <v>1</v>
      </c>
    </row>
    <row r="1436" spans="1:11" x14ac:dyDescent="0.25">
      <c r="A1436">
        <v>1435</v>
      </c>
      <c r="B1436" s="1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t="s">
        <v>11</v>
      </c>
      <c r="K1436">
        <f t="shared" si="22"/>
        <v>1</v>
      </c>
    </row>
    <row r="1437" spans="1:11" x14ac:dyDescent="0.25">
      <c r="A1437">
        <v>1436</v>
      </c>
      <c r="B1437" s="1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t="s">
        <v>13</v>
      </c>
      <c r="K1437">
        <f t="shared" si="22"/>
        <v>0</v>
      </c>
    </row>
    <row r="1438" spans="1:11" x14ac:dyDescent="0.25">
      <c r="A1438">
        <v>1437</v>
      </c>
      <c r="B1438" s="1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t="s">
        <v>13</v>
      </c>
      <c r="K1438">
        <f t="shared" si="22"/>
        <v>0</v>
      </c>
    </row>
    <row r="1439" spans="1:11" x14ac:dyDescent="0.25">
      <c r="A1439">
        <v>1438</v>
      </c>
      <c r="B1439" s="1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t="s">
        <v>11</v>
      </c>
      <c r="K1439">
        <f t="shared" si="22"/>
        <v>1</v>
      </c>
    </row>
    <row r="1440" spans="1:11" x14ac:dyDescent="0.25">
      <c r="A1440">
        <v>1439</v>
      </c>
      <c r="B1440" s="1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t="s">
        <v>11</v>
      </c>
      <c r="K1440">
        <f t="shared" si="22"/>
        <v>1</v>
      </c>
    </row>
    <row r="1441" spans="1:11" x14ac:dyDescent="0.25">
      <c r="A1441">
        <v>1440</v>
      </c>
      <c r="B1441" s="1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t="s">
        <v>11</v>
      </c>
      <c r="K1441">
        <f t="shared" si="22"/>
        <v>1</v>
      </c>
    </row>
    <row r="1442" spans="1:11" x14ac:dyDescent="0.25">
      <c r="A1442">
        <v>1441</v>
      </c>
      <c r="B1442" s="1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t="s">
        <v>11</v>
      </c>
      <c r="K1442">
        <f t="shared" si="22"/>
        <v>1</v>
      </c>
    </row>
    <row r="1443" spans="1:11" x14ac:dyDescent="0.25">
      <c r="A1443">
        <v>1442</v>
      </c>
      <c r="B1443" s="1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t="s">
        <v>11</v>
      </c>
      <c r="K1443">
        <f t="shared" si="22"/>
        <v>1</v>
      </c>
    </row>
    <row r="1444" spans="1:11" x14ac:dyDescent="0.25">
      <c r="A1444">
        <v>1443</v>
      </c>
      <c r="B1444" s="1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t="s">
        <v>11</v>
      </c>
      <c r="K1444">
        <f t="shared" si="22"/>
        <v>1</v>
      </c>
    </row>
    <row r="1445" spans="1:11" x14ac:dyDescent="0.25">
      <c r="A1445">
        <v>1444</v>
      </c>
      <c r="B1445" s="1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t="s">
        <v>13</v>
      </c>
      <c r="K1445">
        <f t="shared" si="22"/>
        <v>0</v>
      </c>
    </row>
    <row r="1446" spans="1:11" x14ac:dyDescent="0.25">
      <c r="A1446">
        <v>1445</v>
      </c>
      <c r="B1446" s="1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t="s">
        <v>13</v>
      </c>
      <c r="K1446">
        <f t="shared" si="22"/>
        <v>0</v>
      </c>
    </row>
    <row r="1447" spans="1:11" x14ac:dyDescent="0.25">
      <c r="A1447">
        <v>1446</v>
      </c>
      <c r="B1447" s="1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t="s">
        <v>11</v>
      </c>
      <c r="K1447">
        <f t="shared" si="22"/>
        <v>1</v>
      </c>
    </row>
    <row r="1448" spans="1:11" x14ac:dyDescent="0.25">
      <c r="A1448">
        <v>1447</v>
      </c>
      <c r="B1448" s="1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t="s">
        <v>13</v>
      </c>
      <c r="K1448">
        <f t="shared" si="22"/>
        <v>0</v>
      </c>
    </row>
    <row r="1449" spans="1:11" x14ac:dyDescent="0.25">
      <c r="A1449">
        <v>1448</v>
      </c>
      <c r="B1449" s="1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t="s">
        <v>13</v>
      </c>
      <c r="K1449">
        <f t="shared" si="22"/>
        <v>0</v>
      </c>
    </row>
    <row r="1450" spans="1:11" x14ac:dyDescent="0.25">
      <c r="A1450">
        <v>1449</v>
      </c>
      <c r="B1450" s="1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t="s">
        <v>11</v>
      </c>
      <c r="K1450">
        <f t="shared" si="22"/>
        <v>1</v>
      </c>
    </row>
    <row r="1451" spans="1:11" x14ac:dyDescent="0.25">
      <c r="A1451">
        <v>1450</v>
      </c>
      <c r="B1451" s="1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t="s">
        <v>13</v>
      </c>
      <c r="K1451">
        <f t="shared" si="22"/>
        <v>0</v>
      </c>
    </row>
    <row r="1452" spans="1:11" x14ac:dyDescent="0.25">
      <c r="A1452">
        <v>1451</v>
      </c>
      <c r="B1452" s="1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t="s">
        <v>11</v>
      </c>
      <c r="K1452">
        <f t="shared" si="22"/>
        <v>1</v>
      </c>
    </row>
    <row r="1453" spans="1:11" x14ac:dyDescent="0.25">
      <c r="A1453">
        <v>1452</v>
      </c>
      <c r="B1453" s="1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t="s">
        <v>11</v>
      </c>
      <c r="K1453">
        <f t="shared" si="22"/>
        <v>1</v>
      </c>
    </row>
    <row r="1454" spans="1:11" x14ac:dyDescent="0.25">
      <c r="A1454">
        <v>1453</v>
      </c>
      <c r="B1454" s="1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t="s">
        <v>11</v>
      </c>
      <c r="K1454">
        <f t="shared" si="22"/>
        <v>1</v>
      </c>
    </row>
    <row r="1455" spans="1:11" x14ac:dyDescent="0.25">
      <c r="A1455">
        <v>1454</v>
      </c>
      <c r="B1455" s="1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t="s">
        <v>13</v>
      </c>
      <c r="K1455">
        <f t="shared" si="22"/>
        <v>0</v>
      </c>
    </row>
    <row r="1456" spans="1:11" x14ac:dyDescent="0.25">
      <c r="A1456">
        <v>1455</v>
      </c>
      <c r="B1456" s="1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t="s">
        <v>13</v>
      </c>
      <c r="K1456">
        <f t="shared" si="22"/>
        <v>0</v>
      </c>
    </row>
    <row r="1457" spans="1:11" x14ac:dyDescent="0.25">
      <c r="A1457">
        <v>1456</v>
      </c>
      <c r="B1457" s="1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t="s">
        <v>11</v>
      </c>
      <c r="K1457">
        <f t="shared" si="22"/>
        <v>1</v>
      </c>
    </row>
    <row r="1458" spans="1:11" x14ac:dyDescent="0.25">
      <c r="A1458">
        <v>1457</v>
      </c>
      <c r="B1458" s="1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t="s">
        <v>11</v>
      </c>
      <c r="K1458">
        <f t="shared" si="22"/>
        <v>1</v>
      </c>
    </row>
    <row r="1459" spans="1:11" x14ac:dyDescent="0.25">
      <c r="A1459">
        <v>1458</v>
      </c>
      <c r="B1459" s="1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t="s">
        <v>13</v>
      </c>
      <c r="K1459">
        <f t="shared" si="22"/>
        <v>0</v>
      </c>
    </row>
    <row r="1460" spans="1:11" x14ac:dyDescent="0.25">
      <c r="A1460">
        <v>1459</v>
      </c>
      <c r="B1460" s="1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t="s">
        <v>11</v>
      </c>
      <c r="K1460">
        <f t="shared" si="22"/>
        <v>1</v>
      </c>
    </row>
    <row r="1461" spans="1:11" x14ac:dyDescent="0.25">
      <c r="A1461">
        <v>1460</v>
      </c>
      <c r="B1461" s="1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t="s">
        <v>11</v>
      </c>
      <c r="K1461">
        <f t="shared" si="22"/>
        <v>1</v>
      </c>
    </row>
    <row r="1462" spans="1:11" x14ac:dyDescent="0.25">
      <c r="A1462">
        <v>1461</v>
      </c>
      <c r="B1462" s="1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t="s">
        <v>11</v>
      </c>
      <c r="K1462">
        <f t="shared" si="22"/>
        <v>1</v>
      </c>
    </row>
    <row r="1463" spans="1:11" x14ac:dyDescent="0.25">
      <c r="A1463">
        <v>1462</v>
      </c>
      <c r="B1463" s="1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t="s">
        <v>13</v>
      </c>
      <c r="K1463">
        <f t="shared" si="22"/>
        <v>0</v>
      </c>
    </row>
    <row r="1464" spans="1:11" x14ac:dyDescent="0.25">
      <c r="A1464">
        <v>1463</v>
      </c>
      <c r="B1464" s="1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t="s">
        <v>13</v>
      </c>
      <c r="K1464">
        <f t="shared" si="22"/>
        <v>0</v>
      </c>
    </row>
    <row r="1465" spans="1:11" x14ac:dyDescent="0.25">
      <c r="A1465">
        <v>1464</v>
      </c>
      <c r="B1465" s="1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t="s">
        <v>13</v>
      </c>
      <c r="K1465">
        <f t="shared" si="22"/>
        <v>0</v>
      </c>
    </row>
    <row r="1466" spans="1:11" x14ac:dyDescent="0.25">
      <c r="A1466">
        <v>1465</v>
      </c>
      <c r="B1466" s="1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t="s">
        <v>11</v>
      </c>
      <c r="K1466">
        <f t="shared" si="22"/>
        <v>1</v>
      </c>
    </row>
    <row r="1467" spans="1:11" x14ac:dyDescent="0.25">
      <c r="A1467">
        <v>1466</v>
      </c>
      <c r="B1467" s="1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t="s">
        <v>11</v>
      </c>
      <c r="K1467">
        <f t="shared" si="22"/>
        <v>1</v>
      </c>
    </row>
    <row r="1468" spans="1:11" x14ac:dyDescent="0.25">
      <c r="A1468">
        <v>1467</v>
      </c>
      <c r="B1468" s="1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t="s">
        <v>11</v>
      </c>
      <c r="K1468">
        <f t="shared" si="22"/>
        <v>1</v>
      </c>
    </row>
    <row r="1469" spans="1:11" x14ac:dyDescent="0.25">
      <c r="A1469">
        <v>1468</v>
      </c>
      <c r="B1469" s="1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t="s">
        <v>13</v>
      </c>
      <c r="K1469">
        <f t="shared" si="22"/>
        <v>0</v>
      </c>
    </row>
    <row r="1470" spans="1:11" x14ac:dyDescent="0.25">
      <c r="A1470">
        <v>1469</v>
      </c>
      <c r="B1470" s="1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t="s">
        <v>13</v>
      </c>
      <c r="K1470">
        <f t="shared" si="22"/>
        <v>0</v>
      </c>
    </row>
    <row r="1471" spans="1:11" x14ac:dyDescent="0.25">
      <c r="A1471">
        <v>1470</v>
      </c>
      <c r="B1471" s="1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t="s">
        <v>11</v>
      </c>
      <c r="K1471">
        <f t="shared" si="22"/>
        <v>1</v>
      </c>
    </row>
    <row r="1472" spans="1:11" x14ac:dyDescent="0.25">
      <c r="A1472">
        <v>1471</v>
      </c>
      <c r="B1472" s="1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t="s">
        <v>11</v>
      </c>
      <c r="K1472">
        <f t="shared" si="22"/>
        <v>1</v>
      </c>
    </row>
    <row r="1473" spans="1:11" x14ac:dyDescent="0.25">
      <c r="A1473">
        <v>1472</v>
      </c>
      <c r="B1473" s="1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t="s">
        <v>13</v>
      </c>
      <c r="K1473">
        <f t="shared" si="22"/>
        <v>0</v>
      </c>
    </row>
    <row r="1474" spans="1:11" x14ac:dyDescent="0.25">
      <c r="A1474">
        <v>1473</v>
      </c>
      <c r="B1474" s="1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t="s">
        <v>13</v>
      </c>
      <c r="K1474">
        <f t="shared" si="22"/>
        <v>0</v>
      </c>
    </row>
    <row r="1475" spans="1:11" x14ac:dyDescent="0.25">
      <c r="A1475">
        <v>1474</v>
      </c>
      <c r="B1475" s="1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t="s">
        <v>11</v>
      </c>
      <c r="K1475">
        <f t="shared" ref="K1475:K1538" si="23">IF(J1475="Yes", 1, 0)</f>
        <v>1</v>
      </c>
    </row>
    <row r="1476" spans="1:11" x14ac:dyDescent="0.25">
      <c r="A1476">
        <v>1475</v>
      </c>
      <c r="B1476" s="1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t="s">
        <v>13</v>
      </c>
      <c r="K1476">
        <f t="shared" si="23"/>
        <v>0</v>
      </c>
    </row>
    <row r="1477" spans="1:11" x14ac:dyDescent="0.25">
      <c r="A1477">
        <v>1476</v>
      </c>
      <c r="B1477" s="1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t="s">
        <v>13</v>
      </c>
      <c r="K1477">
        <f t="shared" si="23"/>
        <v>0</v>
      </c>
    </row>
    <row r="1478" spans="1:11" x14ac:dyDescent="0.25">
      <c r="A1478">
        <v>1477</v>
      </c>
      <c r="B1478" s="1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t="s">
        <v>13</v>
      </c>
      <c r="K1478">
        <f t="shared" si="23"/>
        <v>0</v>
      </c>
    </row>
    <row r="1479" spans="1:11" x14ac:dyDescent="0.25">
      <c r="A1479">
        <v>1478</v>
      </c>
      <c r="B1479" s="1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t="s">
        <v>11</v>
      </c>
      <c r="K1479">
        <f t="shared" si="23"/>
        <v>1</v>
      </c>
    </row>
    <row r="1480" spans="1:11" x14ac:dyDescent="0.25">
      <c r="A1480">
        <v>1479</v>
      </c>
      <c r="B1480" s="1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t="s">
        <v>11</v>
      </c>
      <c r="K1480">
        <f t="shared" si="23"/>
        <v>1</v>
      </c>
    </row>
    <row r="1481" spans="1:11" x14ac:dyDescent="0.25">
      <c r="A1481">
        <v>1480</v>
      </c>
      <c r="B1481" s="1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t="s">
        <v>13</v>
      </c>
      <c r="K1481">
        <f t="shared" si="23"/>
        <v>0</v>
      </c>
    </row>
    <row r="1482" spans="1:11" x14ac:dyDescent="0.25">
      <c r="A1482">
        <v>1481</v>
      </c>
      <c r="B1482" s="1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t="s">
        <v>11</v>
      </c>
      <c r="K1482">
        <f t="shared" si="23"/>
        <v>1</v>
      </c>
    </row>
    <row r="1483" spans="1:11" x14ac:dyDescent="0.25">
      <c r="A1483">
        <v>1482</v>
      </c>
      <c r="B1483" s="1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t="s">
        <v>11</v>
      </c>
      <c r="K1483">
        <f t="shared" si="23"/>
        <v>1</v>
      </c>
    </row>
    <row r="1484" spans="1:11" x14ac:dyDescent="0.25">
      <c r="A1484">
        <v>1483</v>
      </c>
      <c r="B1484" s="1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t="s">
        <v>13</v>
      </c>
      <c r="K1484">
        <f t="shared" si="23"/>
        <v>0</v>
      </c>
    </row>
    <row r="1485" spans="1:11" x14ac:dyDescent="0.25">
      <c r="A1485">
        <v>1484</v>
      </c>
      <c r="B1485" s="1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t="s">
        <v>11</v>
      </c>
      <c r="K1485">
        <f t="shared" si="23"/>
        <v>1</v>
      </c>
    </row>
    <row r="1486" spans="1:11" x14ac:dyDescent="0.25">
      <c r="A1486">
        <v>1485</v>
      </c>
      <c r="B1486" s="1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t="s">
        <v>11</v>
      </c>
      <c r="K1486">
        <f t="shared" si="23"/>
        <v>1</v>
      </c>
    </row>
    <row r="1487" spans="1:11" x14ac:dyDescent="0.25">
      <c r="A1487">
        <v>1486</v>
      </c>
      <c r="B1487" s="1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t="s">
        <v>13</v>
      </c>
      <c r="K1487">
        <f t="shared" si="23"/>
        <v>0</v>
      </c>
    </row>
    <row r="1488" spans="1:11" x14ac:dyDescent="0.25">
      <c r="A1488">
        <v>1487</v>
      </c>
      <c r="B1488" s="1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t="s">
        <v>11</v>
      </c>
      <c r="K1488">
        <f t="shared" si="23"/>
        <v>1</v>
      </c>
    </row>
    <row r="1489" spans="1:11" x14ac:dyDescent="0.25">
      <c r="A1489">
        <v>1488</v>
      </c>
      <c r="B1489" s="1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t="s">
        <v>13</v>
      </c>
      <c r="K1489">
        <f t="shared" si="23"/>
        <v>0</v>
      </c>
    </row>
    <row r="1490" spans="1:11" x14ac:dyDescent="0.25">
      <c r="A1490">
        <v>1489</v>
      </c>
      <c r="B1490" s="1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t="s">
        <v>11</v>
      </c>
      <c r="K1490">
        <f t="shared" si="23"/>
        <v>1</v>
      </c>
    </row>
    <row r="1491" spans="1:11" x14ac:dyDescent="0.25">
      <c r="A1491">
        <v>1490</v>
      </c>
      <c r="B1491" s="1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t="s">
        <v>11</v>
      </c>
      <c r="K1491">
        <f t="shared" si="23"/>
        <v>1</v>
      </c>
    </row>
    <row r="1492" spans="1:11" x14ac:dyDescent="0.25">
      <c r="A1492">
        <v>1491</v>
      </c>
      <c r="B1492" s="1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t="s">
        <v>11</v>
      </c>
      <c r="K1492">
        <f t="shared" si="23"/>
        <v>1</v>
      </c>
    </row>
    <row r="1493" spans="1:11" x14ac:dyDescent="0.25">
      <c r="A1493">
        <v>1492</v>
      </c>
      <c r="B1493" s="1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t="s">
        <v>13</v>
      </c>
      <c r="K1493">
        <f t="shared" si="23"/>
        <v>0</v>
      </c>
    </row>
    <row r="1494" spans="1:11" x14ac:dyDescent="0.25">
      <c r="A1494">
        <v>1493</v>
      </c>
      <c r="B1494" s="1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t="s">
        <v>11</v>
      </c>
      <c r="K1494">
        <f t="shared" si="23"/>
        <v>1</v>
      </c>
    </row>
    <row r="1495" spans="1:11" x14ac:dyDescent="0.25">
      <c r="A1495">
        <v>1494</v>
      </c>
      <c r="B1495" s="1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t="s">
        <v>13</v>
      </c>
      <c r="K1495">
        <f t="shared" si="23"/>
        <v>0</v>
      </c>
    </row>
    <row r="1496" spans="1:11" x14ac:dyDescent="0.25">
      <c r="A1496">
        <v>1495</v>
      </c>
      <c r="B1496" s="1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t="s">
        <v>11</v>
      </c>
      <c r="K1496">
        <f t="shared" si="23"/>
        <v>1</v>
      </c>
    </row>
    <row r="1497" spans="1:11" x14ac:dyDescent="0.25">
      <c r="A1497">
        <v>1496</v>
      </c>
      <c r="B1497" s="1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t="s">
        <v>11</v>
      </c>
      <c r="K1497">
        <f t="shared" si="23"/>
        <v>1</v>
      </c>
    </row>
    <row r="1498" spans="1:11" x14ac:dyDescent="0.25">
      <c r="A1498">
        <v>1497</v>
      </c>
      <c r="B1498" s="1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t="s">
        <v>13</v>
      </c>
      <c r="K1498">
        <f t="shared" si="23"/>
        <v>0</v>
      </c>
    </row>
    <row r="1499" spans="1:11" x14ac:dyDescent="0.25">
      <c r="A1499">
        <v>1498</v>
      </c>
      <c r="B1499" s="1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t="s">
        <v>13</v>
      </c>
      <c r="K1499">
        <f t="shared" si="23"/>
        <v>0</v>
      </c>
    </row>
    <row r="1500" spans="1:11" x14ac:dyDescent="0.25">
      <c r="A1500">
        <v>1499</v>
      </c>
      <c r="B1500" s="1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t="s">
        <v>11</v>
      </c>
      <c r="K1500">
        <f t="shared" si="23"/>
        <v>1</v>
      </c>
    </row>
    <row r="1501" spans="1:11" x14ac:dyDescent="0.25">
      <c r="A1501">
        <v>1500</v>
      </c>
      <c r="B1501" s="1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t="s">
        <v>13</v>
      </c>
      <c r="K1501">
        <f t="shared" si="23"/>
        <v>0</v>
      </c>
    </row>
    <row r="1502" spans="1:11" x14ac:dyDescent="0.25">
      <c r="A1502">
        <v>1501</v>
      </c>
      <c r="B1502" s="1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t="s">
        <v>11</v>
      </c>
      <c r="K1502">
        <f t="shared" si="23"/>
        <v>1</v>
      </c>
    </row>
    <row r="1503" spans="1:11" x14ac:dyDescent="0.25">
      <c r="A1503">
        <v>1502</v>
      </c>
      <c r="B1503" s="1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t="s">
        <v>11</v>
      </c>
      <c r="K1503">
        <f t="shared" si="23"/>
        <v>1</v>
      </c>
    </row>
    <row r="1504" spans="1:11" x14ac:dyDescent="0.25">
      <c r="A1504">
        <v>1503</v>
      </c>
      <c r="B1504" s="1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t="s">
        <v>13</v>
      </c>
      <c r="K1504">
        <f t="shared" si="23"/>
        <v>0</v>
      </c>
    </row>
    <row r="1505" spans="1:11" x14ac:dyDescent="0.25">
      <c r="A1505">
        <v>1504</v>
      </c>
      <c r="B1505" s="1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t="s">
        <v>11</v>
      </c>
      <c r="K1505">
        <f t="shared" si="23"/>
        <v>1</v>
      </c>
    </row>
    <row r="1506" spans="1:11" x14ac:dyDescent="0.25">
      <c r="A1506">
        <v>1505</v>
      </c>
      <c r="B1506" s="1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t="s">
        <v>13</v>
      </c>
      <c r="K1506">
        <f t="shared" si="23"/>
        <v>0</v>
      </c>
    </row>
    <row r="1507" spans="1:11" x14ac:dyDescent="0.25">
      <c r="A1507">
        <v>1506</v>
      </c>
      <c r="B1507" s="1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t="s">
        <v>11</v>
      </c>
      <c r="K1507">
        <f t="shared" si="23"/>
        <v>1</v>
      </c>
    </row>
    <row r="1508" spans="1:11" x14ac:dyDescent="0.25">
      <c r="A1508">
        <v>1507</v>
      </c>
      <c r="B1508" s="1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t="s">
        <v>13</v>
      </c>
      <c r="K1508">
        <f t="shared" si="23"/>
        <v>0</v>
      </c>
    </row>
    <row r="1509" spans="1:11" x14ac:dyDescent="0.25">
      <c r="A1509">
        <v>1508</v>
      </c>
      <c r="B1509" s="1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t="s">
        <v>13</v>
      </c>
      <c r="K1509">
        <f t="shared" si="23"/>
        <v>0</v>
      </c>
    </row>
    <row r="1510" spans="1:11" x14ac:dyDescent="0.25">
      <c r="A1510">
        <v>1509</v>
      </c>
      <c r="B1510" s="1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t="s">
        <v>11</v>
      </c>
      <c r="K1510">
        <f t="shared" si="23"/>
        <v>1</v>
      </c>
    </row>
    <row r="1511" spans="1:11" x14ac:dyDescent="0.25">
      <c r="A1511">
        <v>1510</v>
      </c>
      <c r="B1511" s="1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t="s">
        <v>11</v>
      </c>
      <c r="K1511">
        <f t="shared" si="23"/>
        <v>1</v>
      </c>
    </row>
    <row r="1512" spans="1:11" x14ac:dyDescent="0.25">
      <c r="A1512">
        <v>1511</v>
      </c>
      <c r="B1512" s="1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t="s">
        <v>11</v>
      </c>
      <c r="K1512">
        <f t="shared" si="23"/>
        <v>1</v>
      </c>
    </row>
    <row r="1513" spans="1:11" x14ac:dyDescent="0.25">
      <c r="A1513">
        <v>1512</v>
      </c>
      <c r="B1513" s="1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t="s">
        <v>13</v>
      </c>
      <c r="K1513">
        <f t="shared" si="23"/>
        <v>0</v>
      </c>
    </row>
    <row r="1514" spans="1:11" x14ac:dyDescent="0.25">
      <c r="A1514">
        <v>1513</v>
      </c>
      <c r="B1514" s="1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t="s">
        <v>13</v>
      </c>
      <c r="K1514">
        <f t="shared" si="23"/>
        <v>0</v>
      </c>
    </row>
    <row r="1515" spans="1:11" x14ac:dyDescent="0.25">
      <c r="A1515">
        <v>1514</v>
      </c>
      <c r="B1515" s="1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t="s">
        <v>13</v>
      </c>
      <c r="K1515">
        <f t="shared" si="23"/>
        <v>0</v>
      </c>
    </row>
    <row r="1516" spans="1:11" x14ac:dyDescent="0.25">
      <c r="A1516">
        <v>1515</v>
      </c>
      <c r="B1516" s="1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t="s">
        <v>13</v>
      </c>
      <c r="K1516">
        <f t="shared" si="23"/>
        <v>0</v>
      </c>
    </row>
    <row r="1517" spans="1:11" x14ac:dyDescent="0.25">
      <c r="A1517">
        <v>1516</v>
      </c>
      <c r="B1517" s="1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t="s">
        <v>13</v>
      </c>
      <c r="K1517">
        <f t="shared" si="23"/>
        <v>0</v>
      </c>
    </row>
    <row r="1518" spans="1:11" x14ac:dyDescent="0.25">
      <c r="A1518">
        <v>1517</v>
      </c>
      <c r="B1518" s="1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t="s">
        <v>11</v>
      </c>
      <c r="K1518">
        <f t="shared" si="23"/>
        <v>1</v>
      </c>
    </row>
    <row r="1519" spans="1:11" x14ac:dyDescent="0.25">
      <c r="A1519">
        <v>1518</v>
      </c>
      <c r="B1519" s="1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t="s">
        <v>11</v>
      </c>
      <c r="K1519">
        <f t="shared" si="23"/>
        <v>1</v>
      </c>
    </row>
    <row r="1520" spans="1:11" x14ac:dyDescent="0.25">
      <c r="A1520">
        <v>1519</v>
      </c>
      <c r="B1520" s="1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t="s">
        <v>11</v>
      </c>
      <c r="K1520">
        <f t="shared" si="23"/>
        <v>1</v>
      </c>
    </row>
    <row r="1521" spans="1:11" x14ac:dyDescent="0.25">
      <c r="A1521">
        <v>1520</v>
      </c>
      <c r="B1521" s="1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t="s">
        <v>11</v>
      </c>
      <c r="K1521">
        <f t="shared" si="23"/>
        <v>1</v>
      </c>
    </row>
    <row r="1522" spans="1:11" x14ac:dyDescent="0.25">
      <c r="A1522">
        <v>1521</v>
      </c>
      <c r="B1522" s="1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t="s">
        <v>13</v>
      </c>
      <c r="K1522">
        <f t="shared" si="23"/>
        <v>0</v>
      </c>
    </row>
    <row r="1523" spans="1:11" x14ac:dyDescent="0.25">
      <c r="A1523">
        <v>1522</v>
      </c>
      <c r="B1523" s="1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t="s">
        <v>13</v>
      </c>
      <c r="K1523">
        <f t="shared" si="23"/>
        <v>0</v>
      </c>
    </row>
    <row r="1524" spans="1:11" x14ac:dyDescent="0.25">
      <c r="A1524">
        <v>1523</v>
      </c>
      <c r="B1524" s="1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t="s">
        <v>13</v>
      </c>
      <c r="K1524">
        <f t="shared" si="23"/>
        <v>0</v>
      </c>
    </row>
    <row r="1525" spans="1:11" x14ac:dyDescent="0.25">
      <c r="A1525">
        <v>1524</v>
      </c>
      <c r="B1525" s="1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t="s">
        <v>11</v>
      </c>
      <c r="K1525">
        <f t="shared" si="23"/>
        <v>1</v>
      </c>
    </row>
    <row r="1526" spans="1:11" x14ac:dyDescent="0.25">
      <c r="A1526">
        <v>1525</v>
      </c>
      <c r="B1526" s="1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t="s">
        <v>11</v>
      </c>
      <c r="K1526">
        <f t="shared" si="23"/>
        <v>1</v>
      </c>
    </row>
    <row r="1527" spans="1:11" x14ac:dyDescent="0.25">
      <c r="A1527">
        <v>1526</v>
      </c>
      <c r="B1527" s="1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t="s">
        <v>13</v>
      </c>
      <c r="K1527">
        <f t="shared" si="23"/>
        <v>0</v>
      </c>
    </row>
    <row r="1528" spans="1:11" x14ac:dyDescent="0.25">
      <c r="A1528">
        <v>1527</v>
      </c>
      <c r="B1528" s="1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t="s">
        <v>13</v>
      </c>
      <c r="K1528">
        <f t="shared" si="23"/>
        <v>0</v>
      </c>
    </row>
    <row r="1529" spans="1:11" x14ac:dyDescent="0.25">
      <c r="A1529">
        <v>1528</v>
      </c>
      <c r="B1529" s="1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t="s">
        <v>13</v>
      </c>
      <c r="K1529">
        <f t="shared" si="23"/>
        <v>0</v>
      </c>
    </row>
    <row r="1530" spans="1:11" x14ac:dyDescent="0.25">
      <c r="A1530">
        <v>1529</v>
      </c>
      <c r="B1530" s="1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t="s">
        <v>11</v>
      </c>
      <c r="K1530">
        <f t="shared" si="23"/>
        <v>1</v>
      </c>
    </row>
    <row r="1531" spans="1:11" x14ac:dyDescent="0.25">
      <c r="A1531">
        <v>1530</v>
      </c>
      <c r="B1531" s="1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t="s">
        <v>13</v>
      </c>
      <c r="K1531">
        <f t="shared" si="23"/>
        <v>0</v>
      </c>
    </row>
    <row r="1532" spans="1:11" x14ac:dyDescent="0.25">
      <c r="A1532">
        <v>1531</v>
      </c>
      <c r="B1532" s="1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t="s">
        <v>11</v>
      </c>
      <c r="K1532">
        <f t="shared" si="23"/>
        <v>1</v>
      </c>
    </row>
    <row r="1533" spans="1:11" x14ac:dyDescent="0.25">
      <c r="A1533">
        <v>1532</v>
      </c>
      <c r="B1533" s="1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t="s">
        <v>13</v>
      </c>
      <c r="K1533">
        <f t="shared" si="23"/>
        <v>0</v>
      </c>
    </row>
    <row r="1534" spans="1:11" x14ac:dyDescent="0.25">
      <c r="A1534">
        <v>1533</v>
      </c>
      <c r="B1534" s="1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t="s">
        <v>13</v>
      </c>
      <c r="K1534">
        <f t="shared" si="23"/>
        <v>0</v>
      </c>
    </row>
    <row r="1535" spans="1:11" x14ac:dyDescent="0.25">
      <c r="A1535">
        <v>1534</v>
      </c>
      <c r="B1535" s="1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t="s">
        <v>13</v>
      </c>
      <c r="K1535">
        <f t="shared" si="23"/>
        <v>0</v>
      </c>
    </row>
    <row r="1536" spans="1:11" x14ac:dyDescent="0.25">
      <c r="A1536">
        <v>1535</v>
      </c>
      <c r="B1536" s="1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t="s">
        <v>11</v>
      </c>
      <c r="K1536">
        <f t="shared" si="23"/>
        <v>1</v>
      </c>
    </row>
    <row r="1537" spans="1:11" x14ac:dyDescent="0.25">
      <c r="A1537">
        <v>1536</v>
      </c>
      <c r="B1537" s="1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t="s">
        <v>11</v>
      </c>
      <c r="K1537">
        <f t="shared" si="23"/>
        <v>1</v>
      </c>
    </row>
    <row r="1538" spans="1:11" x14ac:dyDescent="0.25">
      <c r="A1538">
        <v>1537</v>
      </c>
      <c r="B1538" s="1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t="s">
        <v>13</v>
      </c>
      <c r="K1538">
        <f t="shared" si="23"/>
        <v>0</v>
      </c>
    </row>
    <row r="1539" spans="1:11" x14ac:dyDescent="0.25">
      <c r="A1539">
        <v>1538</v>
      </c>
      <c r="B1539" s="1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t="s">
        <v>11</v>
      </c>
      <c r="K1539">
        <f t="shared" ref="K1539:K1602" si="24">IF(J1539="Yes", 1, 0)</f>
        <v>1</v>
      </c>
    </row>
    <row r="1540" spans="1:11" x14ac:dyDescent="0.25">
      <c r="A1540">
        <v>1539</v>
      </c>
      <c r="B1540" s="1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t="s">
        <v>11</v>
      </c>
      <c r="K1540">
        <f t="shared" si="24"/>
        <v>1</v>
      </c>
    </row>
    <row r="1541" spans="1:11" x14ac:dyDescent="0.25">
      <c r="A1541">
        <v>1540</v>
      </c>
      <c r="B1541" s="1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t="s">
        <v>13</v>
      </c>
      <c r="K1541">
        <f t="shared" si="24"/>
        <v>0</v>
      </c>
    </row>
    <row r="1542" spans="1:11" x14ac:dyDescent="0.25">
      <c r="A1542">
        <v>1541</v>
      </c>
      <c r="B1542" s="1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t="s">
        <v>11</v>
      </c>
      <c r="K1542">
        <f t="shared" si="24"/>
        <v>1</v>
      </c>
    </row>
    <row r="1543" spans="1:11" x14ac:dyDescent="0.25">
      <c r="A1543">
        <v>1542</v>
      </c>
      <c r="B1543" s="1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t="s">
        <v>11</v>
      </c>
      <c r="K1543">
        <f t="shared" si="24"/>
        <v>1</v>
      </c>
    </row>
    <row r="1544" spans="1:11" x14ac:dyDescent="0.25">
      <c r="A1544">
        <v>1543</v>
      </c>
      <c r="B1544" s="1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t="s">
        <v>11</v>
      </c>
      <c r="K1544">
        <f t="shared" si="24"/>
        <v>1</v>
      </c>
    </row>
    <row r="1545" spans="1:11" x14ac:dyDescent="0.25">
      <c r="A1545">
        <v>1544</v>
      </c>
      <c r="B1545" s="1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t="s">
        <v>11</v>
      </c>
      <c r="K1545">
        <f t="shared" si="24"/>
        <v>1</v>
      </c>
    </row>
    <row r="1546" spans="1:11" x14ac:dyDescent="0.25">
      <c r="A1546">
        <v>1545</v>
      </c>
      <c r="B1546" s="1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t="s">
        <v>13</v>
      </c>
      <c r="K1546">
        <f t="shared" si="24"/>
        <v>0</v>
      </c>
    </row>
    <row r="1547" spans="1:11" x14ac:dyDescent="0.25">
      <c r="A1547">
        <v>1546</v>
      </c>
      <c r="B1547" s="1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t="s">
        <v>13</v>
      </c>
      <c r="K1547">
        <f t="shared" si="24"/>
        <v>0</v>
      </c>
    </row>
    <row r="1548" spans="1:11" x14ac:dyDescent="0.25">
      <c r="A1548">
        <v>1547</v>
      </c>
      <c r="B1548" s="1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t="s">
        <v>13</v>
      </c>
      <c r="K1548">
        <f t="shared" si="24"/>
        <v>0</v>
      </c>
    </row>
    <row r="1549" spans="1:11" x14ac:dyDescent="0.25">
      <c r="A1549">
        <v>1548</v>
      </c>
      <c r="B1549" s="1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t="s">
        <v>11</v>
      </c>
      <c r="K1549">
        <f t="shared" si="24"/>
        <v>1</v>
      </c>
    </row>
    <row r="1550" spans="1:11" x14ac:dyDescent="0.25">
      <c r="A1550">
        <v>1549</v>
      </c>
      <c r="B1550" s="1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t="s">
        <v>13</v>
      </c>
      <c r="K1550">
        <f t="shared" si="24"/>
        <v>0</v>
      </c>
    </row>
    <row r="1551" spans="1:11" x14ac:dyDescent="0.25">
      <c r="A1551">
        <v>1550</v>
      </c>
      <c r="B1551" s="1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t="s">
        <v>11</v>
      </c>
      <c r="K1551">
        <f t="shared" si="24"/>
        <v>1</v>
      </c>
    </row>
    <row r="1552" spans="1:11" x14ac:dyDescent="0.25">
      <c r="A1552">
        <v>1551</v>
      </c>
      <c r="B1552" s="1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t="s">
        <v>13</v>
      </c>
      <c r="K1552">
        <f t="shared" si="24"/>
        <v>0</v>
      </c>
    </row>
    <row r="1553" spans="1:11" x14ac:dyDescent="0.25">
      <c r="A1553">
        <v>1552</v>
      </c>
      <c r="B1553" s="1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t="s">
        <v>13</v>
      </c>
      <c r="K1553">
        <f t="shared" si="24"/>
        <v>0</v>
      </c>
    </row>
    <row r="1554" spans="1:11" x14ac:dyDescent="0.25">
      <c r="A1554">
        <v>1553</v>
      </c>
      <c r="B1554" s="1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t="s">
        <v>11</v>
      </c>
      <c r="K1554">
        <f t="shared" si="24"/>
        <v>1</v>
      </c>
    </row>
    <row r="1555" spans="1:11" x14ac:dyDescent="0.25">
      <c r="A1555">
        <v>1554</v>
      </c>
      <c r="B1555" s="1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t="s">
        <v>13</v>
      </c>
      <c r="K1555">
        <f t="shared" si="24"/>
        <v>0</v>
      </c>
    </row>
    <row r="1556" spans="1:11" x14ac:dyDescent="0.25">
      <c r="A1556">
        <v>1555</v>
      </c>
      <c r="B1556" s="1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t="s">
        <v>11</v>
      </c>
      <c r="K1556">
        <f t="shared" si="24"/>
        <v>1</v>
      </c>
    </row>
    <row r="1557" spans="1:11" x14ac:dyDescent="0.25">
      <c r="A1557">
        <v>1556</v>
      </c>
      <c r="B1557" s="1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t="s">
        <v>11</v>
      </c>
      <c r="K1557">
        <f t="shared" si="24"/>
        <v>1</v>
      </c>
    </row>
    <row r="1558" spans="1:11" x14ac:dyDescent="0.25">
      <c r="A1558">
        <v>1557</v>
      </c>
      <c r="B1558" s="1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t="s">
        <v>13</v>
      </c>
      <c r="K1558">
        <f t="shared" si="24"/>
        <v>0</v>
      </c>
    </row>
    <row r="1559" spans="1:11" x14ac:dyDescent="0.25">
      <c r="A1559">
        <v>1558</v>
      </c>
      <c r="B1559" s="1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t="s">
        <v>11</v>
      </c>
      <c r="K1559">
        <f t="shared" si="24"/>
        <v>1</v>
      </c>
    </row>
    <row r="1560" spans="1:11" x14ac:dyDescent="0.25">
      <c r="A1560">
        <v>1559</v>
      </c>
      <c r="B1560" s="1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t="s">
        <v>13</v>
      </c>
      <c r="K1560">
        <f t="shared" si="24"/>
        <v>0</v>
      </c>
    </row>
    <row r="1561" spans="1:11" x14ac:dyDescent="0.25">
      <c r="A1561">
        <v>1560</v>
      </c>
      <c r="B1561" s="1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t="s">
        <v>13</v>
      </c>
      <c r="K1561">
        <f t="shared" si="24"/>
        <v>0</v>
      </c>
    </row>
    <row r="1562" spans="1:11" x14ac:dyDescent="0.25">
      <c r="A1562">
        <v>1561</v>
      </c>
      <c r="B1562" s="1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t="s">
        <v>11</v>
      </c>
      <c r="K1562">
        <f t="shared" si="24"/>
        <v>1</v>
      </c>
    </row>
    <row r="1563" spans="1:11" x14ac:dyDescent="0.25">
      <c r="A1563">
        <v>1562</v>
      </c>
      <c r="B1563" s="1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t="s">
        <v>13</v>
      </c>
      <c r="K1563">
        <f t="shared" si="24"/>
        <v>0</v>
      </c>
    </row>
    <row r="1564" spans="1:11" x14ac:dyDescent="0.25">
      <c r="A1564">
        <v>1563</v>
      </c>
      <c r="B1564" s="1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t="s">
        <v>11</v>
      </c>
      <c r="K1564">
        <f t="shared" si="24"/>
        <v>1</v>
      </c>
    </row>
    <row r="1565" spans="1:11" x14ac:dyDescent="0.25">
      <c r="A1565">
        <v>1564</v>
      </c>
      <c r="B1565" s="1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t="s">
        <v>13</v>
      </c>
      <c r="K1565">
        <f t="shared" si="24"/>
        <v>0</v>
      </c>
    </row>
    <row r="1566" spans="1:11" x14ac:dyDescent="0.25">
      <c r="A1566">
        <v>1565</v>
      </c>
      <c r="B1566" s="1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t="s">
        <v>11</v>
      </c>
      <c r="K1566">
        <f t="shared" si="24"/>
        <v>1</v>
      </c>
    </row>
    <row r="1567" spans="1:11" x14ac:dyDescent="0.25">
      <c r="A1567">
        <v>1566</v>
      </c>
      <c r="B1567" s="1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t="s">
        <v>11</v>
      </c>
      <c r="K1567">
        <f t="shared" si="24"/>
        <v>1</v>
      </c>
    </row>
    <row r="1568" spans="1:11" x14ac:dyDescent="0.25">
      <c r="A1568">
        <v>1567</v>
      </c>
      <c r="B1568" s="1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t="s">
        <v>11</v>
      </c>
      <c r="K1568">
        <f t="shared" si="24"/>
        <v>1</v>
      </c>
    </row>
    <row r="1569" spans="1:11" x14ac:dyDescent="0.25">
      <c r="A1569">
        <v>1568</v>
      </c>
      <c r="B1569" s="1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t="s">
        <v>13</v>
      </c>
      <c r="K1569">
        <f t="shared" si="24"/>
        <v>0</v>
      </c>
    </row>
    <row r="1570" spans="1:11" x14ac:dyDescent="0.25">
      <c r="A1570">
        <v>1569</v>
      </c>
      <c r="B1570" s="1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t="s">
        <v>11</v>
      </c>
      <c r="K1570">
        <f t="shared" si="24"/>
        <v>1</v>
      </c>
    </row>
    <row r="1571" spans="1:11" x14ac:dyDescent="0.25">
      <c r="A1571">
        <v>1570</v>
      </c>
      <c r="B1571" s="1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t="s">
        <v>11</v>
      </c>
      <c r="K1571">
        <f t="shared" si="24"/>
        <v>1</v>
      </c>
    </row>
    <row r="1572" spans="1:11" x14ac:dyDescent="0.25">
      <c r="A1572">
        <v>1571</v>
      </c>
      <c r="B1572" s="1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t="s">
        <v>13</v>
      </c>
      <c r="K1572">
        <f t="shared" si="24"/>
        <v>0</v>
      </c>
    </row>
    <row r="1573" spans="1:11" x14ac:dyDescent="0.25">
      <c r="A1573">
        <v>1572</v>
      </c>
      <c r="B1573" s="1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t="s">
        <v>13</v>
      </c>
      <c r="K1573">
        <f t="shared" si="24"/>
        <v>0</v>
      </c>
    </row>
    <row r="1574" spans="1:11" x14ac:dyDescent="0.25">
      <c r="A1574">
        <v>1573</v>
      </c>
      <c r="B1574" s="1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t="s">
        <v>13</v>
      </c>
      <c r="K1574">
        <f t="shared" si="24"/>
        <v>0</v>
      </c>
    </row>
    <row r="1575" spans="1:11" x14ac:dyDescent="0.25">
      <c r="A1575">
        <v>1574</v>
      </c>
      <c r="B1575" s="1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t="s">
        <v>11</v>
      </c>
      <c r="K1575">
        <f t="shared" si="24"/>
        <v>1</v>
      </c>
    </row>
    <row r="1576" spans="1:11" x14ac:dyDescent="0.25">
      <c r="A1576">
        <v>1575</v>
      </c>
      <c r="B1576" s="1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t="s">
        <v>13</v>
      </c>
      <c r="K1576">
        <f t="shared" si="24"/>
        <v>0</v>
      </c>
    </row>
    <row r="1577" spans="1:11" x14ac:dyDescent="0.25">
      <c r="A1577">
        <v>1576</v>
      </c>
      <c r="B1577" s="1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t="s">
        <v>11</v>
      </c>
      <c r="K1577">
        <f t="shared" si="24"/>
        <v>1</v>
      </c>
    </row>
    <row r="1578" spans="1:11" x14ac:dyDescent="0.25">
      <c r="A1578">
        <v>1577</v>
      </c>
      <c r="B1578" s="1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t="s">
        <v>11</v>
      </c>
      <c r="K1578">
        <f t="shared" si="24"/>
        <v>1</v>
      </c>
    </row>
    <row r="1579" spans="1:11" x14ac:dyDescent="0.25">
      <c r="A1579">
        <v>1578</v>
      </c>
      <c r="B1579" s="1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t="s">
        <v>11</v>
      </c>
      <c r="K1579">
        <f t="shared" si="24"/>
        <v>1</v>
      </c>
    </row>
    <row r="1580" spans="1:11" x14ac:dyDescent="0.25">
      <c r="A1580">
        <v>1579</v>
      </c>
      <c r="B1580" s="1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t="s">
        <v>11</v>
      </c>
      <c r="K1580">
        <f t="shared" si="24"/>
        <v>1</v>
      </c>
    </row>
    <row r="1581" spans="1:11" x14ac:dyDescent="0.25">
      <c r="A1581">
        <v>1580</v>
      </c>
      <c r="B1581" s="1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t="s">
        <v>13</v>
      </c>
      <c r="K1581">
        <f t="shared" si="24"/>
        <v>0</v>
      </c>
    </row>
    <row r="1582" spans="1:11" x14ac:dyDescent="0.25">
      <c r="A1582">
        <v>1581</v>
      </c>
      <c r="B1582" s="1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t="s">
        <v>13</v>
      </c>
      <c r="K1582">
        <f t="shared" si="24"/>
        <v>0</v>
      </c>
    </row>
    <row r="1583" spans="1:11" x14ac:dyDescent="0.25">
      <c r="A1583">
        <v>1582</v>
      </c>
      <c r="B1583" s="1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t="s">
        <v>13</v>
      </c>
      <c r="K1583">
        <f t="shared" si="24"/>
        <v>0</v>
      </c>
    </row>
    <row r="1584" spans="1:11" x14ac:dyDescent="0.25">
      <c r="A1584">
        <v>1583</v>
      </c>
      <c r="B1584" s="1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t="s">
        <v>11</v>
      </c>
      <c r="K1584">
        <f t="shared" si="24"/>
        <v>1</v>
      </c>
    </row>
    <row r="1585" spans="1:11" x14ac:dyDescent="0.25">
      <c r="A1585">
        <v>1584</v>
      </c>
      <c r="B1585" s="1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t="s">
        <v>11</v>
      </c>
      <c r="K1585">
        <f t="shared" si="24"/>
        <v>1</v>
      </c>
    </row>
    <row r="1586" spans="1:11" x14ac:dyDescent="0.25">
      <c r="A1586">
        <v>1585</v>
      </c>
      <c r="B1586" s="1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t="s">
        <v>11</v>
      </c>
      <c r="K1586">
        <f t="shared" si="24"/>
        <v>1</v>
      </c>
    </row>
    <row r="1587" spans="1:11" x14ac:dyDescent="0.25">
      <c r="A1587">
        <v>1586</v>
      </c>
      <c r="B1587" s="1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t="s">
        <v>11</v>
      </c>
      <c r="K1587">
        <f t="shared" si="24"/>
        <v>1</v>
      </c>
    </row>
    <row r="1588" spans="1:11" x14ac:dyDescent="0.25">
      <c r="A1588">
        <v>1587</v>
      </c>
      <c r="B1588" s="1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t="s">
        <v>11</v>
      </c>
      <c r="K1588">
        <f t="shared" si="24"/>
        <v>1</v>
      </c>
    </row>
    <row r="1589" spans="1:11" x14ac:dyDescent="0.25">
      <c r="A1589">
        <v>1588</v>
      </c>
      <c r="B1589" s="1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t="s">
        <v>13</v>
      </c>
      <c r="K1589">
        <f t="shared" si="24"/>
        <v>0</v>
      </c>
    </row>
    <row r="1590" spans="1:11" x14ac:dyDescent="0.25">
      <c r="A1590">
        <v>1589</v>
      </c>
      <c r="B1590" s="1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t="s">
        <v>13</v>
      </c>
      <c r="K1590">
        <f t="shared" si="24"/>
        <v>0</v>
      </c>
    </row>
    <row r="1591" spans="1:11" x14ac:dyDescent="0.25">
      <c r="A1591">
        <v>1590</v>
      </c>
      <c r="B1591" s="1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t="s">
        <v>13</v>
      </c>
      <c r="K1591">
        <f t="shared" si="24"/>
        <v>0</v>
      </c>
    </row>
    <row r="1592" spans="1:11" x14ac:dyDescent="0.25">
      <c r="A1592">
        <v>1591</v>
      </c>
      <c r="B1592" s="1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t="s">
        <v>11</v>
      </c>
      <c r="K1592">
        <f t="shared" si="24"/>
        <v>1</v>
      </c>
    </row>
    <row r="1593" spans="1:11" x14ac:dyDescent="0.25">
      <c r="A1593">
        <v>1592</v>
      </c>
      <c r="B1593" s="1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t="s">
        <v>11</v>
      </c>
      <c r="K1593">
        <f t="shared" si="24"/>
        <v>1</v>
      </c>
    </row>
    <row r="1594" spans="1:11" x14ac:dyDescent="0.25">
      <c r="A1594">
        <v>1593</v>
      </c>
      <c r="B1594" s="1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t="s">
        <v>11</v>
      </c>
      <c r="K1594">
        <f t="shared" si="24"/>
        <v>1</v>
      </c>
    </row>
    <row r="1595" spans="1:11" x14ac:dyDescent="0.25">
      <c r="A1595">
        <v>1594</v>
      </c>
      <c r="B1595" s="1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t="s">
        <v>11</v>
      </c>
      <c r="K1595">
        <f t="shared" si="24"/>
        <v>1</v>
      </c>
    </row>
    <row r="1596" spans="1:11" x14ac:dyDescent="0.25">
      <c r="A1596">
        <v>1595</v>
      </c>
      <c r="B1596" s="1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t="s">
        <v>11</v>
      </c>
      <c r="K1596">
        <f t="shared" si="24"/>
        <v>1</v>
      </c>
    </row>
    <row r="1597" spans="1:11" x14ac:dyDescent="0.25">
      <c r="A1597">
        <v>1596</v>
      </c>
      <c r="B1597" s="1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t="s">
        <v>13</v>
      </c>
      <c r="K1597">
        <f t="shared" si="24"/>
        <v>0</v>
      </c>
    </row>
    <row r="1598" spans="1:11" x14ac:dyDescent="0.25">
      <c r="A1598">
        <v>1597</v>
      </c>
      <c r="B1598" s="1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t="s">
        <v>11</v>
      </c>
      <c r="K1598">
        <f t="shared" si="24"/>
        <v>1</v>
      </c>
    </row>
    <row r="1599" spans="1:11" x14ac:dyDescent="0.25">
      <c r="A1599">
        <v>1598</v>
      </c>
      <c r="B1599" s="1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t="s">
        <v>13</v>
      </c>
      <c r="K1599">
        <f t="shared" si="24"/>
        <v>0</v>
      </c>
    </row>
    <row r="1600" spans="1:11" x14ac:dyDescent="0.25">
      <c r="A1600">
        <v>1599</v>
      </c>
      <c r="B1600" s="1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t="s">
        <v>11</v>
      </c>
      <c r="K1600">
        <f t="shared" si="24"/>
        <v>1</v>
      </c>
    </row>
    <row r="1601" spans="1:11" x14ac:dyDescent="0.25">
      <c r="A1601">
        <v>1600</v>
      </c>
      <c r="B1601" s="1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t="s">
        <v>11</v>
      </c>
      <c r="K1601">
        <f t="shared" si="24"/>
        <v>1</v>
      </c>
    </row>
    <row r="1602" spans="1:11" x14ac:dyDescent="0.25">
      <c r="A1602">
        <v>1601</v>
      </c>
      <c r="B1602" s="1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t="s">
        <v>11</v>
      </c>
      <c r="K1602">
        <f t="shared" si="24"/>
        <v>1</v>
      </c>
    </row>
    <row r="1603" spans="1:11" x14ac:dyDescent="0.25">
      <c r="A1603">
        <v>1602</v>
      </c>
      <c r="B1603" s="1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t="s">
        <v>11</v>
      </c>
      <c r="K1603">
        <f t="shared" ref="K1603:K1666" si="25">IF(J1603="Yes", 1, 0)</f>
        <v>1</v>
      </c>
    </row>
    <row r="1604" spans="1:11" x14ac:dyDescent="0.25">
      <c r="A1604">
        <v>1603</v>
      </c>
      <c r="B1604" s="1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t="s">
        <v>13</v>
      </c>
      <c r="K1604">
        <f t="shared" si="25"/>
        <v>0</v>
      </c>
    </row>
    <row r="1605" spans="1:11" x14ac:dyDescent="0.25">
      <c r="A1605">
        <v>1604</v>
      </c>
      <c r="B1605" s="1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t="s">
        <v>11</v>
      </c>
      <c r="K1605">
        <f t="shared" si="25"/>
        <v>1</v>
      </c>
    </row>
    <row r="1606" spans="1:11" x14ac:dyDescent="0.25">
      <c r="A1606">
        <v>1605</v>
      </c>
      <c r="B1606" s="1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t="s">
        <v>11</v>
      </c>
      <c r="K1606">
        <f t="shared" si="25"/>
        <v>1</v>
      </c>
    </row>
    <row r="1607" spans="1:11" x14ac:dyDescent="0.25">
      <c r="A1607">
        <v>1606</v>
      </c>
      <c r="B1607" s="1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t="s">
        <v>13</v>
      </c>
      <c r="K1607">
        <f t="shared" si="25"/>
        <v>0</v>
      </c>
    </row>
    <row r="1608" spans="1:11" x14ac:dyDescent="0.25">
      <c r="A1608">
        <v>1607</v>
      </c>
      <c r="B1608" s="1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t="s">
        <v>11</v>
      </c>
      <c r="K1608">
        <f t="shared" si="25"/>
        <v>1</v>
      </c>
    </row>
    <row r="1609" spans="1:11" x14ac:dyDescent="0.25">
      <c r="A1609">
        <v>1608</v>
      </c>
      <c r="B1609" s="1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t="s">
        <v>11</v>
      </c>
      <c r="K1609">
        <f t="shared" si="25"/>
        <v>1</v>
      </c>
    </row>
    <row r="1610" spans="1:11" x14ac:dyDescent="0.25">
      <c r="A1610">
        <v>1609</v>
      </c>
      <c r="B1610" s="1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t="s">
        <v>11</v>
      </c>
      <c r="K1610">
        <f t="shared" si="25"/>
        <v>1</v>
      </c>
    </row>
    <row r="1611" spans="1:11" x14ac:dyDescent="0.25">
      <c r="A1611">
        <v>1610</v>
      </c>
      <c r="B1611" s="1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t="s">
        <v>11</v>
      </c>
      <c r="K1611">
        <f t="shared" si="25"/>
        <v>1</v>
      </c>
    </row>
    <row r="1612" spans="1:11" x14ac:dyDescent="0.25">
      <c r="A1612">
        <v>1611</v>
      </c>
      <c r="B1612" s="1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t="s">
        <v>13</v>
      </c>
      <c r="K1612">
        <f t="shared" si="25"/>
        <v>0</v>
      </c>
    </row>
    <row r="1613" spans="1:11" x14ac:dyDescent="0.25">
      <c r="A1613">
        <v>1612</v>
      </c>
      <c r="B1613" s="1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t="s">
        <v>13</v>
      </c>
      <c r="K1613">
        <f t="shared" si="25"/>
        <v>0</v>
      </c>
    </row>
    <row r="1614" spans="1:11" x14ac:dyDescent="0.25">
      <c r="A1614">
        <v>1613</v>
      </c>
      <c r="B1614" s="1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t="s">
        <v>13</v>
      </c>
      <c r="K1614">
        <f t="shared" si="25"/>
        <v>0</v>
      </c>
    </row>
    <row r="1615" spans="1:11" x14ac:dyDescent="0.25">
      <c r="A1615">
        <v>1614</v>
      </c>
      <c r="B1615" s="1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t="s">
        <v>13</v>
      </c>
      <c r="K1615">
        <f t="shared" si="25"/>
        <v>0</v>
      </c>
    </row>
    <row r="1616" spans="1:11" x14ac:dyDescent="0.25">
      <c r="A1616">
        <v>1615</v>
      </c>
      <c r="B1616" s="1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t="s">
        <v>13</v>
      </c>
      <c r="K1616">
        <f t="shared" si="25"/>
        <v>0</v>
      </c>
    </row>
    <row r="1617" spans="1:11" x14ac:dyDescent="0.25">
      <c r="A1617">
        <v>1616</v>
      </c>
      <c r="B1617" s="1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t="s">
        <v>13</v>
      </c>
      <c r="K1617">
        <f t="shared" si="25"/>
        <v>0</v>
      </c>
    </row>
    <row r="1618" spans="1:11" x14ac:dyDescent="0.25">
      <c r="A1618">
        <v>1617</v>
      </c>
      <c r="B1618" s="1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t="s">
        <v>13</v>
      </c>
      <c r="K1618">
        <f t="shared" si="25"/>
        <v>0</v>
      </c>
    </row>
    <row r="1619" spans="1:11" x14ac:dyDescent="0.25">
      <c r="A1619">
        <v>1618</v>
      </c>
      <c r="B1619" s="1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t="s">
        <v>13</v>
      </c>
      <c r="K1619">
        <f t="shared" si="25"/>
        <v>0</v>
      </c>
    </row>
    <row r="1620" spans="1:11" x14ac:dyDescent="0.25">
      <c r="A1620">
        <v>1619</v>
      </c>
      <c r="B1620" s="1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t="s">
        <v>11</v>
      </c>
      <c r="K1620">
        <f t="shared" si="25"/>
        <v>1</v>
      </c>
    </row>
    <row r="1621" spans="1:11" x14ac:dyDescent="0.25">
      <c r="A1621">
        <v>1620</v>
      </c>
      <c r="B1621" s="1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t="s">
        <v>13</v>
      </c>
      <c r="K1621">
        <f t="shared" si="25"/>
        <v>0</v>
      </c>
    </row>
    <row r="1622" spans="1:11" x14ac:dyDescent="0.25">
      <c r="A1622">
        <v>1621</v>
      </c>
      <c r="B1622" s="1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t="s">
        <v>13</v>
      </c>
      <c r="K1622">
        <f t="shared" si="25"/>
        <v>0</v>
      </c>
    </row>
    <row r="1623" spans="1:11" x14ac:dyDescent="0.25">
      <c r="A1623">
        <v>1622</v>
      </c>
      <c r="B1623" s="1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t="s">
        <v>11</v>
      </c>
      <c r="K1623">
        <f t="shared" si="25"/>
        <v>1</v>
      </c>
    </row>
    <row r="1624" spans="1:11" x14ac:dyDescent="0.25">
      <c r="A1624">
        <v>1623</v>
      </c>
      <c r="B1624" s="1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t="s">
        <v>13</v>
      </c>
      <c r="K1624">
        <f t="shared" si="25"/>
        <v>0</v>
      </c>
    </row>
    <row r="1625" spans="1:11" x14ac:dyDescent="0.25">
      <c r="A1625">
        <v>1624</v>
      </c>
      <c r="B1625" s="1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t="s">
        <v>11</v>
      </c>
      <c r="K1625">
        <f t="shared" si="25"/>
        <v>1</v>
      </c>
    </row>
    <row r="1626" spans="1:11" x14ac:dyDescent="0.25">
      <c r="A1626">
        <v>1625</v>
      </c>
      <c r="B1626" s="1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t="s">
        <v>11</v>
      </c>
      <c r="K1626">
        <f t="shared" si="25"/>
        <v>1</v>
      </c>
    </row>
    <row r="1627" spans="1:11" x14ac:dyDescent="0.25">
      <c r="A1627">
        <v>1626</v>
      </c>
      <c r="B1627" s="1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t="s">
        <v>11</v>
      </c>
      <c r="K1627">
        <f t="shared" si="25"/>
        <v>1</v>
      </c>
    </row>
    <row r="1628" spans="1:11" x14ac:dyDescent="0.25">
      <c r="A1628">
        <v>1627</v>
      </c>
      <c r="B1628" s="1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t="s">
        <v>11</v>
      </c>
      <c r="K1628">
        <f t="shared" si="25"/>
        <v>1</v>
      </c>
    </row>
    <row r="1629" spans="1:11" x14ac:dyDescent="0.25">
      <c r="A1629">
        <v>1628</v>
      </c>
      <c r="B1629" s="1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t="s">
        <v>13</v>
      </c>
      <c r="K1629">
        <f t="shared" si="25"/>
        <v>0</v>
      </c>
    </row>
    <row r="1630" spans="1:11" x14ac:dyDescent="0.25">
      <c r="A1630">
        <v>1629</v>
      </c>
      <c r="B1630" s="1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t="s">
        <v>13</v>
      </c>
      <c r="K1630">
        <f t="shared" si="25"/>
        <v>0</v>
      </c>
    </row>
    <row r="1631" spans="1:11" x14ac:dyDescent="0.25">
      <c r="A1631">
        <v>1630</v>
      </c>
      <c r="B1631" s="1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t="s">
        <v>11</v>
      </c>
      <c r="K1631">
        <f t="shared" si="25"/>
        <v>1</v>
      </c>
    </row>
    <row r="1632" spans="1:11" x14ac:dyDescent="0.25">
      <c r="A1632">
        <v>1631</v>
      </c>
      <c r="B1632" s="1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t="s">
        <v>13</v>
      </c>
      <c r="K1632">
        <f t="shared" si="25"/>
        <v>0</v>
      </c>
    </row>
    <row r="1633" spans="1:11" x14ac:dyDescent="0.25">
      <c r="A1633">
        <v>1632</v>
      </c>
      <c r="B1633" s="1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t="s">
        <v>11</v>
      </c>
      <c r="K1633">
        <f t="shared" si="25"/>
        <v>1</v>
      </c>
    </row>
    <row r="1634" spans="1:11" x14ac:dyDescent="0.25">
      <c r="A1634">
        <v>1633</v>
      </c>
      <c r="B1634" s="1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t="s">
        <v>11</v>
      </c>
      <c r="K1634">
        <f t="shared" si="25"/>
        <v>1</v>
      </c>
    </row>
    <row r="1635" spans="1:11" x14ac:dyDescent="0.25">
      <c r="A1635">
        <v>1634</v>
      </c>
      <c r="B1635" s="1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t="s">
        <v>11</v>
      </c>
      <c r="K1635">
        <f t="shared" si="25"/>
        <v>1</v>
      </c>
    </row>
    <row r="1636" spans="1:11" x14ac:dyDescent="0.25">
      <c r="A1636">
        <v>1635</v>
      </c>
      <c r="B1636" s="1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t="s">
        <v>11</v>
      </c>
      <c r="K1636">
        <f t="shared" si="25"/>
        <v>1</v>
      </c>
    </row>
    <row r="1637" spans="1:11" x14ac:dyDescent="0.25">
      <c r="A1637">
        <v>1636</v>
      </c>
      <c r="B1637" s="1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t="s">
        <v>11</v>
      </c>
      <c r="K1637">
        <f t="shared" si="25"/>
        <v>1</v>
      </c>
    </row>
    <row r="1638" spans="1:11" x14ac:dyDescent="0.25">
      <c r="A1638">
        <v>1637</v>
      </c>
      <c r="B1638" s="1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t="s">
        <v>13</v>
      </c>
      <c r="K1638">
        <f t="shared" si="25"/>
        <v>0</v>
      </c>
    </row>
    <row r="1639" spans="1:11" x14ac:dyDescent="0.25">
      <c r="A1639">
        <v>1638</v>
      </c>
      <c r="B1639" s="1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t="s">
        <v>11</v>
      </c>
      <c r="K1639">
        <f t="shared" si="25"/>
        <v>1</v>
      </c>
    </row>
    <row r="1640" spans="1:11" x14ac:dyDescent="0.25">
      <c r="A1640">
        <v>1639</v>
      </c>
      <c r="B1640" s="1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t="s">
        <v>11</v>
      </c>
      <c r="K1640">
        <f t="shared" si="25"/>
        <v>1</v>
      </c>
    </row>
    <row r="1641" spans="1:11" x14ac:dyDescent="0.25">
      <c r="A1641">
        <v>1640</v>
      </c>
      <c r="B1641" s="1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t="s">
        <v>13</v>
      </c>
      <c r="K1641">
        <f t="shared" si="25"/>
        <v>0</v>
      </c>
    </row>
    <row r="1642" spans="1:11" x14ac:dyDescent="0.25">
      <c r="A1642">
        <v>1641</v>
      </c>
      <c r="B1642" s="1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t="s">
        <v>11</v>
      </c>
      <c r="K1642">
        <f t="shared" si="25"/>
        <v>1</v>
      </c>
    </row>
    <row r="1643" spans="1:11" x14ac:dyDescent="0.25">
      <c r="A1643">
        <v>1642</v>
      </c>
      <c r="B1643" s="1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t="s">
        <v>11</v>
      </c>
      <c r="K1643">
        <f t="shared" si="25"/>
        <v>1</v>
      </c>
    </row>
    <row r="1644" spans="1:11" x14ac:dyDescent="0.25">
      <c r="A1644">
        <v>1643</v>
      </c>
      <c r="B1644" s="1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t="s">
        <v>11</v>
      </c>
      <c r="K1644">
        <f t="shared" si="25"/>
        <v>1</v>
      </c>
    </row>
    <row r="1645" spans="1:11" x14ac:dyDescent="0.25">
      <c r="A1645">
        <v>1644</v>
      </c>
      <c r="B1645" s="1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t="s">
        <v>11</v>
      </c>
      <c r="K1645">
        <f t="shared" si="25"/>
        <v>1</v>
      </c>
    </row>
    <row r="1646" spans="1:11" x14ac:dyDescent="0.25">
      <c r="A1646">
        <v>1645</v>
      </c>
      <c r="B1646" s="1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t="s">
        <v>11</v>
      </c>
      <c r="K1646">
        <f t="shared" si="25"/>
        <v>1</v>
      </c>
    </row>
    <row r="1647" spans="1:11" x14ac:dyDescent="0.25">
      <c r="A1647">
        <v>1646</v>
      </c>
      <c r="B1647" s="1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t="s">
        <v>11</v>
      </c>
      <c r="K1647">
        <f t="shared" si="25"/>
        <v>1</v>
      </c>
    </row>
    <row r="1648" spans="1:11" x14ac:dyDescent="0.25">
      <c r="A1648">
        <v>1647</v>
      </c>
      <c r="B1648" s="1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t="s">
        <v>11</v>
      </c>
      <c r="K1648">
        <f t="shared" si="25"/>
        <v>1</v>
      </c>
    </row>
    <row r="1649" spans="1:11" x14ac:dyDescent="0.25">
      <c r="A1649">
        <v>1648</v>
      </c>
      <c r="B1649" s="1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t="s">
        <v>11</v>
      </c>
      <c r="K1649">
        <f t="shared" si="25"/>
        <v>1</v>
      </c>
    </row>
    <row r="1650" spans="1:11" x14ac:dyDescent="0.25">
      <c r="A1650">
        <v>1649</v>
      </c>
      <c r="B1650" s="1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t="s">
        <v>13</v>
      </c>
      <c r="K1650">
        <f t="shared" si="25"/>
        <v>0</v>
      </c>
    </row>
    <row r="1651" spans="1:11" x14ac:dyDescent="0.25">
      <c r="A1651">
        <v>1650</v>
      </c>
      <c r="B1651" s="1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t="s">
        <v>11</v>
      </c>
      <c r="K1651">
        <f t="shared" si="25"/>
        <v>1</v>
      </c>
    </row>
    <row r="1652" spans="1:11" x14ac:dyDescent="0.25">
      <c r="A1652">
        <v>1651</v>
      </c>
      <c r="B1652" s="1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t="s">
        <v>11</v>
      </c>
      <c r="K1652">
        <f t="shared" si="25"/>
        <v>1</v>
      </c>
    </row>
    <row r="1653" spans="1:11" x14ac:dyDescent="0.25">
      <c r="A1653">
        <v>1652</v>
      </c>
      <c r="B1653" s="1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t="s">
        <v>11</v>
      </c>
      <c r="K1653">
        <f t="shared" si="25"/>
        <v>1</v>
      </c>
    </row>
    <row r="1654" spans="1:11" x14ac:dyDescent="0.25">
      <c r="A1654">
        <v>1653</v>
      </c>
      <c r="B1654" s="1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t="s">
        <v>11</v>
      </c>
      <c r="K1654">
        <f t="shared" si="25"/>
        <v>1</v>
      </c>
    </row>
    <row r="1655" spans="1:11" x14ac:dyDescent="0.25">
      <c r="A1655">
        <v>1654</v>
      </c>
      <c r="B1655" s="1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t="s">
        <v>11</v>
      </c>
      <c r="K1655">
        <f t="shared" si="25"/>
        <v>1</v>
      </c>
    </row>
    <row r="1656" spans="1:11" x14ac:dyDescent="0.25">
      <c r="A1656">
        <v>1655</v>
      </c>
      <c r="B1656" s="1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t="s">
        <v>11</v>
      </c>
      <c r="K1656">
        <f t="shared" si="25"/>
        <v>1</v>
      </c>
    </row>
    <row r="1657" spans="1:11" x14ac:dyDescent="0.25">
      <c r="A1657">
        <v>1656</v>
      </c>
      <c r="B1657" s="1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t="s">
        <v>11</v>
      </c>
      <c r="K1657">
        <f t="shared" si="25"/>
        <v>1</v>
      </c>
    </row>
    <row r="1658" spans="1:11" x14ac:dyDescent="0.25">
      <c r="A1658">
        <v>1657</v>
      </c>
      <c r="B1658" s="1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t="s">
        <v>11</v>
      </c>
      <c r="K1658">
        <f t="shared" si="25"/>
        <v>1</v>
      </c>
    </row>
    <row r="1659" spans="1:11" x14ac:dyDescent="0.25">
      <c r="A1659">
        <v>1658</v>
      </c>
      <c r="B1659" s="1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t="s">
        <v>11</v>
      </c>
      <c r="K1659">
        <f t="shared" si="25"/>
        <v>1</v>
      </c>
    </row>
    <row r="1660" spans="1:11" x14ac:dyDescent="0.25">
      <c r="A1660">
        <v>1659</v>
      </c>
      <c r="B1660" s="1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t="s">
        <v>13</v>
      </c>
      <c r="K1660">
        <f t="shared" si="25"/>
        <v>0</v>
      </c>
    </row>
    <row r="1661" spans="1:11" x14ac:dyDescent="0.25">
      <c r="A1661">
        <v>1660</v>
      </c>
      <c r="B1661" s="1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t="s">
        <v>11</v>
      </c>
      <c r="K1661">
        <f t="shared" si="25"/>
        <v>1</v>
      </c>
    </row>
    <row r="1662" spans="1:11" x14ac:dyDescent="0.25">
      <c r="A1662">
        <v>1661</v>
      </c>
      <c r="B1662" s="1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t="s">
        <v>11</v>
      </c>
      <c r="K1662">
        <f t="shared" si="25"/>
        <v>1</v>
      </c>
    </row>
    <row r="1663" spans="1:11" x14ac:dyDescent="0.25">
      <c r="A1663">
        <v>1662</v>
      </c>
      <c r="B1663" s="1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t="s">
        <v>13</v>
      </c>
      <c r="K1663">
        <f t="shared" si="25"/>
        <v>0</v>
      </c>
    </row>
    <row r="1664" spans="1:11" x14ac:dyDescent="0.25">
      <c r="A1664">
        <v>1663</v>
      </c>
      <c r="B1664" s="1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t="s">
        <v>11</v>
      </c>
      <c r="K1664">
        <f t="shared" si="25"/>
        <v>1</v>
      </c>
    </row>
    <row r="1665" spans="1:11" x14ac:dyDescent="0.25">
      <c r="A1665">
        <v>1664</v>
      </c>
      <c r="B1665" s="1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t="s">
        <v>11</v>
      </c>
      <c r="K1665">
        <f t="shared" si="25"/>
        <v>1</v>
      </c>
    </row>
    <row r="1666" spans="1:11" x14ac:dyDescent="0.25">
      <c r="A1666">
        <v>1665</v>
      </c>
      <c r="B1666" s="1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t="s">
        <v>13</v>
      </c>
      <c r="K1666">
        <f t="shared" si="25"/>
        <v>0</v>
      </c>
    </row>
    <row r="1667" spans="1:11" x14ac:dyDescent="0.25">
      <c r="A1667">
        <v>1666</v>
      </c>
      <c r="B1667" s="1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t="s">
        <v>13</v>
      </c>
      <c r="K1667">
        <f t="shared" ref="K1667:K1730" si="26">IF(J1667="Yes", 1, 0)</f>
        <v>0</v>
      </c>
    </row>
    <row r="1668" spans="1:11" x14ac:dyDescent="0.25">
      <c r="A1668">
        <v>1667</v>
      </c>
      <c r="B1668" s="1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t="s">
        <v>11</v>
      </c>
      <c r="K1668">
        <f t="shared" si="26"/>
        <v>1</v>
      </c>
    </row>
    <row r="1669" spans="1:11" x14ac:dyDescent="0.25">
      <c r="A1669">
        <v>1668</v>
      </c>
      <c r="B1669" s="1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t="s">
        <v>13</v>
      </c>
      <c r="K1669">
        <f t="shared" si="26"/>
        <v>0</v>
      </c>
    </row>
    <row r="1670" spans="1:11" x14ac:dyDescent="0.25">
      <c r="A1670">
        <v>1669</v>
      </c>
      <c r="B1670" s="1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t="s">
        <v>11</v>
      </c>
      <c r="K1670">
        <f t="shared" si="26"/>
        <v>1</v>
      </c>
    </row>
    <row r="1671" spans="1:11" x14ac:dyDescent="0.25">
      <c r="A1671">
        <v>1670</v>
      </c>
      <c r="B1671" s="1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t="s">
        <v>13</v>
      </c>
      <c r="K1671">
        <f t="shared" si="26"/>
        <v>0</v>
      </c>
    </row>
    <row r="1672" spans="1:11" x14ac:dyDescent="0.25">
      <c r="A1672">
        <v>1671</v>
      </c>
      <c r="B1672" s="1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t="s">
        <v>11</v>
      </c>
      <c r="K1672">
        <f t="shared" si="26"/>
        <v>1</v>
      </c>
    </row>
    <row r="1673" spans="1:11" x14ac:dyDescent="0.25">
      <c r="A1673">
        <v>1672</v>
      </c>
      <c r="B1673" s="1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t="s">
        <v>13</v>
      </c>
      <c r="K1673">
        <f t="shared" si="26"/>
        <v>0</v>
      </c>
    </row>
    <row r="1674" spans="1:11" x14ac:dyDescent="0.25">
      <c r="A1674">
        <v>1673</v>
      </c>
      <c r="B1674" s="1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t="s">
        <v>13</v>
      </c>
      <c r="K1674">
        <f t="shared" si="26"/>
        <v>0</v>
      </c>
    </row>
    <row r="1675" spans="1:11" x14ac:dyDescent="0.25">
      <c r="A1675">
        <v>1674</v>
      </c>
      <c r="B1675" s="1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t="s">
        <v>11</v>
      </c>
      <c r="K1675">
        <f t="shared" si="26"/>
        <v>1</v>
      </c>
    </row>
    <row r="1676" spans="1:11" x14ac:dyDescent="0.25">
      <c r="A1676">
        <v>1675</v>
      </c>
      <c r="B1676" s="1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t="s">
        <v>11</v>
      </c>
      <c r="K1676">
        <f t="shared" si="26"/>
        <v>1</v>
      </c>
    </row>
    <row r="1677" spans="1:11" x14ac:dyDescent="0.25">
      <c r="A1677">
        <v>1676</v>
      </c>
      <c r="B1677" s="1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t="s">
        <v>11</v>
      </c>
      <c r="K1677">
        <f t="shared" si="26"/>
        <v>1</v>
      </c>
    </row>
    <row r="1678" spans="1:11" x14ac:dyDescent="0.25">
      <c r="A1678">
        <v>1677</v>
      </c>
      <c r="B1678" s="1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t="s">
        <v>11</v>
      </c>
      <c r="K1678">
        <f t="shared" si="26"/>
        <v>1</v>
      </c>
    </row>
    <row r="1679" spans="1:11" x14ac:dyDescent="0.25">
      <c r="A1679">
        <v>1678</v>
      </c>
      <c r="B1679" s="1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t="s">
        <v>11</v>
      </c>
      <c r="K1679">
        <f t="shared" si="26"/>
        <v>1</v>
      </c>
    </row>
    <row r="1680" spans="1:11" x14ac:dyDescent="0.25">
      <c r="A1680">
        <v>1679</v>
      </c>
      <c r="B1680" s="1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t="s">
        <v>13</v>
      </c>
      <c r="K1680">
        <f t="shared" si="26"/>
        <v>0</v>
      </c>
    </row>
    <row r="1681" spans="1:11" x14ac:dyDescent="0.25">
      <c r="A1681">
        <v>1680</v>
      </c>
      <c r="B1681" s="1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t="s">
        <v>13</v>
      </c>
      <c r="K1681">
        <f t="shared" si="26"/>
        <v>0</v>
      </c>
    </row>
    <row r="1682" spans="1:11" x14ac:dyDescent="0.25">
      <c r="A1682">
        <v>1681</v>
      </c>
      <c r="B1682" s="1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t="s">
        <v>13</v>
      </c>
      <c r="K1682">
        <f t="shared" si="26"/>
        <v>0</v>
      </c>
    </row>
    <row r="1683" spans="1:11" x14ac:dyDescent="0.25">
      <c r="A1683">
        <v>1682</v>
      </c>
      <c r="B1683" s="1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t="s">
        <v>11</v>
      </c>
      <c r="K1683">
        <f t="shared" si="26"/>
        <v>1</v>
      </c>
    </row>
    <row r="1684" spans="1:11" x14ac:dyDescent="0.25">
      <c r="A1684">
        <v>1683</v>
      </c>
      <c r="B1684" s="1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t="s">
        <v>13</v>
      </c>
      <c r="K1684">
        <f t="shared" si="26"/>
        <v>0</v>
      </c>
    </row>
    <row r="1685" spans="1:11" x14ac:dyDescent="0.25">
      <c r="A1685">
        <v>1684</v>
      </c>
      <c r="B1685" s="1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t="s">
        <v>13</v>
      </c>
      <c r="K1685">
        <f t="shared" si="26"/>
        <v>0</v>
      </c>
    </row>
    <row r="1686" spans="1:11" x14ac:dyDescent="0.25">
      <c r="A1686">
        <v>1685</v>
      </c>
      <c r="B1686" s="1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t="s">
        <v>13</v>
      </c>
      <c r="K1686">
        <f t="shared" si="26"/>
        <v>0</v>
      </c>
    </row>
    <row r="1687" spans="1:11" x14ac:dyDescent="0.25">
      <c r="A1687">
        <v>1686</v>
      </c>
      <c r="B1687" s="1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t="s">
        <v>11</v>
      </c>
      <c r="K1687">
        <f t="shared" si="26"/>
        <v>1</v>
      </c>
    </row>
    <row r="1688" spans="1:11" x14ac:dyDescent="0.25">
      <c r="A1688">
        <v>1687</v>
      </c>
      <c r="B1688" s="1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t="s">
        <v>11</v>
      </c>
      <c r="K1688">
        <f t="shared" si="26"/>
        <v>1</v>
      </c>
    </row>
    <row r="1689" spans="1:11" x14ac:dyDescent="0.25">
      <c r="A1689">
        <v>1688</v>
      </c>
      <c r="B1689" s="1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t="s">
        <v>13</v>
      </c>
      <c r="K1689">
        <f t="shared" si="26"/>
        <v>0</v>
      </c>
    </row>
    <row r="1690" spans="1:11" x14ac:dyDescent="0.25">
      <c r="A1690">
        <v>1689</v>
      </c>
      <c r="B1690" s="1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t="s">
        <v>13</v>
      </c>
      <c r="K1690">
        <f t="shared" si="26"/>
        <v>0</v>
      </c>
    </row>
    <row r="1691" spans="1:11" x14ac:dyDescent="0.25">
      <c r="A1691">
        <v>1690</v>
      </c>
      <c r="B1691" s="1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t="s">
        <v>11</v>
      </c>
      <c r="K1691">
        <f t="shared" si="26"/>
        <v>1</v>
      </c>
    </row>
    <row r="1692" spans="1:11" x14ac:dyDescent="0.25">
      <c r="A1692">
        <v>1691</v>
      </c>
      <c r="B1692" s="1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t="s">
        <v>11</v>
      </c>
      <c r="K1692">
        <f t="shared" si="26"/>
        <v>1</v>
      </c>
    </row>
    <row r="1693" spans="1:11" x14ac:dyDescent="0.25">
      <c r="A1693">
        <v>1692</v>
      </c>
      <c r="B1693" s="1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t="s">
        <v>13</v>
      </c>
      <c r="K1693">
        <f t="shared" si="26"/>
        <v>0</v>
      </c>
    </row>
    <row r="1694" spans="1:11" x14ac:dyDescent="0.25">
      <c r="A1694">
        <v>1693</v>
      </c>
      <c r="B1694" s="1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t="s">
        <v>11</v>
      </c>
      <c r="K1694">
        <f t="shared" si="26"/>
        <v>1</v>
      </c>
    </row>
    <row r="1695" spans="1:11" x14ac:dyDescent="0.25">
      <c r="A1695">
        <v>1694</v>
      </c>
      <c r="B1695" s="1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t="s">
        <v>11</v>
      </c>
      <c r="K1695">
        <f t="shared" si="26"/>
        <v>1</v>
      </c>
    </row>
    <row r="1696" spans="1:11" x14ac:dyDescent="0.25">
      <c r="A1696">
        <v>1695</v>
      </c>
      <c r="B1696" s="1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t="s">
        <v>11</v>
      </c>
      <c r="K1696">
        <f t="shared" si="26"/>
        <v>1</v>
      </c>
    </row>
    <row r="1697" spans="1:11" x14ac:dyDescent="0.25">
      <c r="A1697">
        <v>1696</v>
      </c>
      <c r="B1697" s="1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t="s">
        <v>11</v>
      </c>
      <c r="K1697">
        <f t="shared" si="26"/>
        <v>1</v>
      </c>
    </row>
    <row r="1698" spans="1:11" x14ac:dyDescent="0.25">
      <c r="A1698">
        <v>1697</v>
      </c>
      <c r="B1698" s="1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t="s">
        <v>13</v>
      </c>
      <c r="K1698">
        <f t="shared" si="26"/>
        <v>0</v>
      </c>
    </row>
    <row r="1699" spans="1:11" x14ac:dyDescent="0.25">
      <c r="A1699">
        <v>1698</v>
      </c>
      <c r="B1699" s="1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t="s">
        <v>13</v>
      </c>
      <c r="K1699">
        <f t="shared" si="26"/>
        <v>0</v>
      </c>
    </row>
    <row r="1700" spans="1:11" x14ac:dyDescent="0.25">
      <c r="A1700">
        <v>1699</v>
      </c>
      <c r="B1700" s="1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t="s">
        <v>13</v>
      </c>
      <c r="K1700">
        <f t="shared" si="26"/>
        <v>0</v>
      </c>
    </row>
    <row r="1701" spans="1:11" x14ac:dyDescent="0.25">
      <c r="A1701">
        <v>1700</v>
      </c>
      <c r="B1701" s="1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t="s">
        <v>11</v>
      </c>
      <c r="K1701">
        <f t="shared" si="26"/>
        <v>1</v>
      </c>
    </row>
    <row r="1702" spans="1:11" x14ac:dyDescent="0.25">
      <c r="A1702">
        <v>1701</v>
      </c>
      <c r="B1702" s="1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t="s">
        <v>13</v>
      </c>
      <c r="K1702">
        <f t="shared" si="26"/>
        <v>0</v>
      </c>
    </row>
    <row r="1703" spans="1:11" x14ac:dyDescent="0.25">
      <c r="A1703">
        <v>1702</v>
      </c>
      <c r="B1703" s="1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t="s">
        <v>13</v>
      </c>
      <c r="K1703">
        <f t="shared" si="26"/>
        <v>0</v>
      </c>
    </row>
    <row r="1704" spans="1:11" x14ac:dyDescent="0.25">
      <c r="A1704">
        <v>1703</v>
      </c>
      <c r="B1704" s="1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t="s">
        <v>11</v>
      </c>
      <c r="K1704">
        <f t="shared" si="26"/>
        <v>1</v>
      </c>
    </row>
    <row r="1705" spans="1:11" x14ac:dyDescent="0.25">
      <c r="A1705">
        <v>1704</v>
      </c>
      <c r="B1705" s="1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t="s">
        <v>11</v>
      </c>
      <c r="K1705">
        <f t="shared" si="26"/>
        <v>1</v>
      </c>
    </row>
    <row r="1706" spans="1:11" x14ac:dyDescent="0.25">
      <c r="A1706">
        <v>1705</v>
      </c>
      <c r="B1706" s="1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t="s">
        <v>11</v>
      </c>
      <c r="K1706">
        <f t="shared" si="26"/>
        <v>1</v>
      </c>
    </row>
    <row r="1707" spans="1:11" x14ac:dyDescent="0.25">
      <c r="A1707">
        <v>1706</v>
      </c>
      <c r="B1707" s="1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t="s">
        <v>11</v>
      </c>
      <c r="K1707">
        <f t="shared" si="26"/>
        <v>1</v>
      </c>
    </row>
    <row r="1708" spans="1:11" x14ac:dyDescent="0.25">
      <c r="A1708">
        <v>1707</v>
      </c>
      <c r="B1708" s="1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t="s">
        <v>11</v>
      </c>
      <c r="K1708">
        <f t="shared" si="26"/>
        <v>1</v>
      </c>
    </row>
    <row r="1709" spans="1:11" x14ac:dyDescent="0.25">
      <c r="A1709">
        <v>1708</v>
      </c>
      <c r="B1709" s="1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t="s">
        <v>11</v>
      </c>
      <c r="K1709">
        <f t="shared" si="26"/>
        <v>1</v>
      </c>
    </row>
    <row r="1710" spans="1:11" x14ac:dyDescent="0.25">
      <c r="A1710">
        <v>1709</v>
      </c>
      <c r="B1710" s="1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t="s">
        <v>11</v>
      </c>
      <c r="K1710">
        <f t="shared" si="26"/>
        <v>1</v>
      </c>
    </row>
    <row r="1711" spans="1:11" x14ac:dyDescent="0.25">
      <c r="A1711">
        <v>1710</v>
      </c>
      <c r="B1711" s="1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t="s">
        <v>13</v>
      </c>
      <c r="K1711">
        <f t="shared" si="26"/>
        <v>0</v>
      </c>
    </row>
    <row r="1712" spans="1:11" x14ac:dyDescent="0.25">
      <c r="A1712">
        <v>1711</v>
      </c>
      <c r="B1712" s="1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t="s">
        <v>13</v>
      </c>
      <c r="K1712">
        <f t="shared" si="26"/>
        <v>0</v>
      </c>
    </row>
    <row r="1713" spans="1:11" x14ac:dyDescent="0.25">
      <c r="A1713">
        <v>1712</v>
      </c>
      <c r="B1713" s="1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t="s">
        <v>13</v>
      </c>
      <c r="K1713">
        <f t="shared" si="26"/>
        <v>0</v>
      </c>
    </row>
    <row r="1714" spans="1:11" x14ac:dyDescent="0.25">
      <c r="A1714">
        <v>1713</v>
      </c>
      <c r="B1714" s="1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t="s">
        <v>11</v>
      </c>
      <c r="K1714">
        <f t="shared" si="26"/>
        <v>1</v>
      </c>
    </row>
    <row r="1715" spans="1:11" x14ac:dyDescent="0.25">
      <c r="A1715">
        <v>1714</v>
      </c>
      <c r="B1715" s="1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t="s">
        <v>11</v>
      </c>
      <c r="K1715">
        <f t="shared" si="26"/>
        <v>1</v>
      </c>
    </row>
    <row r="1716" spans="1:11" x14ac:dyDescent="0.25">
      <c r="A1716">
        <v>1715</v>
      </c>
      <c r="B1716" s="1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t="s">
        <v>11</v>
      </c>
      <c r="K1716">
        <f t="shared" si="26"/>
        <v>1</v>
      </c>
    </row>
    <row r="1717" spans="1:11" x14ac:dyDescent="0.25">
      <c r="A1717">
        <v>1716</v>
      </c>
      <c r="B1717" s="1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t="s">
        <v>11</v>
      </c>
      <c r="K1717">
        <f t="shared" si="26"/>
        <v>1</v>
      </c>
    </row>
    <row r="1718" spans="1:11" x14ac:dyDescent="0.25">
      <c r="A1718">
        <v>1717</v>
      </c>
      <c r="B1718" s="1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t="s">
        <v>13</v>
      </c>
      <c r="K1718">
        <f t="shared" si="26"/>
        <v>0</v>
      </c>
    </row>
    <row r="1719" spans="1:11" x14ac:dyDescent="0.25">
      <c r="A1719">
        <v>1718</v>
      </c>
      <c r="B1719" s="1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t="s">
        <v>11</v>
      </c>
      <c r="K1719">
        <f t="shared" si="26"/>
        <v>1</v>
      </c>
    </row>
    <row r="1720" spans="1:11" x14ac:dyDescent="0.25">
      <c r="A1720">
        <v>1719</v>
      </c>
      <c r="B1720" s="1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t="s">
        <v>11</v>
      </c>
      <c r="K1720">
        <f t="shared" si="26"/>
        <v>1</v>
      </c>
    </row>
    <row r="1721" spans="1:11" x14ac:dyDescent="0.25">
      <c r="A1721">
        <v>1720</v>
      </c>
      <c r="B1721" s="1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t="s">
        <v>11</v>
      </c>
      <c r="K1721">
        <f t="shared" si="26"/>
        <v>1</v>
      </c>
    </row>
    <row r="1722" spans="1:11" x14ac:dyDescent="0.25">
      <c r="A1722">
        <v>1721</v>
      </c>
      <c r="B1722" s="1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t="s">
        <v>11</v>
      </c>
      <c r="K1722">
        <f t="shared" si="26"/>
        <v>1</v>
      </c>
    </row>
    <row r="1723" spans="1:11" x14ac:dyDescent="0.25">
      <c r="A1723">
        <v>1722</v>
      </c>
      <c r="B1723" s="1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t="s">
        <v>11</v>
      </c>
      <c r="K1723">
        <f t="shared" si="26"/>
        <v>1</v>
      </c>
    </row>
    <row r="1724" spans="1:11" x14ac:dyDescent="0.25">
      <c r="A1724">
        <v>1723</v>
      </c>
      <c r="B1724" s="1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t="s">
        <v>13</v>
      </c>
      <c r="K1724">
        <f t="shared" si="26"/>
        <v>0</v>
      </c>
    </row>
    <row r="1725" spans="1:11" x14ac:dyDescent="0.25">
      <c r="A1725">
        <v>1724</v>
      </c>
      <c r="B1725" s="1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t="s">
        <v>13</v>
      </c>
      <c r="K1725">
        <f t="shared" si="26"/>
        <v>0</v>
      </c>
    </row>
    <row r="1726" spans="1:11" x14ac:dyDescent="0.25">
      <c r="A1726">
        <v>1725</v>
      </c>
      <c r="B1726" s="1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t="s">
        <v>11</v>
      </c>
      <c r="K1726">
        <f t="shared" si="26"/>
        <v>1</v>
      </c>
    </row>
    <row r="1727" spans="1:11" x14ac:dyDescent="0.25">
      <c r="A1727">
        <v>1726</v>
      </c>
      <c r="B1727" s="1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t="s">
        <v>11</v>
      </c>
      <c r="K1727">
        <f t="shared" si="26"/>
        <v>1</v>
      </c>
    </row>
    <row r="1728" spans="1:11" x14ac:dyDescent="0.25">
      <c r="A1728">
        <v>1727</v>
      </c>
      <c r="B1728" s="1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t="s">
        <v>11</v>
      </c>
      <c r="K1728">
        <f t="shared" si="26"/>
        <v>1</v>
      </c>
    </row>
    <row r="1729" spans="1:11" x14ac:dyDescent="0.25">
      <c r="A1729">
        <v>1728</v>
      </c>
      <c r="B1729" s="1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t="s">
        <v>13</v>
      </c>
      <c r="K1729">
        <f t="shared" si="26"/>
        <v>0</v>
      </c>
    </row>
    <row r="1730" spans="1:11" x14ac:dyDescent="0.25">
      <c r="A1730">
        <v>1729</v>
      </c>
      <c r="B1730" s="1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t="s">
        <v>11</v>
      </c>
      <c r="K1730">
        <f t="shared" si="26"/>
        <v>1</v>
      </c>
    </row>
    <row r="1731" spans="1:11" x14ac:dyDescent="0.25">
      <c r="A1731">
        <v>1730</v>
      </c>
      <c r="B1731" s="1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t="s">
        <v>13</v>
      </c>
      <c r="K1731">
        <f t="shared" ref="K1731:K1794" si="27">IF(J1731="Yes", 1, 0)</f>
        <v>0</v>
      </c>
    </row>
    <row r="1732" spans="1:11" x14ac:dyDescent="0.25">
      <c r="A1732">
        <v>1731</v>
      </c>
      <c r="B1732" s="1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t="s">
        <v>13</v>
      </c>
      <c r="K1732">
        <f t="shared" si="27"/>
        <v>0</v>
      </c>
    </row>
    <row r="1733" spans="1:11" x14ac:dyDescent="0.25">
      <c r="A1733">
        <v>1732</v>
      </c>
      <c r="B1733" s="1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t="s">
        <v>13</v>
      </c>
      <c r="K1733">
        <f t="shared" si="27"/>
        <v>0</v>
      </c>
    </row>
    <row r="1734" spans="1:11" x14ac:dyDescent="0.25">
      <c r="A1734">
        <v>1733</v>
      </c>
      <c r="B1734" s="1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t="s">
        <v>11</v>
      </c>
      <c r="K1734">
        <f t="shared" si="27"/>
        <v>1</v>
      </c>
    </row>
    <row r="1735" spans="1:11" x14ac:dyDescent="0.25">
      <c r="A1735">
        <v>1734</v>
      </c>
      <c r="B1735" s="1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t="s">
        <v>13</v>
      </c>
      <c r="K1735">
        <f t="shared" si="27"/>
        <v>0</v>
      </c>
    </row>
    <row r="1736" spans="1:11" x14ac:dyDescent="0.25">
      <c r="A1736">
        <v>1735</v>
      </c>
      <c r="B1736" s="1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t="s">
        <v>13</v>
      </c>
      <c r="K1736">
        <f t="shared" si="27"/>
        <v>0</v>
      </c>
    </row>
    <row r="1737" spans="1:11" x14ac:dyDescent="0.25">
      <c r="A1737">
        <v>1736</v>
      </c>
      <c r="B1737" s="1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t="s">
        <v>11</v>
      </c>
      <c r="K1737">
        <f t="shared" si="27"/>
        <v>1</v>
      </c>
    </row>
    <row r="1738" spans="1:11" x14ac:dyDescent="0.25">
      <c r="A1738">
        <v>1737</v>
      </c>
      <c r="B1738" s="1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t="s">
        <v>11</v>
      </c>
      <c r="K1738">
        <f t="shared" si="27"/>
        <v>1</v>
      </c>
    </row>
    <row r="1739" spans="1:11" x14ac:dyDescent="0.25">
      <c r="A1739">
        <v>1738</v>
      </c>
      <c r="B1739" s="1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t="s">
        <v>11</v>
      </c>
      <c r="K1739">
        <f t="shared" si="27"/>
        <v>1</v>
      </c>
    </row>
    <row r="1740" spans="1:11" x14ac:dyDescent="0.25">
      <c r="A1740">
        <v>1739</v>
      </c>
      <c r="B1740" s="1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t="s">
        <v>11</v>
      </c>
      <c r="K1740">
        <f t="shared" si="27"/>
        <v>1</v>
      </c>
    </row>
    <row r="1741" spans="1:11" x14ac:dyDescent="0.25">
      <c r="A1741">
        <v>1740</v>
      </c>
      <c r="B1741" s="1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t="s">
        <v>11</v>
      </c>
      <c r="K1741">
        <f t="shared" si="27"/>
        <v>1</v>
      </c>
    </row>
    <row r="1742" spans="1:11" x14ac:dyDescent="0.25">
      <c r="A1742">
        <v>1741</v>
      </c>
      <c r="B1742" s="1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t="s">
        <v>11</v>
      </c>
      <c r="K1742">
        <f t="shared" si="27"/>
        <v>1</v>
      </c>
    </row>
    <row r="1743" spans="1:11" x14ac:dyDescent="0.25">
      <c r="A1743">
        <v>1742</v>
      </c>
      <c r="B1743" s="1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t="s">
        <v>13</v>
      </c>
      <c r="K1743">
        <f t="shared" si="27"/>
        <v>0</v>
      </c>
    </row>
    <row r="1744" spans="1:11" x14ac:dyDescent="0.25">
      <c r="A1744">
        <v>1743</v>
      </c>
      <c r="B1744" s="1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t="s">
        <v>11</v>
      </c>
      <c r="K1744">
        <f t="shared" si="27"/>
        <v>1</v>
      </c>
    </row>
    <row r="1745" spans="1:11" x14ac:dyDescent="0.25">
      <c r="A1745">
        <v>1744</v>
      </c>
      <c r="B1745" s="1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t="s">
        <v>11</v>
      </c>
      <c r="K1745">
        <f t="shared" si="27"/>
        <v>1</v>
      </c>
    </row>
    <row r="1746" spans="1:11" x14ac:dyDescent="0.25">
      <c r="A1746">
        <v>1745</v>
      </c>
      <c r="B1746" s="1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t="s">
        <v>13</v>
      </c>
      <c r="K1746">
        <f t="shared" si="27"/>
        <v>0</v>
      </c>
    </row>
    <row r="1747" spans="1:11" x14ac:dyDescent="0.25">
      <c r="A1747">
        <v>1746</v>
      </c>
      <c r="B1747" s="1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t="s">
        <v>13</v>
      </c>
      <c r="K1747">
        <f t="shared" si="27"/>
        <v>0</v>
      </c>
    </row>
    <row r="1748" spans="1:11" x14ac:dyDescent="0.25">
      <c r="A1748">
        <v>1747</v>
      </c>
      <c r="B1748" s="1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t="s">
        <v>13</v>
      </c>
      <c r="K1748">
        <f t="shared" si="27"/>
        <v>0</v>
      </c>
    </row>
    <row r="1749" spans="1:11" x14ac:dyDescent="0.25">
      <c r="A1749">
        <v>1748</v>
      </c>
      <c r="B1749" s="1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t="s">
        <v>13</v>
      </c>
      <c r="K1749">
        <f t="shared" si="27"/>
        <v>0</v>
      </c>
    </row>
    <row r="1750" spans="1:11" x14ac:dyDescent="0.25">
      <c r="A1750">
        <v>1749</v>
      </c>
      <c r="B1750" s="1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t="s">
        <v>11</v>
      </c>
      <c r="K1750">
        <f t="shared" si="27"/>
        <v>1</v>
      </c>
    </row>
    <row r="1751" spans="1:11" x14ac:dyDescent="0.25">
      <c r="A1751">
        <v>1750</v>
      </c>
      <c r="B1751" s="1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t="s">
        <v>11</v>
      </c>
      <c r="K1751">
        <f t="shared" si="27"/>
        <v>1</v>
      </c>
    </row>
    <row r="1752" spans="1:11" x14ac:dyDescent="0.25">
      <c r="A1752">
        <v>1751</v>
      </c>
      <c r="B1752" s="1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t="s">
        <v>13</v>
      </c>
      <c r="K1752">
        <f t="shared" si="27"/>
        <v>0</v>
      </c>
    </row>
    <row r="1753" spans="1:11" x14ac:dyDescent="0.25">
      <c r="A1753">
        <v>1752</v>
      </c>
      <c r="B1753" s="1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t="s">
        <v>11</v>
      </c>
      <c r="K1753">
        <f t="shared" si="27"/>
        <v>1</v>
      </c>
    </row>
    <row r="1754" spans="1:11" x14ac:dyDescent="0.25">
      <c r="A1754">
        <v>1753</v>
      </c>
      <c r="B1754" s="1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t="s">
        <v>11</v>
      </c>
      <c r="K1754">
        <f t="shared" si="27"/>
        <v>1</v>
      </c>
    </row>
    <row r="1755" spans="1:11" x14ac:dyDescent="0.25">
      <c r="A1755">
        <v>1754</v>
      </c>
      <c r="B1755" s="1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t="s">
        <v>11</v>
      </c>
      <c r="K1755">
        <f t="shared" si="27"/>
        <v>1</v>
      </c>
    </row>
    <row r="1756" spans="1:11" x14ac:dyDescent="0.25">
      <c r="A1756">
        <v>1755</v>
      </c>
      <c r="B1756" s="1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t="s">
        <v>13</v>
      </c>
      <c r="K1756">
        <f t="shared" si="27"/>
        <v>0</v>
      </c>
    </row>
    <row r="1757" spans="1:11" x14ac:dyDescent="0.25">
      <c r="A1757">
        <v>1756</v>
      </c>
      <c r="B1757" s="1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t="s">
        <v>11</v>
      </c>
      <c r="K1757">
        <f t="shared" si="27"/>
        <v>1</v>
      </c>
    </row>
    <row r="1758" spans="1:11" x14ac:dyDescent="0.25">
      <c r="A1758">
        <v>1757</v>
      </c>
      <c r="B1758" s="1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t="s">
        <v>13</v>
      </c>
      <c r="K1758">
        <f t="shared" si="27"/>
        <v>0</v>
      </c>
    </row>
    <row r="1759" spans="1:11" x14ac:dyDescent="0.25">
      <c r="A1759">
        <v>1758</v>
      </c>
      <c r="B1759" s="1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t="s">
        <v>11</v>
      </c>
      <c r="K1759">
        <f t="shared" si="27"/>
        <v>1</v>
      </c>
    </row>
    <row r="1760" spans="1:11" x14ac:dyDescent="0.25">
      <c r="A1760">
        <v>1759</v>
      </c>
      <c r="B1760" s="1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t="s">
        <v>13</v>
      </c>
      <c r="K1760">
        <f t="shared" si="27"/>
        <v>0</v>
      </c>
    </row>
    <row r="1761" spans="1:11" x14ac:dyDescent="0.25">
      <c r="A1761">
        <v>1760</v>
      </c>
      <c r="B1761" s="1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t="s">
        <v>13</v>
      </c>
      <c r="K1761">
        <f t="shared" si="27"/>
        <v>0</v>
      </c>
    </row>
    <row r="1762" spans="1:11" x14ac:dyDescent="0.25">
      <c r="A1762">
        <v>1761</v>
      </c>
      <c r="B1762" s="1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t="s">
        <v>11</v>
      </c>
      <c r="K1762">
        <f t="shared" si="27"/>
        <v>1</v>
      </c>
    </row>
    <row r="1763" spans="1:11" x14ac:dyDescent="0.25">
      <c r="A1763">
        <v>1762</v>
      </c>
      <c r="B1763" s="1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t="s">
        <v>11</v>
      </c>
      <c r="K1763">
        <f t="shared" si="27"/>
        <v>1</v>
      </c>
    </row>
    <row r="1764" spans="1:11" x14ac:dyDescent="0.25">
      <c r="A1764">
        <v>1763</v>
      </c>
      <c r="B1764" s="1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t="s">
        <v>11</v>
      </c>
      <c r="K1764">
        <f t="shared" si="27"/>
        <v>1</v>
      </c>
    </row>
    <row r="1765" spans="1:11" x14ac:dyDescent="0.25">
      <c r="A1765">
        <v>1764</v>
      </c>
      <c r="B1765" s="1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t="s">
        <v>11</v>
      </c>
      <c r="K1765">
        <f t="shared" si="27"/>
        <v>1</v>
      </c>
    </row>
    <row r="1766" spans="1:11" x14ac:dyDescent="0.25">
      <c r="A1766">
        <v>1765</v>
      </c>
      <c r="B1766" s="1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t="s">
        <v>11</v>
      </c>
      <c r="K1766">
        <f t="shared" si="27"/>
        <v>1</v>
      </c>
    </row>
    <row r="1767" spans="1:11" x14ac:dyDescent="0.25">
      <c r="A1767">
        <v>1766</v>
      </c>
      <c r="B1767" s="1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t="s">
        <v>11</v>
      </c>
      <c r="K1767">
        <f t="shared" si="27"/>
        <v>1</v>
      </c>
    </row>
    <row r="1768" spans="1:11" x14ac:dyDescent="0.25">
      <c r="A1768">
        <v>1767</v>
      </c>
      <c r="B1768" s="1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t="s">
        <v>11</v>
      </c>
      <c r="K1768">
        <f t="shared" si="27"/>
        <v>1</v>
      </c>
    </row>
    <row r="1769" spans="1:11" x14ac:dyDescent="0.25">
      <c r="A1769">
        <v>1768</v>
      </c>
      <c r="B1769" s="1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t="s">
        <v>11</v>
      </c>
      <c r="K1769">
        <f t="shared" si="27"/>
        <v>1</v>
      </c>
    </row>
    <row r="1770" spans="1:11" x14ac:dyDescent="0.25">
      <c r="A1770">
        <v>1769</v>
      </c>
      <c r="B1770" s="1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t="s">
        <v>13</v>
      </c>
      <c r="K1770">
        <f t="shared" si="27"/>
        <v>0</v>
      </c>
    </row>
    <row r="1771" spans="1:11" x14ac:dyDescent="0.25">
      <c r="A1771">
        <v>1770</v>
      </c>
      <c r="B1771" s="1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t="s">
        <v>11</v>
      </c>
      <c r="K1771">
        <f t="shared" si="27"/>
        <v>1</v>
      </c>
    </row>
    <row r="1772" spans="1:11" x14ac:dyDescent="0.25">
      <c r="A1772">
        <v>1771</v>
      </c>
      <c r="B1772" s="1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t="s">
        <v>11</v>
      </c>
      <c r="K1772">
        <f t="shared" si="27"/>
        <v>1</v>
      </c>
    </row>
    <row r="1773" spans="1:11" x14ac:dyDescent="0.25">
      <c r="A1773">
        <v>1772</v>
      </c>
      <c r="B1773" s="1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t="s">
        <v>11</v>
      </c>
      <c r="K1773">
        <f t="shared" si="27"/>
        <v>1</v>
      </c>
    </row>
    <row r="1774" spans="1:11" x14ac:dyDescent="0.25">
      <c r="A1774">
        <v>1773</v>
      </c>
      <c r="B1774" s="1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t="s">
        <v>13</v>
      </c>
      <c r="K1774">
        <f t="shared" si="27"/>
        <v>0</v>
      </c>
    </row>
    <row r="1775" spans="1:11" x14ac:dyDescent="0.25">
      <c r="A1775">
        <v>1774</v>
      </c>
      <c r="B1775" s="1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t="s">
        <v>13</v>
      </c>
      <c r="K1775">
        <f t="shared" si="27"/>
        <v>0</v>
      </c>
    </row>
    <row r="1776" spans="1:11" x14ac:dyDescent="0.25">
      <c r="A1776">
        <v>1775</v>
      </c>
      <c r="B1776" s="1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t="s">
        <v>13</v>
      </c>
      <c r="K1776">
        <f t="shared" si="27"/>
        <v>0</v>
      </c>
    </row>
    <row r="1777" spans="1:11" x14ac:dyDescent="0.25">
      <c r="A1777">
        <v>1776</v>
      </c>
      <c r="B1777" s="1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t="s">
        <v>11</v>
      </c>
      <c r="K1777">
        <f t="shared" si="27"/>
        <v>1</v>
      </c>
    </row>
    <row r="1778" spans="1:11" x14ac:dyDescent="0.25">
      <c r="A1778">
        <v>1777</v>
      </c>
      <c r="B1778" s="1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t="s">
        <v>13</v>
      </c>
      <c r="K1778">
        <f t="shared" si="27"/>
        <v>0</v>
      </c>
    </row>
    <row r="1779" spans="1:11" x14ac:dyDescent="0.25">
      <c r="A1779">
        <v>1778</v>
      </c>
      <c r="B1779" s="1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t="s">
        <v>11</v>
      </c>
      <c r="K1779">
        <f t="shared" si="27"/>
        <v>1</v>
      </c>
    </row>
    <row r="1780" spans="1:11" x14ac:dyDescent="0.25">
      <c r="A1780">
        <v>1779</v>
      </c>
      <c r="B1780" s="1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t="s">
        <v>11</v>
      </c>
      <c r="K1780">
        <f t="shared" si="27"/>
        <v>1</v>
      </c>
    </row>
    <row r="1781" spans="1:11" x14ac:dyDescent="0.25">
      <c r="A1781">
        <v>1780</v>
      </c>
      <c r="B1781" s="1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t="s">
        <v>13</v>
      </c>
      <c r="K1781">
        <f t="shared" si="27"/>
        <v>0</v>
      </c>
    </row>
    <row r="1782" spans="1:11" x14ac:dyDescent="0.25">
      <c r="A1782">
        <v>1781</v>
      </c>
      <c r="B1782" s="1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t="s">
        <v>13</v>
      </c>
      <c r="K1782">
        <f t="shared" si="27"/>
        <v>0</v>
      </c>
    </row>
    <row r="1783" spans="1:11" x14ac:dyDescent="0.25">
      <c r="A1783">
        <v>1782</v>
      </c>
      <c r="B1783" s="1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t="s">
        <v>13</v>
      </c>
      <c r="K1783">
        <f t="shared" si="27"/>
        <v>0</v>
      </c>
    </row>
    <row r="1784" spans="1:11" x14ac:dyDescent="0.25">
      <c r="A1784">
        <v>1783</v>
      </c>
      <c r="B1784" s="1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t="s">
        <v>11</v>
      </c>
      <c r="K1784">
        <f t="shared" si="27"/>
        <v>1</v>
      </c>
    </row>
    <row r="1785" spans="1:11" x14ac:dyDescent="0.25">
      <c r="A1785">
        <v>1784</v>
      </c>
      <c r="B1785" s="1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t="s">
        <v>11</v>
      </c>
      <c r="K1785">
        <f t="shared" si="27"/>
        <v>1</v>
      </c>
    </row>
    <row r="1786" spans="1:11" x14ac:dyDescent="0.25">
      <c r="A1786">
        <v>1785</v>
      </c>
      <c r="B1786" s="1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t="s">
        <v>13</v>
      </c>
      <c r="K1786">
        <f t="shared" si="27"/>
        <v>0</v>
      </c>
    </row>
    <row r="1787" spans="1:11" x14ac:dyDescent="0.25">
      <c r="A1787">
        <v>1786</v>
      </c>
      <c r="B1787" s="1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t="s">
        <v>13</v>
      </c>
      <c r="K1787">
        <f t="shared" si="27"/>
        <v>0</v>
      </c>
    </row>
    <row r="1788" spans="1:11" x14ac:dyDescent="0.25">
      <c r="A1788">
        <v>1787</v>
      </c>
      <c r="B1788" s="1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t="s">
        <v>13</v>
      </c>
      <c r="K1788">
        <f t="shared" si="27"/>
        <v>0</v>
      </c>
    </row>
    <row r="1789" spans="1:11" x14ac:dyDescent="0.25">
      <c r="A1789">
        <v>1788</v>
      </c>
      <c r="B1789" s="1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t="s">
        <v>11</v>
      </c>
      <c r="K1789">
        <f t="shared" si="27"/>
        <v>1</v>
      </c>
    </row>
    <row r="1790" spans="1:11" x14ac:dyDescent="0.25">
      <c r="A1790">
        <v>1789</v>
      </c>
      <c r="B1790" s="1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t="s">
        <v>11</v>
      </c>
      <c r="K1790">
        <f t="shared" si="27"/>
        <v>1</v>
      </c>
    </row>
    <row r="1791" spans="1:11" x14ac:dyDescent="0.25">
      <c r="A1791">
        <v>1790</v>
      </c>
      <c r="B1791" s="1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t="s">
        <v>13</v>
      </c>
      <c r="K1791">
        <f t="shared" si="27"/>
        <v>0</v>
      </c>
    </row>
    <row r="1792" spans="1:11" x14ac:dyDescent="0.25">
      <c r="A1792">
        <v>1791</v>
      </c>
      <c r="B1792" s="1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t="s">
        <v>11</v>
      </c>
      <c r="K1792">
        <f t="shared" si="27"/>
        <v>1</v>
      </c>
    </row>
    <row r="1793" spans="1:11" x14ac:dyDescent="0.25">
      <c r="A1793">
        <v>1792</v>
      </c>
      <c r="B1793" s="1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t="s">
        <v>11</v>
      </c>
      <c r="K1793">
        <f t="shared" si="27"/>
        <v>1</v>
      </c>
    </row>
    <row r="1794" spans="1:11" x14ac:dyDescent="0.25">
      <c r="A1794">
        <v>1793</v>
      </c>
      <c r="B1794" s="1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t="s">
        <v>13</v>
      </c>
      <c r="K1794">
        <f t="shared" si="27"/>
        <v>0</v>
      </c>
    </row>
    <row r="1795" spans="1:11" x14ac:dyDescent="0.25">
      <c r="A1795">
        <v>1794</v>
      </c>
      <c r="B1795" s="1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t="s">
        <v>13</v>
      </c>
      <c r="K1795">
        <f t="shared" ref="K1795:K1858" si="28">IF(J1795="Yes", 1, 0)</f>
        <v>0</v>
      </c>
    </row>
    <row r="1796" spans="1:11" x14ac:dyDescent="0.25">
      <c r="A1796">
        <v>1795</v>
      </c>
      <c r="B1796" s="1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t="s">
        <v>11</v>
      </c>
      <c r="K1796">
        <f t="shared" si="28"/>
        <v>1</v>
      </c>
    </row>
    <row r="1797" spans="1:11" x14ac:dyDescent="0.25">
      <c r="A1797">
        <v>1796</v>
      </c>
      <c r="B1797" s="1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t="s">
        <v>11</v>
      </c>
      <c r="K1797">
        <f t="shared" si="28"/>
        <v>1</v>
      </c>
    </row>
    <row r="1798" spans="1:11" x14ac:dyDescent="0.25">
      <c r="A1798">
        <v>1797</v>
      </c>
      <c r="B1798" s="1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t="s">
        <v>11</v>
      </c>
      <c r="K1798">
        <f t="shared" si="28"/>
        <v>1</v>
      </c>
    </row>
    <row r="1799" spans="1:11" x14ac:dyDescent="0.25">
      <c r="A1799">
        <v>1798</v>
      </c>
      <c r="B1799" s="1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t="s">
        <v>11</v>
      </c>
      <c r="K1799">
        <f t="shared" si="28"/>
        <v>1</v>
      </c>
    </row>
    <row r="1800" spans="1:11" x14ac:dyDescent="0.25">
      <c r="A1800">
        <v>1799</v>
      </c>
      <c r="B1800" s="1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t="s">
        <v>11</v>
      </c>
      <c r="K1800">
        <f t="shared" si="28"/>
        <v>1</v>
      </c>
    </row>
    <row r="1801" spans="1:11" x14ac:dyDescent="0.25">
      <c r="A1801">
        <v>1800</v>
      </c>
      <c r="B1801" s="1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t="s">
        <v>13</v>
      </c>
      <c r="K1801">
        <f t="shared" si="28"/>
        <v>0</v>
      </c>
    </row>
    <row r="1802" spans="1:11" x14ac:dyDescent="0.25">
      <c r="A1802">
        <v>1801</v>
      </c>
      <c r="B1802" s="1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t="s">
        <v>11</v>
      </c>
      <c r="K1802">
        <f t="shared" si="28"/>
        <v>1</v>
      </c>
    </row>
    <row r="1803" spans="1:11" x14ac:dyDescent="0.25">
      <c r="A1803">
        <v>1802</v>
      </c>
      <c r="B1803" s="1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t="s">
        <v>11</v>
      </c>
      <c r="K1803">
        <f t="shared" si="28"/>
        <v>1</v>
      </c>
    </row>
    <row r="1804" spans="1:11" x14ac:dyDescent="0.25">
      <c r="A1804">
        <v>1803</v>
      </c>
      <c r="B1804" s="1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t="s">
        <v>11</v>
      </c>
      <c r="K1804">
        <f t="shared" si="28"/>
        <v>1</v>
      </c>
    </row>
    <row r="1805" spans="1:11" x14ac:dyDescent="0.25">
      <c r="A1805">
        <v>1804</v>
      </c>
      <c r="B1805" s="1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t="s">
        <v>13</v>
      </c>
      <c r="K1805">
        <f t="shared" si="28"/>
        <v>0</v>
      </c>
    </row>
    <row r="1806" spans="1:11" x14ac:dyDescent="0.25">
      <c r="A1806">
        <v>1805</v>
      </c>
      <c r="B1806" s="1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t="s">
        <v>13</v>
      </c>
      <c r="K1806">
        <f t="shared" si="28"/>
        <v>0</v>
      </c>
    </row>
    <row r="1807" spans="1:11" x14ac:dyDescent="0.25">
      <c r="A1807">
        <v>1806</v>
      </c>
      <c r="B1807" s="1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t="s">
        <v>13</v>
      </c>
      <c r="K1807">
        <f t="shared" si="28"/>
        <v>0</v>
      </c>
    </row>
    <row r="1808" spans="1:11" x14ac:dyDescent="0.25">
      <c r="A1808">
        <v>1807</v>
      </c>
      <c r="B1808" s="1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t="s">
        <v>13</v>
      </c>
      <c r="K1808">
        <f t="shared" si="28"/>
        <v>0</v>
      </c>
    </row>
    <row r="1809" spans="1:11" x14ac:dyDescent="0.25">
      <c r="A1809">
        <v>1808</v>
      </c>
      <c r="B1809" s="1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t="s">
        <v>13</v>
      </c>
      <c r="K1809">
        <f t="shared" si="28"/>
        <v>0</v>
      </c>
    </row>
    <row r="1810" spans="1:11" x14ac:dyDescent="0.25">
      <c r="A1810">
        <v>1809</v>
      </c>
      <c r="B1810" s="1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t="s">
        <v>13</v>
      </c>
      <c r="K1810">
        <f t="shared" si="28"/>
        <v>0</v>
      </c>
    </row>
    <row r="1811" spans="1:11" x14ac:dyDescent="0.25">
      <c r="A1811">
        <v>1810</v>
      </c>
      <c r="B1811" s="1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t="s">
        <v>13</v>
      </c>
      <c r="K1811">
        <f t="shared" si="28"/>
        <v>0</v>
      </c>
    </row>
    <row r="1812" spans="1:11" x14ac:dyDescent="0.25">
      <c r="A1812">
        <v>1811</v>
      </c>
      <c r="B1812" s="1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t="s">
        <v>13</v>
      </c>
      <c r="K1812">
        <f t="shared" si="28"/>
        <v>0</v>
      </c>
    </row>
    <row r="1813" spans="1:11" x14ac:dyDescent="0.25">
      <c r="A1813">
        <v>1812</v>
      </c>
      <c r="B1813" s="1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t="s">
        <v>13</v>
      </c>
      <c r="K1813">
        <f t="shared" si="28"/>
        <v>0</v>
      </c>
    </row>
    <row r="1814" spans="1:11" x14ac:dyDescent="0.25">
      <c r="A1814">
        <v>1813</v>
      </c>
      <c r="B1814" s="1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t="s">
        <v>11</v>
      </c>
      <c r="K1814">
        <f t="shared" si="28"/>
        <v>1</v>
      </c>
    </row>
    <row r="1815" spans="1:11" x14ac:dyDescent="0.25">
      <c r="A1815">
        <v>1814</v>
      </c>
      <c r="B1815" s="1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t="s">
        <v>11</v>
      </c>
      <c r="K1815">
        <f t="shared" si="28"/>
        <v>1</v>
      </c>
    </row>
    <row r="1816" spans="1:11" x14ac:dyDescent="0.25">
      <c r="A1816">
        <v>1815</v>
      </c>
      <c r="B1816" s="1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t="s">
        <v>13</v>
      </c>
      <c r="K1816">
        <f t="shared" si="28"/>
        <v>0</v>
      </c>
    </row>
    <row r="1817" spans="1:11" x14ac:dyDescent="0.25">
      <c r="A1817">
        <v>1816</v>
      </c>
      <c r="B1817" s="1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t="s">
        <v>11</v>
      </c>
      <c r="K1817">
        <f t="shared" si="28"/>
        <v>1</v>
      </c>
    </row>
    <row r="1818" spans="1:11" x14ac:dyDescent="0.25">
      <c r="A1818">
        <v>1817</v>
      </c>
      <c r="B1818" s="1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t="s">
        <v>11</v>
      </c>
      <c r="K1818">
        <f t="shared" si="28"/>
        <v>1</v>
      </c>
    </row>
    <row r="1819" spans="1:11" x14ac:dyDescent="0.25">
      <c r="A1819">
        <v>1818</v>
      </c>
      <c r="B1819" s="1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t="s">
        <v>11</v>
      </c>
      <c r="K1819">
        <f t="shared" si="28"/>
        <v>1</v>
      </c>
    </row>
    <row r="1820" spans="1:11" x14ac:dyDescent="0.25">
      <c r="A1820">
        <v>1819</v>
      </c>
      <c r="B1820" s="1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t="s">
        <v>11</v>
      </c>
      <c r="K1820">
        <f t="shared" si="28"/>
        <v>1</v>
      </c>
    </row>
    <row r="1821" spans="1:11" x14ac:dyDescent="0.25">
      <c r="A1821">
        <v>1820</v>
      </c>
      <c r="B1821" s="1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t="s">
        <v>11</v>
      </c>
      <c r="K1821">
        <f t="shared" si="28"/>
        <v>1</v>
      </c>
    </row>
    <row r="1822" spans="1:11" x14ac:dyDescent="0.25">
      <c r="A1822">
        <v>1821</v>
      </c>
      <c r="B1822" s="1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t="s">
        <v>11</v>
      </c>
      <c r="K1822">
        <f t="shared" si="28"/>
        <v>1</v>
      </c>
    </row>
    <row r="1823" spans="1:11" x14ac:dyDescent="0.25">
      <c r="A1823">
        <v>1822</v>
      </c>
      <c r="B1823" s="1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t="s">
        <v>11</v>
      </c>
      <c r="K1823">
        <f t="shared" si="28"/>
        <v>1</v>
      </c>
    </row>
    <row r="1824" spans="1:11" x14ac:dyDescent="0.25">
      <c r="A1824">
        <v>1823</v>
      </c>
      <c r="B1824" s="1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t="s">
        <v>13</v>
      </c>
      <c r="K1824">
        <f t="shared" si="28"/>
        <v>0</v>
      </c>
    </row>
    <row r="1825" spans="1:11" x14ac:dyDescent="0.25">
      <c r="A1825">
        <v>1824</v>
      </c>
      <c r="B1825" s="1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t="s">
        <v>13</v>
      </c>
      <c r="K1825">
        <f t="shared" si="28"/>
        <v>0</v>
      </c>
    </row>
    <row r="1826" spans="1:11" x14ac:dyDescent="0.25">
      <c r="A1826">
        <v>1825</v>
      </c>
      <c r="B1826" s="1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t="s">
        <v>13</v>
      </c>
      <c r="K1826">
        <f t="shared" si="28"/>
        <v>0</v>
      </c>
    </row>
    <row r="1827" spans="1:11" x14ac:dyDescent="0.25">
      <c r="A1827">
        <v>1826</v>
      </c>
      <c r="B1827" s="1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t="s">
        <v>13</v>
      </c>
      <c r="K1827">
        <f t="shared" si="28"/>
        <v>0</v>
      </c>
    </row>
    <row r="1828" spans="1:11" x14ac:dyDescent="0.25">
      <c r="A1828">
        <v>1827</v>
      </c>
      <c r="B1828" s="1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t="s">
        <v>13</v>
      </c>
      <c r="K1828">
        <f t="shared" si="28"/>
        <v>0</v>
      </c>
    </row>
    <row r="1829" spans="1:11" x14ac:dyDescent="0.25">
      <c r="A1829">
        <v>1828</v>
      </c>
      <c r="B1829" s="1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t="s">
        <v>11</v>
      </c>
      <c r="K1829">
        <f t="shared" si="28"/>
        <v>1</v>
      </c>
    </row>
    <row r="1830" spans="1:11" x14ac:dyDescent="0.25">
      <c r="A1830">
        <v>1829</v>
      </c>
      <c r="B1830" s="1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t="s">
        <v>11</v>
      </c>
      <c r="K1830">
        <f t="shared" si="28"/>
        <v>1</v>
      </c>
    </row>
    <row r="1831" spans="1:11" x14ac:dyDescent="0.25">
      <c r="A1831">
        <v>1830</v>
      </c>
      <c r="B1831" s="1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t="s">
        <v>11</v>
      </c>
      <c r="K1831">
        <f t="shared" si="28"/>
        <v>1</v>
      </c>
    </row>
    <row r="1832" spans="1:11" x14ac:dyDescent="0.25">
      <c r="A1832">
        <v>1831</v>
      </c>
      <c r="B1832" s="1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t="s">
        <v>13</v>
      </c>
      <c r="K1832">
        <f t="shared" si="28"/>
        <v>0</v>
      </c>
    </row>
    <row r="1833" spans="1:11" x14ac:dyDescent="0.25">
      <c r="A1833">
        <v>1832</v>
      </c>
      <c r="B1833" s="1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t="s">
        <v>13</v>
      </c>
      <c r="K1833">
        <f t="shared" si="28"/>
        <v>0</v>
      </c>
    </row>
    <row r="1834" spans="1:11" x14ac:dyDescent="0.25">
      <c r="A1834">
        <v>1833</v>
      </c>
      <c r="B1834" s="1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t="s">
        <v>13</v>
      </c>
      <c r="K1834">
        <f t="shared" si="28"/>
        <v>0</v>
      </c>
    </row>
    <row r="1835" spans="1:11" x14ac:dyDescent="0.25">
      <c r="A1835">
        <v>1834</v>
      </c>
      <c r="B1835" s="1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t="s">
        <v>11</v>
      </c>
      <c r="K1835">
        <f t="shared" si="28"/>
        <v>1</v>
      </c>
    </row>
    <row r="1836" spans="1:11" x14ac:dyDescent="0.25">
      <c r="A1836">
        <v>1835</v>
      </c>
      <c r="B1836" s="1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t="s">
        <v>13</v>
      </c>
      <c r="K1836">
        <f t="shared" si="28"/>
        <v>0</v>
      </c>
    </row>
    <row r="1837" spans="1:11" x14ac:dyDescent="0.25">
      <c r="A1837">
        <v>1836</v>
      </c>
      <c r="B1837" s="1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t="s">
        <v>13</v>
      </c>
      <c r="K1837">
        <f t="shared" si="28"/>
        <v>0</v>
      </c>
    </row>
    <row r="1838" spans="1:11" x14ac:dyDescent="0.25">
      <c r="A1838">
        <v>1837</v>
      </c>
      <c r="B1838" s="1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t="s">
        <v>11</v>
      </c>
      <c r="K1838">
        <f t="shared" si="28"/>
        <v>1</v>
      </c>
    </row>
    <row r="1839" spans="1:11" x14ac:dyDescent="0.25">
      <c r="A1839">
        <v>1838</v>
      </c>
      <c r="B1839" s="1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t="s">
        <v>13</v>
      </c>
      <c r="K1839">
        <f t="shared" si="28"/>
        <v>0</v>
      </c>
    </row>
    <row r="1840" spans="1:11" x14ac:dyDescent="0.25">
      <c r="A1840">
        <v>1839</v>
      </c>
      <c r="B1840" s="1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t="s">
        <v>11</v>
      </c>
      <c r="K1840">
        <f t="shared" si="28"/>
        <v>1</v>
      </c>
    </row>
    <row r="1841" spans="1:11" x14ac:dyDescent="0.25">
      <c r="A1841">
        <v>1840</v>
      </c>
      <c r="B1841" s="1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t="s">
        <v>11</v>
      </c>
      <c r="K1841">
        <f t="shared" si="28"/>
        <v>1</v>
      </c>
    </row>
    <row r="1842" spans="1:11" x14ac:dyDescent="0.25">
      <c r="A1842">
        <v>1841</v>
      </c>
      <c r="B1842" s="1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t="s">
        <v>11</v>
      </c>
      <c r="K1842">
        <f t="shared" si="28"/>
        <v>1</v>
      </c>
    </row>
    <row r="1843" spans="1:11" x14ac:dyDescent="0.25">
      <c r="A1843">
        <v>1842</v>
      </c>
      <c r="B1843" s="1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t="s">
        <v>11</v>
      </c>
      <c r="K1843">
        <f t="shared" si="28"/>
        <v>1</v>
      </c>
    </row>
    <row r="1844" spans="1:11" x14ac:dyDescent="0.25">
      <c r="A1844">
        <v>1843</v>
      </c>
      <c r="B1844" s="1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t="s">
        <v>13</v>
      </c>
      <c r="K1844">
        <f t="shared" si="28"/>
        <v>0</v>
      </c>
    </row>
    <row r="1845" spans="1:11" x14ac:dyDescent="0.25">
      <c r="A1845">
        <v>1844</v>
      </c>
      <c r="B1845" s="1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t="s">
        <v>11</v>
      </c>
      <c r="K1845">
        <f t="shared" si="28"/>
        <v>1</v>
      </c>
    </row>
    <row r="1846" spans="1:11" x14ac:dyDescent="0.25">
      <c r="A1846">
        <v>1845</v>
      </c>
      <c r="B1846" s="1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t="s">
        <v>11</v>
      </c>
      <c r="K1846">
        <f t="shared" si="28"/>
        <v>1</v>
      </c>
    </row>
    <row r="1847" spans="1:11" x14ac:dyDescent="0.25">
      <c r="A1847">
        <v>1846</v>
      </c>
      <c r="B1847" s="1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t="s">
        <v>11</v>
      </c>
      <c r="K1847">
        <f t="shared" si="28"/>
        <v>1</v>
      </c>
    </row>
    <row r="1848" spans="1:11" x14ac:dyDescent="0.25">
      <c r="A1848">
        <v>1847</v>
      </c>
      <c r="B1848" s="1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t="s">
        <v>11</v>
      </c>
      <c r="K1848">
        <f t="shared" si="28"/>
        <v>1</v>
      </c>
    </row>
    <row r="1849" spans="1:11" x14ac:dyDescent="0.25">
      <c r="A1849">
        <v>1848</v>
      </c>
      <c r="B1849" s="1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t="s">
        <v>13</v>
      </c>
      <c r="K1849">
        <f t="shared" si="28"/>
        <v>0</v>
      </c>
    </row>
    <row r="1850" spans="1:11" x14ac:dyDescent="0.25">
      <c r="A1850">
        <v>1849</v>
      </c>
      <c r="B1850" s="1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t="s">
        <v>11</v>
      </c>
      <c r="K1850">
        <f t="shared" si="28"/>
        <v>1</v>
      </c>
    </row>
    <row r="1851" spans="1:11" x14ac:dyDescent="0.25">
      <c r="A1851">
        <v>1850</v>
      </c>
      <c r="B1851" s="1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t="s">
        <v>11</v>
      </c>
      <c r="K1851">
        <f t="shared" si="28"/>
        <v>1</v>
      </c>
    </row>
    <row r="1852" spans="1:11" x14ac:dyDescent="0.25">
      <c r="A1852">
        <v>1851</v>
      </c>
      <c r="B1852" s="1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t="s">
        <v>13</v>
      </c>
      <c r="K1852">
        <f t="shared" si="28"/>
        <v>0</v>
      </c>
    </row>
    <row r="1853" spans="1:11" x14ac:dyDescent="0.25">
      <c r="A1853">
        <v>1852</v>
      </c>
      <c r="B1853" s="1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t="s">
        <v>11</v>
      </c>
      <c r="K1853">
        <f t="shared" si="28"/>
        <v>1</v>
      </c>
    </row>
    <row r="1854" spans="1:11" x14ac:dyDescent="0.25">
      <c r="A1854">
        <v>1853</v>
      </c>
      <c r="B1854" s="1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t="s">
        <v>11</v>
      </c>
      <c r="K1854">
        <f t="shared" si="28"/>
        <v>1</v>
      </c>
    </row>
    <row r="1855" spans="1:11" x14ac:dyDescent="0.25">
      <c r="A1855">
        <v>1854</v>
      </c>
      <c r="B1855" s="1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t="s">
        <v>13</v>
      </c>
      <c r="K1855">
        <f t="shared" si="28"/>
        <v>0</v>
      </c>
    </row>
    <row r="1856" spans="1:11" x14ac:dyDescent="0.25">
      <c r="A1856">
        <v>1855</v>
      </c>
      <c r="B1856" s="1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t="s">
        <v>13</v>
      </c>
      <c r="K1856">
        <f t="shared" si="28"/>
        <v>0</v>
      </c>
    </row>
    <row r="1857" spans="1:11" x14ac:dyDescent="0.25">
      <c r="A1857">
        <v>1856</v>
      </c>
      <c r="B1857" s="1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t="s">
        <v>11</v>
      </c>
      <c r="K1857">
        <f t="shared" si="28"/>
        <v>1</v>
      </c>
    </row>
    <row r="1858" spans="1:11" x14ac:dyDescent="0.25">
      <c r="A1858">
        <v>1857</v>
      </c>
      <c r="B1858" s="1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t="s">
        <v>13</v>
      </c>
      <c r="K1858">
        <f t="shared" si="28"/>
        <v>0</v>
      </c>
    </row>
    <row r="1859" spans="1:11" x14ac:dyDescent="0.25">
      <c r="A1859">
        <v>1858</v>
      </c>
      <c r="B1859" s="1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t="s">
        <v>11</v>
      </c>
      <c r="K1859">
        <f t="shared" ref="K1859:K1922" si="29">IF(J1859="Yes", 1, 0)</f>
        <v>1</v>
      </c>
    </row>
    <row r="1860" spans="1:11" x14ac:dyDescent="0.25">
      <c r="A1860">
        <v>1859</v>
      </c>
      <c r="B1860" s="1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t="s">
        <v>13</v>
      </c>
      <c r="K1860">
        <f t="shared" si="29"/>
        <v>0</v>
      </c>
    </row>
    <row r="1861" spans="1:11" x14ac:dyDescent="0.25">
      <c r="A1861">
        <v>1860</v>
      </c>
      <c r="B1861" s="1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t="s">
        <v>11</v>
      </c>
      <c r="K1861">
        <f t="shared" si="29"/>
        <v>1</v>
      </c>
    </row>
    <row r="1862" spans="1:11" x14ac:dyDescent="0.25">
      <c r="A1862">
        <v>1861</v>
      </c>
      <c r="B1862" s="1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t="s">
        <v>11</v>
      </c>
      <c r="K1862">
        <f t="shared" si="29"/>
        <v>1</v>
      </c>
    </row>
    <row r="1863" spans="1:11" x14ac:dyDescent="0.25">
      <c r="A1863">
        <v>1862</v>
      </c>
      <c r="B1863" s="1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t="s">
        <v>11</v>
      </c>
      <c r="K1863">
        <f t="shared" si="29"/>
        <v>1</v>
      </c>
    </row>
    <row r="1864" spans="1:11" x14ac:dyDescent="0.25">
      <c r="A1864">
        <v>1863</v>
      </c>
      <c r="B1864" s="1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t="s">
        <v>13</v>
      </c>
      <c r="K1864">
        <f t="shared" si="29"/>
        <v>0</v>
      </c>
    </row>
    <row r="1865" spans="1:11" x14ac:dyDescent="0.25">
      <c r="A1865">
        <v>1864</v>
      </c>
      <c r="B1865" s="1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t="s">
        <v>11</v>
      </c>
      <c r="K1865">
        <f t="shared" si="29"/>
        <v>1</v>
      </c>
    </row>
    <row r="1866" spans="1:11" x14ac:dyDescent="0.25">
      <c r="A1866">
        <v>1865</v>
      </c>
      <c r="B1866" s="1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t="s">
        <v>11</v>
      </c>
      <c r="K1866">
        <f t="shared" si="29"/>
        <v>1</v>
      </c>
    </row>
    <row r="1867" spans="1:11" x14ac:dyDescent="0.25">
      <c r="A1867">
        <v>1866</v>
      </c>
      <c r="B1867" s="1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t="s">
        <v>13</v>
      </c>
      <c r="K1867">
        <f t="shared" si="29"/>
        <v>0</v>
      </c>
    </row>
    <row r="1868" spans="1:11" x14ac:dyDescent="0.25">
      <c r="A1868">
        <v>1867</v>
      </c>
      <c r="B1868" s="1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t="s">
        <v>11</v>
      </c>
      <c r="K1868">
        <f t="shared" si="29"/>
        <v>1</v>
      </c>
    </row>
    <row r="1869" spans="1:11" x14ac:dyDescent="0.25">
      <c r="A1869">
        <v>1868</v>
      </c>
      <c r="B1869" s="1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t="s">
        <v>13</v>
      </c>
      <c r="K1869">
        <f t="shared" si="29"/>
        <v>0</v>
      </c>
    </row>
    <row r="1870" spans="1:11" x14ac:dyDescent="0.25">
      <c r="A1870">
        <v>1869</v>
      </c>
      <c r="B1870" s="1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t="s">
        <v>13</v>
      </c>
      <c r="K1870">
        <f t="shared" si="29"/>
        <v>0</v>
      </c>
    </row>
    <row r="1871" spans="1:11" x14ac:dyDescent="0.25">
      <c r="A1871">
        <v>1870</v>
      </c>
      <c r="B1871" s="1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t="s">
        <v>13</v>
      </c>
      <c r="K1871">
        <f t="shared" si="29"/>
        <v>0</v>
      </c>
    </row>
    <row r="1872" spans="1:11" x14ac:dyDescent="0.25">
      <c r="A1872">
        <v>1871</v>
      </c>
      <c r="B1872" s="1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t="s">
        <v>11</v>
      </c>
      <c r="K1872">
        <f t="shared" si="29"/>
        <v>1</v>
      </c>
    </row>
    <row r="1873" spans="1:11" x14ac:dyDescent="0.25">
      <c r="A1873">
        <v>1872</v>
      </c>
      <c r="B1873" s="1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t="s">
        <v>13</v>
      </c>
      <c r="K1873">
        <f t="shared" si="29"/>
        <v>0</v>
      </c>
    </row>
    <row r="1874" spans="1:11" x14ac:dyDescent="0.25">
      <c r="A1874">
        <v>1873</v>
      </c>
      <c r="B1874" s="1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t="s">
        <v>13</v>
      </c>
      <c r="K1874">
        <f t="shared" si="29"/>
        <v>0</v>
      </c>
    </row>
    <row r="1875" spans="1:11" x14ac:dyDescent="0.25">
      <c r="A1875">
        <v>1874</v>
      </c>
      <c r="B1875" s="1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t="s">
        <v>13</v>
      </c>
      <c r="K1875">
        <f t="shared" si="29"/>
        <v>0</v>
      </c>
    </row>
    <row r="1876" spans="1:11" x14ac:dyDescent="0.25">
      <c r="A1876">
        <v>1875</v>
      </c>
      <c r="B1876" s="1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t="s">
        <v>11</v>
      </c>
      <c r="K1876">
        <f t="shared" si="29"/>
        <v>1</v>
      </c>
    </row>
    <row r="1877" spans="1:11" x14ac:dyDescent="0.25">
      <c r="A1877">
        <v>1876</v>
      </c>
      <c r="B1877" s="1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t="s">
        <v>11</v>
      </c>
      <c r="K1877">
        <f t="shared" si="29"/>
        <v>1</v>
      </c>
    </row>
    <row r="1878" spans="1:11" x14ac:dyDescent="0.25">
      <c r="A1878">
        <v>1877</v>
      </c>
      <c r="B1878" s="1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t="s">
        <v>13</v>
      </c>
      <c r="K1878">
        <f t="shared" si="29"/>
        <v>0</v>
      </c>
    </row>
    <row r="1879" spans="1:11" x14ac:dyDescent="0.25">
      <c r="A1879">
        <v>1878</v>
      </c>
      <c r="B1879" s="1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t="s">
        <v>11</v>
      </c>
      <c r="K1879">
        <f t="shared" si="29"/>
        <v>1</v>
      </c>
    </row>
    <row r="1880" spans="1:11" x14ac:dyDescent="0.25">
      <c r="A1880">
        <v>1879</v>
      </c>
      <c r="B1880" s="1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t="s">
        <v>13</v>
      </c>
      <c r="K1880">
        <f t="shared" si="29"/>
        <v>0</v>
      </c>
    </row>
    <row r="1881" spans="1:11" x14ac:dyDescent="0.25">
      <c r="A1881">
        <v>1880</v>
      </c>
      <c r="B1881" s="1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t="s">
        <v>13</v>
      </c>
      <c r="K1881">
        <f t="shared" si="29"/>
        <v>0</v>
      </c>
    </row>
    <row r="1882" spans="1:11" x14ac:dyDescent="0.25">
      <c r="A1882">
        <v>1881</v>
      </c>
      <c r="B1882" s="1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t="s">
        <v>11</v>
      </c>
      <c r="K1882">
        <f t="shared" si="29"/>
        <v>1</v>
      </c>
    </row>
    <row r="1883" spans="1:11" x14ac:dyDescent="0.25">
      <c r="A1883">
        <v>1882</v>
      </c>
      <c r="B1883" s="1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t="s">
        <v>13</v>
      </c>
      <c r="K1883">
        <f t="shared" si="29"/>
        <v>0</v>
      </c>
    </row>
    <row r="1884" spans="1:11" x14ac:dyDescent="0.25">
      <c r="A1884">
        <v>1883</v>
      </c>
      <c r="B1884" s="1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t="s">
        <v>11</v>
      </c>
      <c r="K1884">
        <f t="shared" si="29"/>
        <v>1</v>
      </c>
    </row>
    <row r="1885" spans="1:11" x14ac:dyDescent="0.25">
      <c r="A1885">
        <v>1884</v>
      </c>
      <c r="B1885" s="1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t="s">
        <v>11</v>
      </c>
      <c r="K1885">
        <f t="shared" si="29"/>
        <v>1</v>
      </c>
    </row>
    <row r="1886" spans="1:11" x14ac:dyDescent="0.25">
      <c r="A1886">
        <v>1885</v>
      </c>
      <c r="B1886" s="1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t="s">
        <v>11</v>
      </c>
      <c r="K1886">
        <f t="shared" si="29"/>
        <v>1</v>
      </c>
    </row>
    <row r="1887" spans="1:11" x14ac:dyDescent="0.25">
      <c r="A1887">
        <v>1886</v>
      </c>
      <c r="B1887" s="1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t="s">
        <v>11</v>
      </c>
      <c r="K1887">
        <f t="shared" si="29"/>
        <v>1</v>
      </c>
    </row>
    <row r="1888" spans="1:11" x14ac:dyDescent="0.25">
      <c r="A1888">
        <v>1887</v>
      </c>
      <c r="B1888" s="1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t="s">
        <v>11</v>
      </c>
      <c r="K1888">
        <f t="shared" si="29"/>
        <v>1</v>
      </c>
    </row>
    <row r="1889" spans="1:11" x14ac:dyDescent="0.25">
      <c r="A1889">
        <v>1888</v>
      </c>
      <c r="B1889" s="1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t="s">
        <v>11</v>
      </c>
      <c r="K1889">
        <f t="shared" si="29"/>
        <v>1</v>
      </c>
    </row>
    <row r="1890" spans="1:11" x14ac:dyDescent="0.25">
      <c r="A1890">
        <v>1889</v>
      </c>
      <c r="B1890" s="1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t="s">
        <v>13</v>
      </c>
      <c r="K1890">
        <f t="shared" si="29"/>
        <v>0</v>
      </c>
    </row>
    <row r="1891" spans="1:11" x14ac:dyDescent="0.25">
      <c r="A1891">
        <v>1890</v>
      </c>
      <c r="B1891" s="1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t="s">
        <v>13</v>
      </c>
      <c r="K1891">
        <f t="shared" si="29"/>
        <v>0</v>
      </c>
    </row>
    <row r="1892" spans="1:11" x14ac:dyDescent="0.25">
      <c r="A1892">
        <v>1891</v>
      </c>
      <c r="B1892" s="1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t="s">
        <v>13</v>
      </c>
      <c r="K1892">
        <f t="shared" si="29"/>
        <v>0</v>
      </c>
    </row>
    <row r="1893" spans="1:11" x14ac:dyDescent="0.25">
      <c r="A1893">
        <v>1892</v>
      </c>
      <c r="B1893" s="1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t="s">
        <v>13</v>
      </c>
      <c r="K1893">
        <f t="shared" si="29"/>
        <v>0</v>
      </c>
    </row>
    <row r="1894" spans="1:11" x14ac:dyDescent="0.25">
      <c r="A1894">
        <v>1893</v>
      </c>
      <c r="B1894" s="1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t="s">
        <v>13</v>
      </c>
      <c r="K1894">
        <f t="shared" si="29"/>
        <v>0</v>
      </c>
    </row>
    <row r="1895" spans="1:11" x14ac:dyDescent="0.25">
      <c r="A1895">
        <v>1894</v>
      </c>
      <c r="B1895" s="1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t="s">
        <v>13</v>
      </c>
      <c r="K1895">
        <f t="shared" si="29"/>
        <v>0</v>
      </c>
    </row>
    <row r="1896" spans="1:11" x14ac:dyDescent="0.25">
      <c r="A1896">
        <v>1895</v>
      </c>
      <c r="B1896" s="1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t="s">
        <v>13</v>
      </c>
      <c r="K1896">
        <f t="shared" si="29"/>
        <v>0</v>
      </c>
    </row>
    <row r="1897" spans="1:11" x14ac:dyDescent="0.25">
      <c r="A1897">
        <v>1896</v>
      </c>
      <c r="B1897" s="1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t="s">
        <v>11</v>
      </c>
      <c r="K1897">
        <f t="shared" si="29"/>
        <v>1</v>
      </c>
    </row>
    <row r="1898" spans="1:11" x14ac:dyDescent="0.25">
      <c r="A1898">
        <v>1897</v>
      </c>
      <c r="B1898" s="1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t="s">
        <v>11</v>
      </c>
      <c r="K1898">
        <f t="shared" si="29"/>
        <v>1</v>
      </c>
    </row>
    <row r="1899" spans="1:11" x14ac:dyDescent="0.25">
      <c r="A1899">
        <v>1898</v>
      </c>
      <c r="B1899" s="1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t="s">
        <v>11</v>
      </c>
      <c r="K1899">
        <f t="shared" si="29"/>
        <v>1</v>
      </c>
    </row>
    <row r="1900" spans="1:11" x14ac:dyDescent="0.25">
      <c r="A1900">
        <v>1899</v>
      </c>
      <c r="B1900" s="1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t="s">
        <v>11</v>
      </c>
      <c r="K1900">
        <f t="shared" si="29"/>
        <v>1</v>
      </c>
    </row>
    <row r="1901" spans="1:11" x14ac:dyDescent="0.25">
      <c r="A1901">
        <v>1900</v>
      </c>
      <c r="B1901" s="1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t="s">
        <v>11</v>
      </c>
      <c r="K1901">
        <f t="shared" si="29"/>
        <v>1</v>
      </c>
    </row>
    <row r="1902" spans="1:11" x14ac:dyDescent="0.25">
      <c r="A1902">
        <v>1901</v>
      </c>
      <c r="B1902" s="1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t="s">
        <v>13</v>
      </c>
      <c r="K1902">
        <f t="shared" si="29"/>
        <v>0</v>
      </c>
    </row>
    <row r="1903" spans="1:11" x14ac:dyDescent="0.25">
      <c r="A1903">
        <v>1902</v>
      </c>
      <c r="B1903" s="1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t="s">
        <v>11</v>
      </c>
      <c r="K1903">
        <f t="shared" si="29"/>
        <v>1</v>
      </c>
    </row>
    <row r="1904" spans="1:11" x14ac:dyDescent="0.25">
      <c r="A1904">
        <v>1903</v>
      </c>
      <c r="B1904" s="1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t="s">
        <v>11</v>
      </c>
      <c r="K1904">
        <f t="shared" si="29"/>
        <v>1</v>
      </c>
    </row>
    <row r="1905" spans="1:11" x14ac:dyDescent="0.25">
      <c r="A1905">
        <v>1904</v>
      </c>
      <c r="B1905" s="1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t="s">
        <v>11</v>
      </c>
      <c r="K1905">
        <f t="shared" si="29"/>
        <v>1</v>
      </c>
    </row>
    <row r="1906" spans="1:11" x14ac:dyDescent="0.25">
      <c r="A1906">
        <v>1905</v>
      </c>
      <c r="B1906" s="1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t="s">
        <v>13</v>
      </c>
      <c r="K1906">
        <f t="shared" si="29"/>
        <v>0</v>
      </c>
    </row>
    <row r="1907" spans="1:11" x14ac:dyDescent="0.25">
      <c r="A1907">
        <v>1906</v>
      </c>
      <c r="B1907" s="1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t="s">
        <v>13</v>
      </c>
      <c r="K1907">
        <f t="shared" si="29"/>
        <v>0</v>
      </c>
    </row>
    <row r="1908" spans="1:11" x14ac:dyDescent="0.25">
      <c r="A1908">
        <v>1907</v>
      </c>
      <c r="B1908" s="1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t="s">
        <v>11</v>
      </c>
      <c r="K1908">
        <f t="shared" si="29"/>
        <v>1</v>
      </c>
    </row>
    <row r="1909" spans="1:11" x14ac:dyDescent="0.25">
      <c r="A1909">
        <v>1908</v>
      </c>
      <c r="B1909" s="1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t="s">
        <v>11</v>
      </c>
      <c r="K1909">
        <f t="shared" si="29"/>
        <v>1</v>
      </c>
    </row>
    <row r="1910" spans="1:11" x14ac:dyDescent="0.25">
      <c r="A1910">
        <v>1909</v>
      </c>
      <c r="B1910" s="1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t="s">
        <v>13</v>
      </c>
      <c r="K1910">
        <f t="shared" si="29"/>
        <v>0</v>
      </c>
    </row>
    <row r="1911" spans="1:11" x14ac:dyDescent="0.25">
      <c r="A1911">
        <v>1910</v>
      </c>
      <c r="B1911" s="1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t="s">
        <v>11</v>
      </c>
      <c r="K1911">
        <f t="shared" si="29"/>
        <v>1</v>
      </c>
    </row>
    <row r="1912" spans="1:11" x14ac:dyDescent="0.25">
      <c r="A1912">
        <v>1911</v>
      </c>
      <c r="B1912" s="1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t="s">
        <v>11</v>
      </c>
      <c r="K1912">
        <f t="shared" si="29"/>
        <v>1</v>
      </c>
    </row>
    <row r="1913" spans="1:11" x14ac:dyDescent="0.25">
      <c r="A1913">
        <v>1912</v>
      </c>
      <c r="B1913" s="1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t="s">
        <v>13</v>
      </c>
      <c r="K1913">
        <f t="shared" si="29"/>
        <v>0</v>
      </c>
    </row>
    <row r="1914" spans="1:11" x14ac:dyDescent="0.25">
      <c r="A1914">
        <v>1913</v>
      </c>
      <c r="B1914" s="1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t="s">
        <v>11</v>
      </c>
      <c r="K1914">
        <f t="shared" si="29"/>
        <v>1</v>
      </c>
    </row>
    <row r="1915" spans="1:11" x14ac:dyDescent="0.25">
      <c r="A1915">
        <v>1914</v>
      </c>
      <c r="B1915" s="1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t="s">
        <v>13</v>
      </c>
      <c r="K1915">
        <f t="shared" si="29"/>
        <v>0</v>
      </c>
    </row>
    <row r="1916" spans="1:11" x14ac:dyDescent="0.25">
      <c r="A1916">
        <v>1915</v>
      </c>
      <c r="B1916" s="1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t="s">
        <v>11</v>
      </c>
      <c r="K1916">
        <f t="shared" si="29"/>
        <v>1</v>
      </c>
    </row>
    <row r="1917" spans="1:11" x14ac:dyDescent="0.25">
      <c r="A1917">
        <v>1916</v>
      </c>
      <c r="B1917" s="1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t="s">
        <v>11</v>
      </c>
      <c r="K1917">
        <f t="shared" si="29"/>
        <v>1</v>
      </c>
    </row>
    <row r="1918" spans="1:11" x14ac:dyDescent="0.25">
      <c r="A1918">
        <v>1917</v>
      </c>
      <c r="B1918" s="1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t="s">
        <v>11</v>
      </c>
      <c r="K1918">
        <f t="shared" si="29"/>
        <v>1</v>
      </c>
    </row>
    <row r="1919" spans="1:11" x14ac:dyDescent="0.25">
      <c r="A1919">
        <v>1918</v>
      </c>
      <c r="B1919" s="1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t="s">
        <v>11</v>
      </c>
      <c r="K1919">
        <f t="shared" si="29"/>
        <v>1</v>
      </c>
    </row>
    <row r="1920" spans="1:11" x14ac:dyDescent="0.25">
      <c r="A1920">
        <v>1919</v>
      </c>
      <c r="B1920" s="1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t="s">
        <v>11</v>
      </c>
      <c r="K1920">
        <f t="shared" si="29"/>
        <v>1</v>
      </c>
    </row>
    <row r="1921" spans="1:11" x14ac:dyDescent="0.25">
      <c r="A1921">
        <v>1920</v>
      </c>
      <c r="B1921" s="1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t="s">
        <v>13</v>
      </c>
      <c r="K1921">
        <f t="shared" si="29"/>
        <v>0</v>
      </c>
    </row>
    <row r="1922" spans="1:11" x14ac:dyDescent="0.25">
      <c r="A1922">
        <v>1921</v>
      </c>
      <c r="B1922" s="1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t="s">
        <v>11</v>
      </c>
      <c r="K1922">
        <f t="shared" si="29"/>
        <v>1</v>
      </c>
    </row>
    <row r="1923" spans="1:11" x14ac:dyDescent="0.25">
      <c r="A1923">
        <v>1922</v>
      </c>
      <c r="B1923" s="1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t="s">
        <v>11</v>
      </c>
      <c r="K1923">
        <f t="shared" ref="K1923:K1986" si="30">IF(J1923="Yes", 1, 0)</f>
        <v>1</v>
      </c>
    </row>
    <row r="1924" spans="1:11" x14ac:dyDescent="0.25">
      <c r="A1924">
        <v>1923</v>
      </c>
      <c r="B1924" s="1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t="s">
        <v>11</v>
      </c>
      <c r="K1924">
        <f t="shared" si="30"/>
        <v>1</v>
      </c>
    </row>
    <row r="1925" spans="1:11" x14ac:dyDescent="0.25">
      <c r="A1925">
        <v>1924</v>
      </c>
      <c r="B1925" s="1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t="s">
        <v>11</v>
      </c>
      <c r="K1925">
        <f t="shared" si="30"/>
        <v>1</v>
      </c>
    </row>
    <row r="1926" spans="1:11" x14ac:dyDescent="0.25">
      <c r="A1926">
        <v>1925</v>
      </c>
      <c r="B1926" s="1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t="s">
        <v>11</v>
      </c>
      <c r="K1926">
        <f t="shared" si="30"/>
        <v>1</v>
      </c>
    </row>
    <row r="1927" spans="1:11" x14ac:dyDescent="0.25">
      <c r="A1927">
        <v>1926</v>
      </c>
      <c r="B1927" s="1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t="s">
        <v>11</v>
      </c>
      <c r="K1927">
        <f t="shared" si="30"/>
        <v>1</v>
      </c>
    </row>
    <row r="1928" spans="1:11" x14ac:dyDescent="0.25">
      <c r="A1928">
        <v>1927</v>
      </c>
      <c r="B1928" s="1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t="s">
        <v>13</v>
      </c>
      <c r="K1928">
        <f t="shared" si="30"/>
        <v>0</v>
      </c>
    </row>
    <row r="1929" spans="1:11" x14ac:dyDescent="0.25">
      <c r="A1929">
        <v>1928</v>
      </c>
      <c r="B1929" s="1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t="s">
        <v>11</v>
      </c>
      <c r="K1929">
        <f t="shared" si="30"/>
        <v>1</v>
      </c>
    </row>
    <row r="1930" spans="1:11" x14ac:dyDescent="0.25">
      <c r="A1930">
        <v>1929</v>
      </c>
      <c r="B1930" s="1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t="s">
        <v>11</v>
      </c>
      <c r="K1930">
        <f t="shared" si="30"/>
        <v>1</v>
      </c>
    </row>
    <row r="1931" spans="1:11" x14ac:dyDescent="0.25">
      <c r="A1931">
        <v>1930</v>
      </c>
      <c r="B1931" s="1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t="s">
        <v>11</v>
      </c>
      <c r="K1931">
        <f t="shared" si="30"/>
        <v>1</v>
      </c>
    </row>
    <row r="1932" spans="1:11" x14ac:dyDescent="0.25">
      <c r="A1932">
        <v>1931</v>
      </c>
      <c r="B1932" s="1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t="s">
        <v>11</v>
      </c>
      <c r="K1932">
        <f t="shared" si="30"/>
        <v>1</v>
      </c>
    </row>
    <row r="1933" spans="1:11" x14ac:dyDescent="0.25">
      <c r="A1933">
        <v>1932</v>
      </c>
      <c r="B1933" s="1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t="s">
        <v>13</v>
      </c>
      <c r="K1933">
        <f t="shared" si="30"/>
        <v>0</v>
      </c>
    </row>
    <row r="1934" spans="1:11" x14ac:dyDescent="0.25">
      <c r="A1934">
        <v>1933</v>
      </c>
      <c r="B1934" s="1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t="s">
        <v>13</v>
      </c>
      <c r="K1934">
        <f t="shared" si="30"/>
        <v>0</v>
      </c>
    </row>
    <row r="1935" spans="1:11" x14ac:dyDescent="0.25">
      <c r="A1935">
        <v>1934</v>
      </c>
      <c r="B1935" s="1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t="s">
        <v>11</v>
      </c>
      <c r="K1935">
        <f t="shared" si="30"/>
        <v>1</v>
      </c>
    </row>
    <row r="1936" spans="1:11" x14ac:dyDescent="0.25">
      <c r="A1936">
        <v>1935</v>
      </c>
      <c r="B1936" s="1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t="s">
        <v>11</v>
      </c>
      <c r="K1936">
        <f t="shared" si="30"/>
        <v>1</v>
      </c>
    </row>
    <row r="1937" spans="1:11" x14ac:dyDescent="0.25">
      <c r="A1937">
        <v>1936</v>
      </c>
      <c r="B1937" s="1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t="s">
        <v>13</v>
      </c>
      <c r="K1937">
        <f t="shared" si="30"/>
        <v>0</v>
      </c>
    </row>
    <row r="1938" spans="1:11" x14ac:dyDescent="0.25">
      <c r="A1938">
        <v>1937</v>
      </c>
      <c r="B1938" s="1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t="s">
        <v>11</v>
      </c>
      <c r="K1938">
        <f t="shared" si="30"/>
        <v>1</v>
      </c>
    </row>
    <row r="1939" spans="1:11" x14ac:dyDescent="0.25">
      <c r="A1939">
        <v>1938</v>
      </c>
      <c r="B1939" s="1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t="s">
        <v>11</v>
      </c>
      <c r="K1939">
        <f t="shared" si="30"/>
        <v>1</v>
      </c>
    </row>
    <row r="1940" spans="1:11" x14ac:dyDescent="0.25">
      <c r="A1940">
        <v>1939</v>
      </c>
      <c r="B1940" s="1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t="s">
        <v>11</v>
      </c>
      <c r="K1940">
        <f t="shared" si="30"/>
        <v>1</v>
      </c>
    </row>
    <row r="1941" spans="1:11" x14ac:dyDescent="0.25">
      <c r="A1941">
        <v>1940</v>
      </c>
      <c r="B1941" s="1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t="s">
        <v>11</v>
      </c>
      <c r="K1941">
        <f t="shared" si="30"/>
        <v>1</v>
      </c>
    </row>
    <row r="1942" spans="1:11" x14ac:dyDescent="0.25">
      <c r="A1942">
        <v>1941</v>
      </c>
      <c r="B1942" s="1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t="s">
        <v>11</v>
      </c>
      <c r="K1942">
        <f t="shared" si="30"/>
        <v>1</v>
      </c>
    </row>
    <row r="1943" spans="1:11" x14ac:dyDescent="0.25">
      <c r="A1943">
        <v>1942</v>
      </c>
      <c r="B1943" s="1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t="s">
        <v>13</v>
      </c>
      <c r="K1943">
        <f t="shared" si="30"/>
        <v>0</v>
      </c>
    </row>
    <row r="1944" spans="1:11" x14ac:dyDescent="0.25">
      <c r="A1944">
        <v>1943</v>
      </c>
      <c r="B1944" s="1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t="s">
        <v>11</v>
      </c>
      <c r="K1944">
        <f t="shared" si="30"/>
        <v>1</v>
      </c>
    </row>
    <row r="1945" spans="1:11" x14ac:dyDescent="0.25">
      <c r="A1945">
        <v>1944</v>
      </c>
      <c r="B1945" s="1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t="s">
        <v>13</v>
      </c>
      <c r="K1945">
        <f t="shared" si="30"/>
        <v>0</v>
      </c>
    </row>
    <row r="1946" spans="1:11" x14ac:dyDescent="0.25">
      <c r="A1946">
        <v>1945</v>
      </c>
      <c r="B1946" s="1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t="s">
        <v>11</v>
      </c>
      <c r="K1946">
        <f t="shared" si="30"/>
        <v>1</v>
      </c>
    </row>
    <row r="1947" spans="1:11" x14ac:dyDescent="0.25">
      <c r="A1947">
        <v>1946</v>
      </c>
      <c r="B1947" s="1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t="s">
        <v>11</v>
      </c>
      <c r="K1947">
        <f t="shared" si="30"/>
        <v>1</v>
      </c>
    </row>
    <row r="1948" spans="1:11" x14ac:dyDescent="0.25">
      <c r="A1948">
        <v>1947</v>
      </c>
      <c r="B1948" s="1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t="s">
        <v>11</v>
      </c>
      <c r="K1948">
        <f t="shared" si="30"/>
        <v>1</v>
      </c>
    </row>
    <row r="1949" spans="1:11" x14ac:dyDescent="0.25">
      <c r="A1949">
        <v>1948</v>
      </c>
      <c r="B1949" s="1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t="s">
        <v>11</v>
      </c>
      <c r="K1949">
        <f t="shared" si="30"/>
        <v>1</v>
      </c>
    </row>
    <row r="1950" spans="1:11" x14ac:dyDescent="0.25">
      <c r="A1950">
        <v>1949</v>
      </c>
      <c r="B1950" s="1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t="s">
        <v>11</v>
      </c>
      <c r="K1950">
        <f t="shared" si="30"/>
        <v>1</v>
      </c>
    </row>
    <row r="1951" spans="1:11" x14ac:dyDescent="0.25">
      <c r="A1951">
        <v>1950</v>
      </c>
      <c r="B1951" s="1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t="s">
        <v>13</v>
      </c>
      <c r="K1951">
        <f t="shared" si="30"/>
        <v>0</v>
      </c>
    </row>
    <row r="1952" spans="1:11" x14ac:dyDescent="0.25">
      <c r="A1952">
        <v>1951</v>
      </c>
      <c r="B1952" s="1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t="s">
        <v>13</v>
      </c>
      <c r="K1952">
        <f t="shared" si="30"/>
        <v>0</v>
      </c>
    </row>
    <row r="1953" spans="1:11" x14ac:dyDescent="0.25">
      <c r="A1953">
        <v>1952</v>
      </c>
      <c r="B1953" s="1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t="s">
        <v>11</v>
      </c>
      <c r="K1953">
        <f t="shared" si="30"/>
        <v>1</v>
      </c>
    </row>
    <row r="1954" spans="1:11" x14ac:dyDescent="0.25">
      <c r="A1954">
        <v>1953</v>
      </c>
      <c r="B1954" s="1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t="s">
        <v>13</v>
      </c>
      <c r="K1954">
        <f t="shared" si="30"/>
        <v>0</v>
      </c>
    </row>
    <row r="1955" spans="1:11" x14ac:dyDescent="0.25">
      <c r="A1955">
        <v>1954</v>
      </c>
      <c r="B1955" s="1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t="s">
        <v>13</v>
      </c>
      <c r="K1955">
        <f t="shared" si="30"/>
        <v>0</v>
      </c>
    </row>
    <row r="1956" spans="1:11" x14ac:dyDescent="0.25">
      <c r="A1956">
        <v>1955</v>
      </c>
      <c r="B1956" s="1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t="s">
        <v>11</v>
      </c>
      <c r="K1956">
        <f t="shared" si="30"/>
        <v>1</v>
      </c>
    </row>
    <row r="1957" spans="1:11" x14ac:dyDescent="0.25">
      <c r="A1957">
        <v>1956</v>
      </c>
      <c r="B1957" s="1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t="s">
        <v>11</v>
      </c>
      <c r="K1957">
        <f t="shared" si="30"/>
        <v>1</v>
      </c>
    </row>
    <row r="1958" spans="1:11" x14ac:dyDescent="0.25">
      <c r="A1958">
        <v>1957</v>
      </c>
      <c r="B1958" s="1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t="s">
        <v>11</v>
      </c>
      <c r="K1958">
        <f t="shared" si="30"/>
        <v>1</v>
      </c>
    </row>
    <row r="1959" spans="1:11" x14ac:dyDescent="0.25">
      <c r="A1959">
        <v>1958</v>
      </c>
      <c r="B1959" s="1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t="s">
        <v>13</v>
      </c>
      <c r="K1959">
        <f t="shared" si="30"/>
        <v>0</v>
      </c>
    </row>
    <row r="1960" spans="1:11" x14ac:dyDescent="0.25">
      <c r="A1960">
        <v>1959</v>
      </c>
      <c r="B1960" s="1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t="s">
        <v>11</v>
      </c>
      <c r="K1960">
        <f t="shared" si="30"/>
        <v>1</v>
      </c>
    </row>
    <row r="1961" spans="1:11" x14ac:dyDescent="0.25">
      <c r="A1961">
        <v>1960</v>
      </c>
      <c r="B1961" s="1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t="s">
        <v>13</v>
      </c>
      <c r="K1961">
        <f t="shared" si="30"/>
        <v>0</v>
      </c>
    </row>
    <row r="1962" spans="1:11" x14ac:dyDescent="0.25">
      <c r="A1962">
        <v>1961</v>
      </c>
      <c r="B1962" s="1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t="s">
        <v>11</v>
      </c>
      <c r="K1962">
        <f t="shared" si="30"/>
        <v>1</v>
      </c>
    </row>
    <row r="1963" spans="1:11" x14ac:dyDescent="0.25">
      <c r="A1963">
        <v>1962</v>
      </c>
      <c r="B1963" s="1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t="s">
        <v>11</v>
      </c>
      <c r="K1963">
        <f t="shared" si="30"/>
        <v>1</v>
      </c>
    </row>
    <row r="1964" spans="1:11" x14ac:dyDescent="0.25">
      <c r="A1964">
        <v>1963</v>
      </c>
      <c r="B1964" s="1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t="s">
        <v>11</v>
      </c>
      <c r="K1964">
        <f t="shared" si="30"/>
        <v>1</v>
      </c>
    </row>
    <row r="1965" spans="1:11" x14ac:dyDescent="0.25">
      <c r="A1965">
        <v>1964</v>
      </c>
      <c r="B1965" s="1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t="s">
        <v>13</v>
      </c>
      <c r="K1965">
        <f t="shared" si="30"/>
        <v>0</v>
      </c>
    </row>
    <row r="1966" spans="1:11" x14ac:dyDescent="0.25">
      <c r="A1966">
        <v>1965</v>
      </c>
      <c r="B1966" s="1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t="s">
        <v>11</v>
      </c>
      <c r="K1966">
        <f t="shared" si="30"/>
        <v>1</v>
      </c>
    </row>
    <row r="1967" spans="1:11" x14ac:dyDescent="0.25">
      <c r="A1967">
        <v>1966</v>
      </c>
      <c r="B1967" s="1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t="s">
        <v>13</v>
      </c>
      <c r="K1967">
        <f t="shared" si="30"/>
        <v>0</v>
      </c>
    </row>
    <row r="1968" spans="1:11" x14ac:dyDescent="0.25">
      <c r="A1968">
        <v>1967</v>
      </c>
      <c r="B1968" s="1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t="s">
        <v>11</v>
      </c>
      <c r="K1968">
        <f t="shared" si="30"/>
        <v>1</v>
      </c>
    </row>
    <row r="1969" spans="1:11" x14ac:dyDescent="0.25">
      <c r="A1969">
        <v>1968</v>
      </c>
      <c r="B1969" s="1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t="s">
        <v>13</v>
      </c>
      <c r="K1969">
        <f t="shared" si="30"/>
        <v>0</v>
      </c>
    </row>
    <row r="1970" spans="1:11" x14ac:dyDescent="0.25">
      <c r="A1970">
        <v>1969</v>
      </c>
      <c r="B1970" s="1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t="s">
        <v>11</v>
      </c>
      <c r="K1970">
        <f t="shared" si="30"/>
        <v>1</v>
      </c>
    </row>
    <row r="1971" spans="1:11" x14ac:dyDescent="0.25">
      <c r="A1971">
        <v>1970</v>
      </c>
      <c r="B1971" s="1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t="s">
        <v>11</v>
      </c>
      <c r="K1971">
        <f t="shared" si="30"/>
        <v>1</v>
      </c>
    </row>
    <row r="1972" spans="1:11" x14ac:dyDescent="0.25">
      <c r="A1972">
        <v>1971</v>
      </c>
      <c r="B1972" s="1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t="s">
        <v>11</v>
      </c>
      <c r="K1972">
        <f t="shared" si="30"/>
        <v>1</v>
      </c>
    </row>
    <row r="1973" spans="1:11" x14ac:dyDescent="0.25">
      <c r="A1973">
        <v>1972</v>
      </c>
      <c r="B1973" s="1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t="s">
        <v>13</v>
      </c>
      <c r="K1973">
        <f t="shared" si="30"/>
        <v>0</v>
      </c>
    </row>
    <row r="1974" spans="1:11" x14ac:dyDescent="0.25">
      <c r="A1974">
        <v>1973</v>
      </c>
      <c r="B1974" s="1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t="s">
        <v>11</v>
      </c>
      <c r="K1974">
        <f t="shared" si="30"/>
        <v>1</v>
      </c>
    </row>
    <row r="1975" spans="1:11" x14ac:dyDescent="0.25">
      <c r="A1975">
        <v>1974</v>
      </c>
      <c r="B1975" s="1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t="s">
        <v>11</v>
      </c>
      <c r="K1975">
        <f t="shared" si="30"/>
        <v>1</v>
      </c>
    </row>
    <row r="1976" spans="1:11" x14ac:dyDescent="0.25">
      <c r="A1976">
        <v>1975</v>
      </c>
      <c r="B1976" s="1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t="s">
        <v>13</v>
      </c>
      <c r="K1976">
        <f t="shared" si="30"/>
        <v>0</v>
      </c>
    </row>
    <row r="1977" spans="1:11" x14ac:dyDescent="0.25">
      <c r="A1977">
        <v>1976</v>
      </c>
      <c r="B1977" s="1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t="s">
        <v>11</v>
      </c>
      <c r="K1977">
        <f t="shared" si="30"/>
        <v>1</v>
      </c>
    </row>
    <row r="1978" spans="1:11" x14ac:dyDescent="0.25">
      <c r="A1978">
        <v>1977</v>
      </c>
      <c r="B1978" s="1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t="s">
        <v>11</v>
      </c>
      <c r="K1978">
        <f t="shared" si="30"/>
        <v>1</v>
      </c>
    </row>
    <row r="1979" spans="1:11" x14ac:dyDescent="0.25">
      <c r="A1979">
        <v>1978</v>
      </c>
      <c r="B1979" s="1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t="s">
        <v>11</v>
      </c>
      <c r="K1979">
        <f t="shared" si="30"/>
        <v>1</v>
      </c>
    </row>
    <row r="1980" spans="1:11" x14ac:dyDescent="0.25">
      <c r="A1980">
        <v>1979</v>
      </c>
      <c r="B1980" s="1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t="s">
        <v>11</v>
      </c>
      <c r="K1980">
        <f t="shared" si="30"/>
        <v>1</v>
      </c>
    </row>
    <row r="1981" spans="1:11" x14ac:dyDescent="0.25">
      <c r="A1981">
        <v>1980</v>
      </c>
      <c r="B1981" s="1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t="s">
        <v>11</v>
      </c>
      <c r="K1981">
        <f t="shared" si="30"/>
        <v>1</v>
      </c>
    </row>
    <row r="1982" spans="1:11" x14ac:dyDescent="0.25">
      <c r="A1982">
        <v>1981</v>
      </c>
      <c r="B1982" s="1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t="s">
        <v>13</v>
      </c>
      <c r="K1982">
        <f t="shared" si="30"/>
        <v>0</v>
      </c>
    </row>
    <row r="1983" spans="1:11" x14ac:dyDescent="0.25">
      <c r="A1983">
        <v>1982</v>
      </c>
      <c r="B1983" s="1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t="s">
        <v>11</v>
      </c>
      <c r="K1983">
        <f t="shared" si="30"/>
        <v>1</v>
      </c>
    </row>
    <row r="1984" spans="1:11" x14ac:dyDescent="0.25">
      <c r="A1984">
        <v>1983</v>
      </c>
      <c r="B1984" s="1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t="s">
        <v>11</v>
      </c>
      <c r="K1984">
        <f t="shared" si="30"/>
        <v>1</v>
      </c>
    </row>
    <row r="1985" spans="1:11" x14ac:dyDescent="0.25">
      <c r="A1985">
        <v>1984</v>
      </c>
      <c r="B1985" s="1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t="s">
        <v>11</v>
      </c>
      <c r="K1985">
        <f t="shared" si="30"/>
        <v>1</v>
      </c>
    </row>
    <row r="1986" spans="1:11" x14ac:dyDescent="0.25">
      <c r="A1986">
        <v>1985</v>
      </c>
      <c r="B1986" s="1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t="s">
        <v>11</v>
      </c>
      <c r="K1986">
        <f t="shared" si="30"/>
        <v>1</v>
      </c>
    </row>
    <row r="1987" spans="1:11" x14ac:dyDescent="0.25">
      <c r="A1987">
        <v>1986</v>
      </c>
      <c r="B1987" s="1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t="s">
        <v>11</v>
      </c>
      <c r="K1987">
        <f t="shared" ref="K1987:K2050" si="31">IF(J1987="Yes", 1, 0)</f>
        <v>1</v>
      </c>
    </row>
    <row r="1988" spans="1:11" x14ac:dyDescent="0.25">
      <c r="A1988">
        <v>1987</v>
      </c>
      <c r="B1988" s="1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t="s">
        <v>13</v>
      </c>
      <c r="K1988">
        <f t="shared" si="31"/>
        <v>0</v>
      </c>
    </row>
    <row r="1989" spans="1:11" x14ac:dyDescent="0.25">
      <c r="A1989">
        <v>1988</v>
      </c>
      <c r="B1989" s="1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t="s">
        <v>13</v>
      </c>
      <c r="K1989">
        <f t="shared" si="31"/>
        <v>0</v>
      </c>
    </row>
    <row r="1990" spans="1:11" x14ac:dyDescent="0.25">
      <c r="A1990">
        <v>1989</v>
      </c>
      <c r="B1990" s="1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t="s">
        <v>11</v>
      </c>
      <c r="K1990">
        <f t="shared" si="31"/>
        <v>1</v>
      </c>
    </row>
    <row r="1991" spans="1:11" x14ac:dyDescent="0.25">
      <c r="A1991">
        <v>1990</v>
      </c>
      <c r="B1991" s="1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t="s">
        <v>13</v>
      </c>
      <c r="K1991">
        <f t="shared" si="31"/>
        <v>0</v>
      </c>
    </row>
    <row r="1992" spans="1:11" x14ac:dyDescent="0.25">
      <c r="A1992">
        <v>1991</v>
      </c>
      <c r="B1992" s="1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t="s">
        <v>11</v>
      </c>
      <c r="K1992">
        <f t="shared" si="31"/>
        <v>1</v>
      </c>
    </row>
    <row r="1993" spans="1:11" x14ac:dyDescent="0.25">
      <c r="A1993">
        <v>1992</v>
      </c>
      <c r="B1993" s="1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t="s">
        <v>11</v>
      </c>
      <c r="K1993">
        <f t="shared" si="31"/>
        <v>1</v>
      </c>
    </row>
    <row r="1994" spans="1:11" x14ac:dyDescent="0.25">
      <c r="A1994">
        <v>1993</v>
      </c>
      <c r="B1994" s="1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t="s">
        <v>13</v>
      </c>
      <c r="K1994">
        <f t="shared" si="31"/>
        <v>0</v>
      </c>
    </row>
    <row r="1995" spans="1:11" x14ac:dyDescent="0.25">
      <c r="A1995">
        <v>1994</v>
      </c>
      <c r="B1995" s="1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t="s">
        <v>13</v>
      </c>
      <c r="K1995">
        <f t="shared" si="31"/>
        <v>0</v>
      </c>
    </row>
    <row r="1996" spans="1:11" x14ac:dyDescent="0.25">
      <c r="A1996">
        <v>1995</v>
      </c>
      <c r="B1996" s="1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t="s">
        <v>13</v>
      </c>
      <c r="K1996">
        <f t="shared" si="31"/>
        <v>0</v>
      </c>
    </row>
    <row r="1997" spans="1:11" x14ac:dyDescent="0.25">
      <c r="A1997">
        <v>1996</v>
      </c>
      <c r="B1997" s="1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t="s">
        <v>13</v>
      </c>
      <c r="K1997">
        <f t="shared" si="31"/>
        <v>0</v>
      </c>
    </row>
    <row r="1998" spans="1:11" x14ac:dyDescent="0.25">
      <c r="A1998">
        <v>1997</v>
      </c>
      <c r="B1998" s="1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t="s">
        <v>13</v>
      </c>
      <c r="K1998">
        <f t="shared" si="31"/>
        <v>0</v>
      </c>
    </row>
    <row r="1999" spans="1:11" x14ac:dyDescent="0.25">
      <c r="A1999">
        <v>1998</v>
      </c>
      <c r="B1999" s="1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t="s">
        <v>11</v>
      </c>
      <c r="K1999">
        <f t="shared" si="31"/>
        <v>1</v>
      </c>
    </row>
    <row r="2000" spans="1:11" x14ac:dyDescent="0.25">
      <c r="A2000">
        <v>1999</v>
      </c>
      <c r="B2000" s="1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t="s">
        <v>13</v>
      </c>
      <c r="K2000">
        <f t="shared" si="31"/>
        <v>0</v>
      </c>
    </row>
    <row r="2001" spans="1:11" x14ac:dyDescent="0.25">
      <c r="A2001">
        <v>2000</v>
      </c>
      <c r="B2001" s="1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t="s">
        <v>13</v>
      </c>
      <c r="K2001">
        <f t="shared" si="31"/>
        <v>0</v>
      </c>
    </row>
    <row r="2002" spans="1:11" x14ac:dyDescent="0.25">
      <c r="A2002">
        <v>2001</v>
      </c>
      <c r="B2002" s="1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t="s">
        <v>11</v>
      </c>
      <c r="K2002">
        <f t="shared" si="31"/>
        <v>1</v>
      </c>
    </row>
    <row r="2003" spans="1:11" x14ac:dyDescent="0.25">
      <c r="A2003">
        <v>2002</v>
      </c>
      <c r="B2003" s="1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t="s">
        <v>11</v>
      </c>
      <c r="K2003">
        <f t="shared" si="31"/>
        <v>1</v>
      </c>
    </row>
    <row r="2004" spans="1:11" x14ac:dyDescent="0.25">
      <c r="A2004">
        <v>2003</v>
      </c>
      <c r="B2004" s="1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t="s">
        <v>11</v>
      </c>
      <c r="K2004">
        <f t="shared" si="31"/>
        <v>1</v>
      </c>
    </row>
    <row r="2005" spans="1:11" x14ac:dyDescent="0.25">
      <c r="A2005">
        <v>2004</v>
      </c>
      <c r="B2005" s="1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t="s">
        <v>11</v>
      </c>
      <c r="K2005">
        <f t="shared" si="31"/>
        <v>1</v>
      </c>
    </row>
    <row r="2006" spans="1:11" x14ac:dyDescent="0.25">
      <c r="A2006">
        <v>2005</v>
      </c>
      <c r="B2006" s="1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t="s">
        <v>11</v>
      </c>
      <c r="K2006">
        <f t="shared" si="31"/>
        <v>1</v>
      </c>
    </row>
    <row r="2007" spans="1:11" x14ac:dyDescent="0.25">
      <c r="A2007">
        <v>2006</v>
      </c>
      <c r="B2007" s="1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t="s">
        <v>13</v>
      </c>
      <c r="K2007">
        <f t="shared" si="31"/>
        <v>0</v>
      </c>
    </row>
    <row r="2008" spans="1:11" x14ac:dyDescent="0.25">
      <c r="A2008">
        <v>2007</v>
      </c>
      <c r="B2008" s="1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t="s">
        <v>11</v>
      </c>
      <c r="K2008">
        <f t="shared" si="31"/>
        <v>1</v>
      </c>
    </row>
    <row r="2009" spans="1:11" x14ac:dyDescent="0.25">
      <c r="A2009">
        <v>2008</v>
      </c>
      <c r="B2009" s="1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t="s">
        <v>11</v>
      </c>
      <c r="K2009">
        <f t="shared" si="31"/>
        <v>1</v>
      </c>
    </row>
    <row r="2010" spans="1:11" x14ac:dyDescent="0.25">
      <c r="A2010">
        <v>2009</v>
      </c>
      <c r="B2010" s="1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t="s">
        <v>13</v>
      </c>
      <c r="K2010">
        <f t="shared" si="31"/>
        <v>0</v>
      </c>
    </row>
    <row r="2011" spans="1:11" x14ac:dyDescent="0.25">
      <c r="A2011">
        <v>2010</v>
      </c>
      <c r="B2011" s="1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t="s">
        <v>11</v>
      </c>
      <c r="K2011">
        <f t="shared" si="31"/>
        <v>1</v>
      </c>
    </row>
    <row r="2012" spans="1:11" x14ac:dyDescent="0.25">
      <c r="A2012">
        <v>2011</v>
      </c>
      <c r="B2012" s="1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t="s">
        <v>13</v>
      </c>
      <c r="K2012">
        <f t="shared" si="31"/>
        <v>0</v>
      </c>
    </row>
    <row r="2013" spans="1:11" x14ac:dyDescent="0.25">
      <c r="A2013">
        <v>2012</v>
      </c>
      <c r="B2013" s="1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t="s">
        <v>11</v>
      </c>
      <c r="K2013">
        <f t="shared" si="31"/>
        <v>1</v>
      </c>
    </row>
    <row r="2014" spans="1:11" x14ac:dyDescent="0.25">
      <c r="A2014">
        <v>2013</v>
      </c>
      <c r="B2014" s="1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t="s">
        <v>13</v>
      </c>
      <c r="K2014">
        <f t="shared" si="31"/>
        <v>0</v>
      </c>
    </row>
    <row r="2015" spans="1:11" x14ac:dyDescent="0.25">
      <c r="A2015">
        <v>2014</v>
      </c>
      <c r="B2015" s="1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t="s">
        <v>13</v>
      </c>
      <c r="K2015">
        <f t="shared" si="31"/>
        <v>0</v>
      </c>
    </row>
    <row r="2016" spans="1:11" x14ac:dyDescent="0.25">
      <c r="A2016">
        <v>2015</v>
      </c>
      <c r="B2016" s="1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t="s">
        <v>13</v>
      </c>
      <c r="K2016">
        <f t="shared" si="31"/>
        <v>0</v>
      </c>
    </row>
    <row r="2017" spans="1:11" x14ac:dyDescent="0.25">
      <c r="A2017">
        <v>2016</v>
      </c>
      <c r="B2017" s="1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t="s">
        <v>13</v>
      </c>
      <c r="K2017">
        <f t="shared" si="31"/>
        <v>0</v>
      </c>
    </row>
    <row r="2018" spans="1:11" x14ac:dyDescent="0.25">
      <c r="A2018">
        <v>2017</v>
      </c>
      <c r="B2018" s="1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t="s">
        <v>11</v>
      </c>
      <c r="K2018">
        <f t="shared" si="31"/>
        <v>1</v>
      </c>
    </row>
    <row r="2019" spans="1:11" x14ac:dyDescent="0.25">
      <c r="A2019">
        <v>2018</v>
      </c>
      <c r="B2019" s="1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t="s">
        <v>11</v>
      </c>
      <c r="K2019">
        <f t="shared" si="31"/>
        <v>1</v>
      </c>
    </row>
    <row r="2020" spans="1:11" x14ac:dyDescent="0.25">
      <c r="A2020">
        <v>2019</v>
      </c>
      <c r="B2020" s="1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t="s">
        <v>13</v>
      </c>
      <c r="K2020">
        <f t="shared" si="31"/>
        <v>0</v>
      </c>
    </row>
    <row r="2021" spans="1:11" x14ac:dyDescent="0.25">
      <c r="A2021">
        <v>2020</v>
      </c>
      <c r="B2021" s="1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t="s">
        <v>11</v>
      </c>
      <c r="K2021">
        <f t="shared" si="31"/>
        <v>1</v>
      </c>
    </row>
    <row r="2022" spans="1:11" x14ac:dyDescent="0.25">
      <c r="A2022">
        <v>2021</v>
      </c>
      <c r="B2022" s="1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t="s">
        <v>11</v>
      </c>
      <c r="K2022">
        <f t="shared" si="31"/>
        <v>1</v>
      </c>
    </row>
    <row r="2023" spans="1:11" x14ac:dyDescent="0.25">
      <c r="A2023">
        <v>2022</v>
      </c>
      <c r="B2023" s="1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t="s">
        <v>13</v>
      </c>
      <c r="K2023">
        <f t="shared" si="31"/>
        <v>0</v>
      </c>
    </row>
    <row r="2024" spans="1:11" x14ac:dyDescent="0.25">
      <c r="A2024">
        <v>2023</v>
      </c>
      <c r="B2024" s="1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t="s">
        <v>11</v>
      </c>
      <c r="K2024">
        <f t="shared" si="31"/>
        <v>1</v>
      </c>
    </row>
    <row r="2025" spans="1:11" x14ac:dyDescent="0.25">
      <c r="A2025">
        <v>2024</v>
      </c>
      <c r="B2025" s="1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t="s">
        <v>11</v>
      </c>
      <c r="K2025">
        <f t="shared" si="31"/>
        <v>1</v>
      </c>
    </row>
    <row r="2026" spans="1:11" x14ac:dyDescent="0.25">
      <c r="A2026">
        <v>2025</v>
      </c>
      <c r="B2026" s="1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t="s">
        <v>11</v>
      </c>
      <c r="K2026">
        <f t="shared" si="31"/>
        <v>1</v>
      </c>
    </row>
    <row r="2027" spans="1:11" x14ac:dyDescent="0.25">
      <c r="A2027">
        <v>2026</v>
      </c>
      <c r="B2027" s="1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t="s">
        <v>13</v>
      </c>
      <c r="K2027">
        <f t="shared" si="31"/>
        <v>0</v>
      </c>
    </row>
    <row r="2028" spans="1:11" x14ac:dyDescent="0.25">
      <c r="A2028">
        <v>2027</v>
      </c>
      <c r="B2028" s="1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t="s">
        <v>11</v>
      </c>
      <c r="K2028">
        <f t="shared" si="31"/>
        <v>1</v>
      </c>
    </row>
    <row r="2029" spans="1:11" x14ac:dyDescent="0.25">
      <c r="A2029">
        <v>2028</v>
      </c>
      <c r="B2029" s="1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t="s">
        <v>11</v>
      </c>
      <c r="K2029">
        <f t="shared" si="31"/>
        <v>1</v>
      </c>
    </row>
    <row r="2030" spans="1:11" x14ac:dyDescent="0.25">
      <c r="A2030">
        <v>2029</v>
      </c>
      <c r="B2030" s="1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t="s">
        <v>11</v>
      </c>
      <c r="K2030">
        <f t="shared" si="31"/>
        <v>1</v>
      </c>
    </row>
    <row r="2031" spans="1:11" x14ac:dyDescent="0.25">
      <c r="A2031">
        <v>2030</v>
      </c>
      <c r="B2031" s="1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t="s">
        <v>13</v>
      </c>
      <c r="K2031">
        <f t="shared" si="31"/>
        <v>0</v>
      </c>
    </row>
    <row r="2032" spans="1:11" x14ac:dyDescent="0.25">
      <c r="A2032">
        <v>2031</v>
      </c>
      <c r="B2032" s="1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t="s">
        <v>11</v>
      </c>
      <c r="K2032">
        <f t="shared" si="31"/>
        <v>1</v>
      </c>
    </row>
    <row r="2033" spans="1:11" x14ac:dyDescent="0.25">
      <c r="A2033">
        <v>2032</v>
      </c>
      <c r="B2033" s="1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t="s">
        <v>11</v>
      </c>
      <c r="K2033">
        <f t="shared" si="31"/>
        <v>1</v>
      </c>
    </row>
    <row r="2034" spans="1:11" x14ac:dyDescent="0.25">
      <c r="A2034">
        <v>2033</v>
      </c>
      <c r="B2034" s="1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t="s">
        <v>13</v>
      </c>
      <c r="K2034">
        <f t="shared" si="31"/>
        <v>0</v>
      </c>
    </row>
    <row r="2035" spans="1:11" x14ac:dyDescent="0.25">
      <c r="A2035">
        <v>2034</v>
      </c>
      <c r="B2035" s="1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t="s">
        <v>13</v>
      </c>
      <c r="K2035">
        <f t="shared" si="31"/>
        <v>0</v>
      </c>
    </row>
    <row r="2036" spans="1:11" x14ac:dyDescent="0.25">
      <c r="A2036">
        <v>2035</v>
      </c>
      <c r="B2036" s="1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t="s">
        <v>13</v>
      </c>
      <c r="K2036">
        <f t="shared" si="31"/>
        <v>0</v>
      </c>
    </row>
    <row r="2037" spans="1:11" x14ac:dyDescent="0.25">
      <c r="A2037">
        <v>2036</v>
      </c>
      <c r="B2037" s="1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t="s">
        <v>13</v>
      </c>
      <c r="K2037">
        <f t="shared" si="31"/>
        <v>0</v>
      </c>
    </row>
    <row r="2038" spans="1:11" x14ac:dyDescent="0.25">
      <c r="A2038">
        <v>2037</v>
      </c>
      <c r="B2038" s="1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t="s">
        <v>11</v>
      </c>
      <c r="K2038">
        <f t="shared" si="31"/>
        <v>1</v>
      </c>
    </row>
    <row r="2039" spans="1:11" x14ac:dyDescent="0.25">
      <c r="A2039">
        <v>2038</v>
      </c>
      <c r="B2039" s="1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t="s">
        <v>11</v>
      </c>
      <c r="K2039">
        <f t="shared" si="31"/>
        <v>1</v>
      </c>
    </row>
    <row r="2040" spans="1:11" x14ac:dyDescent="0.25">
      <c r="A2040">
        <v>2039</v>
      </c>
      <c r="B2040" s="1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t="s">
        <v>11</v>
      </c>
      <c r="K2040">
        <f t="shared" si="31"/>
        <v>1</v>
      </c>
    </row>
    <row r="2041" spans="1:11" x14ac:dyDescent="0.25">
      <c r="A2041">
        <v>2040</v>
      </c>
      <c r="B2041" s="1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t="s">
        <v>13</v>
      </c>
      <c r="K2041">
        <f t="shared" si="31"/>
        <v>0</v>
      </c>
    </row>
    <row r="2042" spans="1:11" x14ac:dyDescent="0.25">
      <c r="A2042">
        <v>2041</v>
      </c>
      <c r="B2042" s="1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t="s">
        <v>13</v>
      </c>
      <c r="K2042">
        <f t="shared" si="31"/>
        <v>0</v>
      </c>
    </row>
    <row r="2043" spans="1:11" x14ac:dyDescent="0.25">
      <c r="A2043">
        <v>2042</v>
      </c>
      <c r="B2043" s="1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t="s">
        <v>11</v>
      </c>
      <c r="K2043">
        <f t="shared" si="31"/>
        <v>1</v>
      </c>
    </row>
    <row r="2044" spans="1:11" x14ac:dyDescent="0.25">
      <c r="A2044">
        <v>2043</v>
      </c>
      <c r="B2044" s="1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t="s">
        <v>13</v>
      </c>
      <c r="K2044">
        <f t="shared" si="31"/>
        <v>0</v>
      </c>
    </row>
    <row r="2045" spans="1:11" x14ac:dyDescent="0.25">
      <c r="A2045">
        <v>2044</v>
      </c>
      <c r="B2045" s="1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t="s">
        <v>13</v>
      </c>
      <c r="K2045">
        <f t="shared" si="31"/>
        <v>0</v>
      </c>
    </row>
    <row r="2046" spans="1:11" x14ac:dyDescent="0.25">
      <c r="A2046">
        <v>2045</v>
      </c>
      <c r="B2046" s="1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t="s">
        <v>11</v>
      </c>
      <c r="K2046">
        <f t="shared" si="31"/>
        <v>1</v>
      </c>
    </row>
    <row r="2047" spans="1:11" x14ac:dyDescent="0.25">
      <c r="A2047">
        <v>2046</v>
      </c>
      <c r="B2047" s="1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t="s">
        <v>11</v>
      </c>
      <c r="K2047">
        <f t="shared" si="31"/>
        <v>1</v>
      </c>
    </row>
    <row r="2048" spans="1:11" x14ac:dyDescent="0.25">
      <c r="A2048">
        <v>2047</v>
      </c>
      <c r="B2048" s="1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t="s">
        <v>11</v>
      </c>
      <c r="K2048">
        <f t="shared" si="31"/>
        <v>1</v>
      </c>
    </row>
    <row r="2049" spans="1:11" x14ac:dyDescent="0.25">
      <c r="A2049">
        <v>2048</v>
      </c>
      <c r="B2049" s="1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t="s">
        <v>11</v>
      </c>
      <c r="K2049">
        <f t="shared" si="31"/>
        <v>1</v>
      </c>
    </row>
    <row r="2050" spans="1:11" x14ac:dyDescent="0.25">
      <c r="A2050">
        <v>2049</v>
      </c>
      <c r="B2050" s="1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t="s">
        <v>13</v>
      </c>
      <c r="K2050">
        <f t="shared" si="31"/>
        <v>0</v>
      </c>
    </row>
    <row r="2051" spans="1:11" x14ac:dyDescent="0.25">
      <c r="A2051">
        <v>2050</v>
      </c>
      <c r="B2051" s="1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t="s">
        <v>13</v>
      </c>
      <c r="K2051">
        <f t="shared" ref="K2051:K2114" si="32">IF(J2051="Yes", 1, 0)</f>
        <v>0</v>
      </c>
    </row>
    <row r="2052" spans="1:11" x14ac:dyDescent="0.25">
      <c r="A2052">
        <v>2051</v>
      </c>
      <c r="B2052" s="1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t="s">
        <v>11</v>
      </c>
      <c r="K2052">
        <f t="shared" si="32"/>
        <v>1</v>
      </c>
    </row>
    <row r="2053" spans="1:11" x14ac:dyDescent="0.25">
      <c r="A2053">
        <v>2052</v>
      </c>
      <c r="B2053" s="1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t="s">
        <v>11</v>
      </c>
      <c r="K2053">
        <f t="shared" si="32"/>
        <v>1</v>
      </c>
    </row>
    <row r="2054" spans="1:11" x14ac:dyDescent="0.25">
      <c r="A2054">
        <v>2053</v>
      </c>
      <c r="B2054" s="1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t="s">
        <v>13</v>
      </c>
      <c r="K2054">
        <f t="shared" si="32"/>
        <v>0</v>
      </c>
    </row>
    <row r="2055" spans="1:11" x14ac:dyDescent="0.25">
      <c r="A2055">
        <v>2054</v>
      </c>
      <c r="B2055" s="1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t="s">
        <v>11</v>
      </c>
      <c r="K2055">
        <f t="shared" si="32"/>
        <v>1</v>
      </c>
    </row>
    <row r="2056" spans="1:11" x14ac:dyDescent="0.25">
      <c r="A2056">
        <v>2055</v>
      </c>
      <c r="B2056" s="1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t="s">
        <v>13</v>
      </c>
      <c r="K2056">
        <f t="shared" si="32"/>
        <v>0</v>
      </c>
    </row>
    <row r="2057" spans="1:11" x14ac:dyDescent="0.25">
      <c r="A2057">
        <v>2056</v>
      </c>
      <c r="B2057" s="1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t="s">
        <v>11</v>
      </c>
      <c r="K2057">
        <f t="shared" si="32"/>
        <v>1</v>
      </c>
    </row>
    <row r="2058" spans="1:11" x14ac:dyDescent="0.25">
      <c r="A2058">
        <v>2057</v>
      </c>
      <c r="B2058" s="1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t="s">
        <v>13</v>
      </c>
      <c r="K2058">
        <f t="shared" si="32"/>
        <v>0</v>
      </c>
    </row>
    <row r="2059" spans="1:11" x14ac:dyDescent="0.25">
      <c r="A2059">
        <v>2058</v>
      </c>
      <c r="B2059" s="1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t="s">
        <v>11</v>
      </c>
      <c r="K2059">
        <f t="shared" si="32"/>
        <v>1</v>
      </c>
    </row>
    <row r="2060" spans="1:11" x14ac:dyDescent="0.25">
      <c r="A2060">
        <v>2059</v>
      </c>
      <c r="B2060" s="1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t="s">
        <v>11</v>
      </c>
      <c r="K2060">
        <f t="shared" si="32"/>
        <v>1</v>
      </c>
    </row>
    <row r="2061" spans="1:11" x14ac:dyDescent="0.25">
      <c r="A2061">
        <v>2060</v>
      </c>
      <c r="B2061" s="1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t="s">
        <v>11</v>
      </c>
      <c r="K2061">
        <f t="shared" si="32"/>
        <v>1</v>
      </c>
    </row>
    <row r="2062" spans="1:11" x14ac:dyDescent="0.25">
      <c r="A2062">
        <v>2061</v>
      </c>
      <c r="B2062" s="1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t="s">
        <v>13</v>
      </c>
      <c r="K2062">
        <f t="shared" si="32"/>
        <v>0</v>
      </c>
    </row>
    <row r="2063" spans="1:11" x14ac:dyDescent="0.25">
      <c r="A2063">
        <v>2062</v>
      </c>
      <c r="B2063" s="1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t="s">
        <v>11</v>
      </c>
      <c r="K2063">
        <f t="shared" si="32"/>
        <v>1</v>
      </c>
    </row>
    <row r="2064" spans="1:11" x14ac:dyDescent="0.25">
      <c r="A2064">
        <v>2063</v>
      </c>
      <c r="B2064" s="1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t="s">
        <v>11</v>
      </c>
      <c r="K2064">
        <f t="shared" si="32"/>
        <v>1</v>
      </c>
    </row>
    <row r="2065" spans="1:11" x14ac:dyDescent="0.25">
      <c r="A2065">
        <v>2064</v>
      </c>
      <c r="B2065" s="1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t="s">
        <v>11</v>
      </c>
      <c r="K2065">
        <f t="shared" si="32"/>
        <v>1</v>
      </c>
    </row>
    <row r="2066" spans="1:11" x14ac:dyDescent="0.25">
      <c r="A2066">
        <v>2065</v>
      </c>
      <c r="B2066" s="1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t="s">
        <v>13</v>
      </c>
      <c r="K2066">
        <f t="shared" si="32"/>
        <v>0</v>
      </c>
    </row>
    <row r="2067" spans="1:11" x14ac:dyDescent="0.25">
      <c r="A2067">
        <v>2066</v>
      </c>
      <c r="B2067" s="1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t="s">
        <v>11</v>
      </c>
      <c r="K2067">
        <f t="shared" si="32"/>
        <v>1</v>
      </c>
    </row>
    <row r="2068" spans="1:11" x14ac:dyDescent="0.25">
      <c r="A2068">
        <v>2067</v>
      </c>
      <c r="B2068" s="1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t="s">
        <v>11</v>
      </c>
      <c r="K2068">
        <f t="shared" si="32"/>
        <v>1</v>
      </c>
    </row>
    <row r="2069" spans="1:11" x14ac:dyDescent="0.25">
      <c r="A2069">
        <v>2068</v>
      </c>
      <c r="B2069" s="1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t="s">
        <v>11</v>
      </c>
      <c r="K2069">
        <f t="shared" si="32"/>
        <v>1</v>
      </c>
    </row>
    <row r="2070" spans="1:11" x14ac:dyDescent="0.25">
      <c r="A2070">
        <v>2069</v>
      </c>
      <c r="B2070" s="1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t="s">
        <v>11</v>
      </c>
      <c r="K2070">
        <f t="shared" si="32"/>
        <v>1</v>
      </c>
    </row>
    <row r="2071" spans="1:11" x14ac:dyDescent="0.25">
      <c r="A2071">
        <v>2070</v>
      </c>
      <c r="B2071" s="1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t="s">
        <v>13</v>
      </c>
      <c r="K2071">
        <f t="shared" si="32"/>
        <v>0</v>
      </c>
    </row>
    <row r="2072" spans="1:11" x14ac:dyDescent="0.25">
      <c r="A2072">
        <v>2071</v>
      </c>
      <c r="B2072" s="1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t="s">
        <v>13</v>
      </c>
      <c r="K2072">
        <f t="shared" si="32"/>
        <v>0</v>
      </c>
    </row>
    <row r="2073" spans="1:11" x14ac:dyDescent="0.25">
      <c r="A2073">
        <v>2072</v>
      </c>
      <c r="B2073" s="1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t="s">
        <v>11</v>
      </c>
      <c r="K2073">
        <f t="shared" si="32"/>
        <v>1</v>
      </c>
    </row>
    <row r="2074" spans="1:11" x14ac:dyDescent="0.25">
      <c r="A2074">
        <v>2073</v>
      </c>
      <c r="B2074" s="1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t="s">
        <v>13</v>
      </c>
      <c r="K2074">
        <f t="shared" si="32"/>
        <v>0</v>
      </c>
    </row>
    <row r="2075" spans="1:11" x14ac:dyDescent="0.25">
      <c r="A2075">
        <v>2074</v>
      </c>
      <c r="B2075" s="1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t="s">
        <v>11</v>
      </c>
      <c r="K2075">
        <f t="shared" si="32"/>
        <v>1</v>
      </c>
    </row>
    <row r="2076" spans="1:11" x14ac:dyDescent="0.25">
      <c r="A2076">
        <v>2075</v>
      </c>
      <c r="B2076" s="1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t="s">
        <v>11</v>
      </c>
      <c r="K2076">
        <f t="shared" si="32"/>
        <v>1</v>
      </c>
    </row>
    <row r="2077" spans="1:11" x14ac:dyDescent="0.25">
      <c r="A2077">
        <v>2076</v>
      </c>
      <c r="B2077" s="1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t="s">
        <v>11</v>
      </c>
      <c r="K2077">
        <f t="shared" si="32"/>
        <v>1</v>
      </c>
    </row>
    <row r="2078" spans="1:11" x14ac:dyDescent="0.25">
      <c r="A2078">
        <v>2077</v>
      </c>
      <c r="B2078" s="1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t="s">
        <v>13</v>
      </c>
      <c r="K2078">
        <f t="shared" si="32"/>
        <v>0</v>
      </c>
    </row>
    <row r="2079" spans="1:11" x14ac:dyDescent="0.25">
      <c r="A2079">
        <v>2078</v>
      </c>
      <c r="B2079" s="1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t="s">
        <v>13</v>
      </c>
      <c r="K2079">
        <f t="shared" si="32"/>
        <v>0</v>
      </c>
    </row>
    <row r="2080" spans="1:11" x14ac:dyDescent="0.25">
      <c r="A2080">
        <v>2079</v>
      </c>
      <c r="B2080" s="1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t="s">
        <v>13</v>
      </c>
      <c r="K2080">
        <f t="shared" si="32"/>
        <v>0</v>
      </c>
    </row>
    <row r="2081" spans="1:11" x14ac:dyDescent="0.25">
      <c r="A2081">
        <v>2080</v>
      </c>
      <c r="B2081" s="1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t="s">
        <v>11</v>
      </c>
      <c r="K2081">
        <f t="shared" si="32"/>
        <v>1</v>
      </c>
    </row>
    <row r="2082" spans="1:11" x14ac:dyDescent="0.25">
      <c r="A2082">
        <v>2081</v>
      </c>
      <c r="B2082" s="1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t="s">
        <v>11</v>
      </c>
      <c r="K2082">
        <f t="shared" si="32"/>
        <v>1</v>
      </c>
    </row>
    <row r="2083" spans="1:11" x14ac:dyDescent="0.25">
      <c r="A2083">
        <v>2082</v>
      </c>
      <c r="B2083" s="1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t="s">
        <v>13</v>
      </c>
      <c r="K2083">
        <f t="shared" si="32"/>
        <v>0</v>
      </c>
    </row>
    <row r="2084" spans="1:11" x14ac:dyDescent="0.25">
      <c r="A2084">
        <v>2083</v>
      </c>
      <c r="B2084" s="1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t="s">
        <v>13</v>
      </c>
      <c r="K2084">
        <f t="shared" si="32"/>
        <v>0</v>
      </c>
    </row>
    <row r="2085" spans="1:11" x14ac:dyDescent="0.25">
      <c r="A2085">
        <v>2084</v>
      </c>
      <c r="B2085" s="1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t="s">
        <v>11</v>
      </c>
      <c r="K2085">
        <f t="shared" si="32"/>
        <v>1</v>
      </c>
    </row>
    <row r="2086" spans="1:11" x14ac:dyDescent="0.25">
      <c r="A2086">
        <v>2085</v>
      </c>
      <c r="B2086" s="1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t="s">
        <v>11</v>
      </c>
      <c r="K2086">
        <f t="shared" si="32"/>
        <v>1</v>
      </c>
    </row>
    <row r="2087" spans="1:11" x14ac:dyDescent="0.25">
      <c r="A2087">
        <v>2086</v>
      </c>
      <c r="B2087" s="1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t="s">
        <v>11</v>
      </c>
      <c r="K2087">
        <f t="shared" si="32"/>
        <v>1</v>
      </c>
    </row>
    <row r="2088" spans="1:11" x14ac:dyDescent="0.25">
      <c r="A2088">
        <v>2087</v>
      </c>
      <c r="B2088" s="1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t="s">
        <v>11</v>
      </c>
      <c r="K2088">
        <f t="shared" si="32"/>
        <v>1</v>
      </c>
    </row>
    <row r="2089" spans="1:11" x14ac:dyDescent="0.25">
      <c r="A2089">
        <v>2088</v>
      </c>
      <c r="B2089" s="1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t="s">
        <v>11</v>
      </c>
      <c r="K2089">
        <f t="shared" si="32"/>
        <v>1</v>
      </c>
    </row>
    <row r="2090" spans="1:11" x14ac:dyDescent="0.25">
      <c r="A2090">
        <v>2089</v>
      </c>
      <c r="B2090" s="1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t="s">
        <v>11</v>
      </c>
      <c r="K2090">
        <f t="shared" si="32"/>
        <v>1</v>
      </c>
    </row>
    <row r="2091" spans="1:11" x14ac:dyDescent="0.25">
      <c r="A2091">
        <v>2090</v>
      </c>
      <c r="B2091" s="1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t="s">
        <v>11</v>
      </c>
      <c r="K2091">
        <f t="shared" si="32"/>
        <v>1</v>
      </c>
    </row>
    <row r="2092" spans="1:11" x14ac:dyDescent="0.25">
      <c r="A2092">
        <v>2091</v>
      </c>
      <c r="B2092" s="1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t="s">
        <v>13</v>
      </c>
      <c r="K2092">
        <f t="shared" si="32"/>
        <v>0</v>
      </c>
    </row>
    <row r="2093" spans="1:11" x14ac:dyDescent="0.25">
      <c r="A2093">
        <v>2092</v>
      </c>
      <c r="B2093" s="1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t="s">
        <v>11</v>
      </c>
      <c r="K2093">
        <f t="shared" si="32"/>
        <v>1</v>
      </c>
    </row>
    <row r="2094" spans="1:11" x14ac:dyDescent="0.25">
      <c r="A2094">
        <v>2093</v>
      </c>
      <c r="B2094" s="1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t="s">
        <v>11</v>
      </c>
      <c r="K2094">
        <f t="shared" si="32"/>
        <v>1</v>
      </c>
    </row>
    <row r="2095" spans="1:11" x14ac:dyDescent="0.25">
      <c r="A2095">
        <v>2094</v>
      </c>
      <c r="B2095" s="1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t="s">
        <v>11</v>
      </c>
      <c r="K2095">
        <f t="shared" si="32"/>
        <v>1</v>
      </c>
    </row>
    <row r="2096" spans="1:11" x14ac:dyDescent="0.25">
      <c r="A2096">
        <v>2095</v>
      </c>
      <c r="B2096" s="1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t="s">
        <v>11</v>
      </c>
      <c r="K2096">
        <f t="shared" si="32"/>
        <v>1</v>
      </c>
    </row>
    <row r="2097" spans="1:11" x14ac:dyDescent="0.25">
      <c r="A2097">
        <v>2096</v>
      </c>
      <c r="B2097" s="1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t="s">
        <v>13</v>
      </c>
      <c r="K2097">
        <f t="shared" si="32"/>
        <v>0</v>
      </c>
    </row>
    <row r="2098" spans="1:11" x14ac:dyDescent="0.25">
      <c r="A2098">
        <v>2097</v>
      </c>
      <c r="B2098" s="1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t="s">
        <v>13</v>
      </c>
      <c r="K2098">
        <f t="shared" si="32"/>
        <v>0</v>
      </c>
    </row>
    <row r="2099" spans="1:11" x14ac:dyDescent="0.25">
      <c r="A2099">
        <v>2098</v>
      </c>
      <c r="B2099" s="1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t="s">
        <v>11</v>
      </c>
      <c r="K2099">
        <f t="shared" si="32"/>
        <v>1</v>
      </c>
    </row>
    <row r="2100" spans="1:11" x14ac:dyDescent="0.25">
      <c r="A2100">
        <v>2099</v>
      </c>
      <c r="B2100" s="1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t="s">
        <v>11</v>
      </c>
      <c r="K2100">
        <f t="shared" si="32"/>
        <v>1</v>
      </c>
    </row>
    <row r="2101" spans="1:11" x14ac:dyDescent="0.25">
      <c r="A2101">
        <v>2100</v>
      </c>
      <c r="B2101" s="1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t="s">
        <v>13</v>
      </c>
      <c r="K2101">
        <f t="shared" si="32"/>
        <v>0</v>
      </c>
    </row>
    <row r="2102" spans="1:11" x14ac:dyDescent="0.25">
      <c r="A2102">
        <v>2101</v>
      </c>
      <c r="B2102" s="1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t="s">
        <v>13</v>
      </c>
      <c r="K2102">
        <f t="shared" si="32"/>
        <v>0</v>
      </c>
    </row>
    <row r="2103" spans="1:11" x14ac:dyDescent="0.25">
      <c r="A2103">
        <v>2102</v>
      </c>
      <c r="B2103" s="1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t="s">
        <v>11</v>
      </c>
      <c r="K2103">
        <f t="shared" si="32"/>
        <v>1</v>
      </c>
    </row>
    <row r="2104" spans="1:11" x14ac:dyDescent="0.25">
      <c r="A2104">
        <v>2103</v>
      </c>
      <c r="B2104" s="1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t="s">
        <v>11</v>
      </c>
      <c r="K2104">
        <f t="shared" si="32"/>
        <v>1</v>
      </c>
    </row>
    <row r="2105" spans="1:11" x14ac:dyDescent="0.25">
      <c r="A2105">
        <v>2104</v>
      </c>
      <c r="B2105" s="1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t="s">
        <v>11</v>
      </c>
      <c r="K2105">
        <f t="shared" si="32"/>
        <v>1</v>
      </c>
    </row>
    <row r="2106" spans="1:11" x14ac:dyDescent="0.25">
      <c r="A2106">
        <v>2105</v>
      </c>
      <c r="B2106" s="1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t="s">
        <v>11</v>
      </c>
      <c r="K2106">
        <f t="shared" si="32"/>
        <v>1</v>
      </c>
    </row>
    <row r="2107" spans="1:11" x14ac:dyDescent="0.25">
      <c r="A2107">
        <v>2106</v>
      </c>
      <c r="B2107" s="1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t="s">
        <v>11</v>
      </c>
      <c r="K2107">
        <f t="shared" si="32"/>
        <v>1</v>
      </c>
    </row>
    <row r="2108" spans="1:11" x14ac:dyDescent="0.25">
      <c r="A2108">
        <v>2107</v>
      </c>
      <c r="B2108" s="1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t="s">
        <v>13</v>
      </c>
      <c r="K2108">
        <f t="shared" si="32"/>
        <v>0</v>
      </c>
    </row>
    <row r="2109" spans="1:11" x14ac:dyDescent="0.25">
      <c r="A2109">
        <v>2108</v>
      </c>
      <c r="B2109" s="1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t="s">
        <v>13</v>
      </c>
      <c r="K2109">
        <f t="shared" si="32"/>
        <v>0</v>
      </c>
    </row>
    <row r="2110" spans="1:11" x14ac:dyDescent="0.25">
      <c r="A2110">
        <v>2109</v>
      </c>
      <c r="B2110" s="1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t="s">
        <v>13</v>
      </c>
      <c r="K2110">
        <f t="shared" si="32"/>
        <v>0</v>
      </c>
    </row>
    <row r="2111" spans="1:11" x14ac:dyDescent="0.25">
      <c r="A2111">
        <v>2110</v>
      </c>
      <c r="B2111" s="1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t="s">
        <v>11</v>
      </c>
      <c r="K2111">
        <f t="shared" si="32"/>
        <v>1</v>
      </c>
    </row>
    <row r="2112" spans="1:11" x14ac:dyDescent="0.25">
      <c r="A2112">
        <v>2111</v>
      </c>
      <c r="B2112" s="1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t="s">
        <v>11</v>
      </c>
      <c r="K2112">
        <f t="shared" si="32"/>
        <v>1</v>
      </c>
    </row>
    <row r="2113" spans="1:11" x14ac:dyDescent="0.25">
      <c r="A2113">
        <v>2112</v>
      </c>
      <c r="B2113" s="1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t="s">
        <v>13</v>
      </c>
      <c r="K2113">
        <f t="shared" si="32"/>
        <v>0</v>
      </c>
    </row>
    <row r="2114" spans="1:11" x14ac:dyDescent="0.25">
      <c r="A2114">
        <v>2113</v>
      </c>
      <c r="B2114" s="1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t="s">
        <v>11</v>
      </c>
      <c r="K2114">
        <f t="shared" si="32"/>
        <v>1</v>
      </c>
    </row>
    <row r="2115" spans="1:11" x14ac:dyDescent="0.25">
      <c r="A2115">
        <v>2114</v>
      </c>
      <c r="B2115" s="1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t="s">
        <v>11</v>
      </c>
      <c r="K2115">
        <f t="shared" ref="K2115:K2178" si="33">IF(J2115="Yes", 1, 0)</f>
        <v>1</v>
      </c>
    </row>
    <row r="2116" spans="1:11" x14ac:dyDescent="0.25">
      <c r="A2116">
        <v>2115</v>
      </c>
      <c r="B2116" s="1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t="s">
        <v>11</v>
      </c>
      <c r="K2116">
        <f t="shared" si="33"/>
        <v>1</v>
      </c>
    </row>
    <row r="2117" spans="1:11" x14ac:dyDescent="0.25">
      <c r="A2117">
        <v>2116</v>
      </c>
      <c r="B2117" s="1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t="s">
        <v>11</v>
      </c>
      <c r="K2117">
        <f t="shared" si="33"/>
        <v>1</v>
      </c>
    </row>
    <row r="2118" spans="1:11" x14ac:dyDescent="0.25">
      <c r="A2118">
        <v>2117</v>
      </c>
      <c r="B2118" s="1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t="s">
        <v>11</v>
      </c>
      <c r="K2118">
        <f t="shared" si="33"/>
        <v>1</v>
      </c>
    </row>
    <row r="2119" spans="1:11" x14ac:dyDescent="0.25">
      <c r="A2119">
        <v>2118</v>
      </c>
      <c r="B2119" s="1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t="s">
        <v>11</v>
      </c>
      <c r="K2119">
        <f t="shared" si="33"/>
        <v>1</v>
      </c>
    </row>
    <row r="2120" spans="1:11" x14ac:dyDescent="0.25">
      <c r="A2120">
        <v>2119</v>
      </c>
      <c r="B2120" s="1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t="s">
        <v>11</v>
      </c>
      <c r="K2120">
        <f t="shared" si="33"/>
        <v>1</v>
      </c>
    </row>
    <row r="2121" spans="1:11" x14ac:dyDescent="0.25">
      <c r="A2121">
        <v>2120</v>
      </c>
      <c r="B2121" s="1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t="s">
        <v>11</v>
      </c>
      <c r="K2121">
        <f t="shared" si="33"/>
        <v>1</v>
      </c>
    </row>
    <row r="2122" spans="1:11" x14ac:dyDescent="0.25">
      <c r="A2122">
        <v>2121</v>
      </c>
      <c r="B2122" s="1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t="s">
        <v>11</v>
      </c>
      <c r="K2122">
        <f t="shared" si="33"/>
        <v>1</v>
      </c>
    </row>
    <row r="2123" spans="1:11" x14ac:dyDescent="0.25">
      <c r="A2123">
        <v>2122</v>
      </c>
      <c r="B2123" s="1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t="s">
        <v>13</v>
      </c>
      <c r="K2123">
        <f t="shared" si="33"/>
        <v>0</v>
      </c>
    </row>
    <row r="2124" spans="1:11" x14ac:dyDescent="0.25">
      <c r="A2124">
        <v>2123</v>
      </c>
      <c r="B2124" s="1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t="s">
        <v>11</v>
      </c>
      <c r="K2124">
        <f t="shared" si="33"/>
        <v>1</v>
      </c>
    </row>
    <row r="2125" spans="1:11" x14ac:dyDescent="0.25">
      <c r="A2125">
        <v>2124</v>
      </c>
      <c r="B2125" s="1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t="s">
        <v>13</v>
      </c>
      <c r="K2125">
        <f t="shared" si="33"/>
        <v>0</v>
      </c>
    </row>
    <row r="2126" spans="1:11" x14ac:dyDescent="0.25">
      <c r="A2126">
        <v>2125</v>
      </c>
      <c r="B2126" s="1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t="s">
        <v>11</v>
      </c>
      <c r="K2126">
        <f t="shared" si="33"/>
        <v>1</v>
      </c>
    </row>
    <row r="2127" spans="1:11" x14ac:dyDescent="0.25">
      <c r="A2127">
        <v>2126</v>
      </c>
      <c r="B2127" s="1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t="s">
        <v>11</v>
      </c>
      <c r="K2127">
        <f t="shared" si="33"/>
        <v>1</v>
      </c>
    </row>
    <row r="2128" spans="1:11" x14ac:dyDescent="0.25">
      <c r="A2128">
        <v>2127</v>
      </c>
      <c r="B2128" s="1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t="s">
        <v>13</v>
      </c>
      <c r="K2128">
        <f t="shared" si="33"/>
        <v>0</v>
      </c>
    </row>
    <row r="2129" spans="1:11" x14ac:dyDescent="0.25">
      <c r="A2129">
        <v>2128</v>
      </c>
      <c r="B2129" s="1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t="s">
        <v>11</v>
      </c>
      <c r="K2129">
        <f t="shared" si="33"/>
        <v>1</v>
      </c>
    </row>
    <row r="2130" spans="1:11" x14ac:dyDescent="0.25">
      <c r="A2130">
        <v>2129</v>
      </c>
      <c r="B2130" s="1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t="s">
        <v>11</v>
      </c>
      <c r="K2130">
        <f t="shared" si="33"/>
        <v>1</v>
      </c>
    </row>
    <row r="2131" spans="1:11" x14ac:dyDescent="0.25">
      <c r="A2131">
        <v>2130</v>
      </c>
      <c r="B2131" s="1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t="s">
        <v>11</v>
      </c>
      <c r="K2131">
        <f t="shared" si="33"/>
        <v>1</v>
      </c>
    </row>
    <row r="2132" spans="1:11" x14ac:dyDescent="0.25">
      <c r="A2132">
        <v>2131</v>
      </c>
      <c r="B2132" s="1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t="s">
        <v>11</v>
      </c>
      <c r="K2132">
        <f t="shared" si="33"/>
        <v>1</v>
      </c>
    </row>
    <row r="2133" spans="1:11" x14ac:dyDescent="0.25">
      <c r="A2133">
        <v>2132</v>
      </c>
      <c r="B2133" s="1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t="s">
        <v>13</v>
      </c>
      <c r="K2133">
        <f t="shared" si="33"/>
        <v>0</v>
      </c>
    </row>
    <row r="2134" spans="1:11" x14ac:dyDescent="0.25">
      <c r="A2134">
        <v>2133</v>
      </c>
      <c r="B2134" s="1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t="s">
        <v>11</v>
      </c>
      <c r="K2134">
        <f t="shared" si="33"/>
        <v>1</v>
      </c>
    </row>
    <row r="2135" spans="1:11" x14ac:dyDescent="0.25">
      <c r="A2135">
        <v>2134</v>
      </c>
      <c r="B2135" s="1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t="s">
        <v>11</v>
      </c>
      <c r="K2135">
        <f t="shared" si="33"/>
        <v>1</v>
      </c>
    </row>
    <row r="2136" spans="1:11" x14ac:dyDescent="0.25">
      <c r="A2136">
        <v>2135</v>
      </c>
      <c r="B2136" s="1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t="s">
        <v>13</v>
      </c>
      <c r="K2136">
        <f t="shared" si="33"/>
        <v>0</v>
      </c>
    </row>
    <row r="2137" spans="1:11" x14ac:dyDescent="0.25">
      <c r="A2137">
        <v>2136</v>
      </c>
      <c r="B2137" s="1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t="s">
        <v>11</v>
      </c>
      <c r="K2137">
        <f t="shared" si="33"/>
        <v>1</v>
      </c>
    </row>
    <row r="2138" spans="1:11" x14ac:dyDescent="0.25">
      <c r="A2138">
        <v>2137</v>
      </c>
      <c r="B2138" s="1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t="s">
        <v>11</v>
      </c>
      <c r="K2138">
        <f t="shared" si="33"/>
        <v>1</v>
      </c>
    </row>
    <row r="2139" spans="1:11" x14ac:dyDescent="0.25">
      <c r="A2139">
        <v>2138</v>
      </c>
      <c r="B2139" s="1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t="s">
        <v>11</v>
      </c>
      <c r="K2139">
        <f t="shared" si="33"/>
        <v>1</v>
      </c>
    </row>
    <row r="2140" spans="1:11" x14ac:dyDescent="0.25">
      <c r="A2140">
        <v>2139</v>
      </c>
      <c r="B2140" s="1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t="s">
        <v>11</v>
      </c>
      <c r="K2140">
        <f t="shared" si="33"/>
        <v>1</v>
      </c>
    </row>
    <row r="2141" spans="1:11" x14ac:dyDescent="0.25">
      <c r="A2141">
        <v>2140</v>
      </c>
      <c r="B2141" s="1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t="s">
        <v>11</v>
      </c>
      <c r="K2141">
        <f t="shared" si="33"/>
        <v>1</v>
      </c>
    </row>
    <row r="2142" spans="1:11" x14ac:dyDescent="0.25">
      <c r="A2142">
        <v>2141</v>
      </c>
      <c r="B2142" s="1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t="s">
        <v>11</v>
      </c>
      <c r="K2142">
        <f t="shared" si="33"/>
        <v>1</v>
      </c>
    </row>
    <row r="2143" spans="1:11" x14ac:dyDescent="0.25">
      <c r="A2143">
        <v>2142</v>
      </c>
      <c r="B2143" s="1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t="s">
        <v>11</v>
      </c>
      <c r="K2143">
        <f t="shared" si="33"/>
        <v>1</v>
      </c>
    </row>
    <row r="2144" spans="1:11" x14ac:dyDescent="0.25">
      <c r="A2144">
        <v>2143</v>
      </c>
      <c r="B2144" s="1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t="s">
        <v>11</v>
      </c>
      <c r="K2144">
        <f t="shared" si="33"/>
        <v>1</v>
      </c>
    </row>
    <row r="2145" spans="1:11" x14ac:dyDescent="0.25">
      <c r="A2145">
        <v>2144</v>
      </c>
      <c r="B2145" s="1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t="s">
        <v>13</v>
      </c>
      <c r="K2145">
        <f t="shared" si="33"/>
        <v>0</v>
      </c>
    </row>
    <row r="2146" spans="1:11" x14ac:dyDescent="0.25">
      <c r="A2146">
        <v>2145</v>
      </c>
      <c r="B2146" s="1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t="s">
        <v>13</v>
      </c>
      <c r="K2146">
        <f t="shared" si="33"/>
        <v>0</v>
      </c>
    </row>
    <row r="2147" spans="1:11" x14ac:dyDescent="0.25">
      <c r="A2147">
        <v>2146</v>
      </c>
      <c r="B2147" s="1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t="s">
        <v>13</v>
      </c>
      <c r="K2147">
        <f t="shared" si="33"/>
        <v>0</v>
      </c>
    </row>
    <row r="2148" spans="1:11" x14ac:dyDescent="0.25">
      <c r="A2148">
        <v>2147</v>
      </c>
      <c r="B2148" s="1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t="s">
        <v>11</v>
      </c>
      <c r="K2148">
        <f t="shared" si="33"/>
        <v>1</v>
      </c>
    </row>
    <row r="2149" spans="1:11" x14ac:dyDescent="0.25">
      <c r="A2149">
        <v>2148</v>
      </c>
      <c r="B2149" s="1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t="s">
        <v>11</v>
      </c>
      <c r="K2149">
        <f t="shared" si="33"/>
        <v>1</v>
      </c>
    </row>
    <row r="2150" spans="1:11" x14ac:dyDescent="0.25">
      <c r="A2150">
        <v>2149</v>
      </c>
      <c r="B2150" s="1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t="s">
        <v>11</v>
      </c>
      <c r="K2150">
        <f t="shared" si="33"/>
        <v>1</v>
      </c>
    </row>
    <row r="2151" spans="1:11" x14ac:dyDescent="0.25">
      <c r="A2151">
        <v>2150</v>
      </c>
      <c r="B2151" s="1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t="s">
        <v>11</v>
      </c>
      <c r="K2151">
        <f t="shared" si="33"/>
        <v>1</v>
      </c>
    </row>
    <row r="2152" spans="1:11" x14ac:dyDescent="0.25">
      <c r="A2152">
        <v>2151</v>
      </c>
      <c r="B2152" s="1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t="s">
        <v>13</v>
      </c>
      <c r="K2152">
        <f t="shared" si="33"/>
        <v>0</v>
      </c>
    </row>
    <row r="2153" spans="1:11" x14ac:dyDescent="0.25">
      <c r="A2153">
        <v>2152</v>
      </c>
      <c r="B2153" s="1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t="s">
        <v>11</v>
      </c>
      <c r="K2153">
        <f t="shared" si="33"/>
        <v>1</v>
      </c>
    </row>
    <row r="2154" spans="1:11" x14ac:dyDescent="0.25">
      <c r="A2154">
        <v>2153</v>
      </c>
      <c r="B2154" s="1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t="s">
        <v>11</v>
      </c>
      <c r="K2154">
        <f t="shared" si="33"/>
        <v>1</v>
      </c>
    </row>
    <row r="2155" spans="1:11" x14ac:dyDescent="0.25">
      <c r="A2155">
        <v>2154</v>
      </c>
      <c r="B2155" s="1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t="s">
        <v>13</v>
      </c>
      <c r="K2155">
        <f t="shared" si="33"/>
        <v>0</v>
      </c>
    </row>
    <row r="2156" spans="1:11" x14ac:dyDescent="0.25">
      <c r="A2156">
        <v>2155</v>
      </c>
      <c r="B2156" s="1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t="s">
        <v>11</v>
      </c>
      <c r="K2156">
        <f t="shared" si="33"/>
        <v>1</v>
      </c>
    </row>
    <row r="2157" spans="1:11" x14ac:dyDescent="0.25">
      <c r="A2157">
        <v>2156</v>
      </c>
      <c r="B2157" s="1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t="s">
        <v>11</v>
      </c>
      <c r="K2157">
        <f t="shared" si="33"/>
        <v>1</v>
      </c>
    </row>
    <row r="2158" spans="1:11" x14ac:dyDescent="0.25">
      <c r="A2158">
        <v>2157</v>
      </c>
      <c r="B2158" s="1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t="s">
        <v>13</v>
      </c>
      <c r="K2158">
        <f t="shared" si="33"/>
        <v>0</v>
      </c>
    </row>
    <row r="2159" spans="1:11" x14ac:dyDescent="0.25">
      <c r="A2159">
        <v>2158</v>
      </c>
      <c r="B2159" s="1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t="s">
        <v>11</v>
      </c>
      <c r="K2159">
        <f t="shared" si="33"/>
        <v>1</v>
      </c>
    </row>
    <row r="2160" spans="1:11" x14ac:dyDescent="0.25">
      <c r="A2160">
        <v>2159</v>
      </c>
      <c r="B2160" s="1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t="s">
        <v>13</v>
      </c>
      <c r="K2160">
        <f t="shared" si="33"/>
        <v>0</v>
      </c>
    </row>
    <row r="2161" spans="1:11" x14ac:dyDescent="0.25">
      <c r="A2161">
        <v>2160</v>
      </c>
      <c r="B2161" s="1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t="s">
        <v>11</v>
      </c>
      <c r="K2161">
        <f t="shared" si="33"/>
        <v>1</v>
      </c>
    </row>
    <row r="2162" spans="1:11" x14ac:dyDescent="0.25">
      <c r="A2162">
        <v>2161</v>
      </c>
      <c r="B2162" s="1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t="s">
        <v>13</v>
      </c>
      <c r="K2162">
        <f t="shared" si="33"/>
        <v>0</v>
      </c>
    </row>
    <row r="2163" spans="1:11" x14ac:dyDescent="0.25">
      <c r="A2163">
        <v>2162</v>
      </c>
      <c r="B2163" s="1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t="s">
        <v>13</v>
      </c>
      <c r="K2163">
        <f t="shared" si="33"/>
        <v>0</v>
      </c>
    </row>
    <row r="2164" spans="1:11" x14ac:dyDescent="0.25">
      <c r="A2164">
        <v>2163</v>
      </c>
      <c r="B2164" s="1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t="s">
        <v>11</v>
      </c>
      <c r="K2164">
        <f t="shared" si="33"/>
        <v>1</v>
      </c>
    </row>
    <row r="2165" spans="1:11" x14ac:dyDescent="0.25">
      <c r="A2165">
        <v>2164</v>
      </c>
      <c r="B2165" s="1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t="s">
        <v>11</v>
      </c>
      <c r="K2165">
        <f t="shared" si="33"/>
        <v>1</v>
      </c>
    </row>
    <row r="2166" spans="1:11" x14ac:dyDescent="0.25">
      <c r="A2166">
        <v>2165</v>
      </c>
      <c r="B2166" s="1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t="s">
        <v>11</v>
      </c>
      <c r="K2166">
        <f t="shared" si="33"/>
        <v>1</v>
      </c>
    </row>
    <row r="2167" spans="1:11" x14ac:dyDescent="0.25">
      <c r="A2167">
        <v>2166</v>
      </c>
      <c r="B2167" s="1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t="s">
        <v>13</v>
      </c>
      <c r="K2167">
        <f t="shared" si="33"/>
        <v>0</v>
      </c>
    </row>
    <row r="2168" spans="1:11" x14ac:dyDescent="0.25">
      <c r="A2168">
        <v>2167</v>
      </c>
      <c r="B2168" s="1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t="s">
        <v>11</v>
      </c>
      <c r="K2168">
        <f t="shared" si="33"/>
        <v>1</v>
      </c>
    </row>
    <row r="2169" spans="1:11" x14ac:dyDescent="0.25">
      <c r="A2169">
        <v>2168</v>
      </c>
      <c r="B2169" s="1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t="s">
        <v>11</v>
      </c>
      <c r="K2169">
        <f t="shared" si="33"/>
        <v>1</v>
      </c>
    </row>
    <row r="2170" spans="1:11" x14ac:dyDescent="0.25">
      <c r="A2170">
        <v>2169</v>
      </c>
      <c r="B2170" s="1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t="s">
        <v>11</v>
      </c>
      <c r="K2170">
        <f t="shared" si="33"/>
        <v>1</v>
      </c>
    </row>
    <row r="2171" spans="1:11" x14ac:dyDescent="0.25">
      <c r="A2171">
        <v>2170</v>
      </c>
      <c r="B2171" s="1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t="s">
        <v>11</v>
      </c>
      <c r="K2171">
        <f t="shared" si="33"/>
        <v>1</v>
      </c>
    </row>
    <row r="2172" spans="1:11" x14ac:dyDescent="0.25">
      <c r="A2172">
        <v>2171</v>
      </c>
      <c r="B2172" s="1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t="s">
        <v>13</v>
      </c>
      <c r="K2172">
        <f t="shared" si="33"/>
        <v>0</v>
      </c>
    </row>
    <row r="2173" spans="1:11" x14ac:dyDescent="0.25">
      <c r="A2173">
        <v>2172</v>
      </c>
      <c r="B2173" s="1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t="s">
        <v>13</v>
      </c>
      <c r="K2173">
        <f t="shared" si="33"/>
        <v>0</v>
      </c>
    </row>
    <row r="2174" spans="1:11" x14ac:dyDescent="0.25">
      <c r="A2174">
        <v>2173</v>
      </c>
      <c r="B2174" s="1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t="s">
        <v>11</v>
      </c>
      <c r="K2174">
        <f t="shared" si="33"/>
        <v>1</v>
      </c>
    </row>
    <row r="2175" spans="1:11" x14ac:dyDescent="0.25">
      <c r="A2175">
        <v>2174</v>
      </c>
      <c r="B2175" s="1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t="s">
        <v>13</v>
      </c>
      <c r="K2175">
        <f t="shared" si="33"/>
        <v>0</v>
      </c>
    </row>
    <row r="2176" spans="1:11" x14ac:dyDescent="0.25">
      <c r="A2176">
        <v>2175</v>
      </c>
      <c r="B2176" s="1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t="s">
        <v>11</v>
      </c>
      <c r="K2176">
        <f t="shared" si="33"/>
        <v>1</v>
      </c>
    </row>
    <row r="2177" spans="1:11" x14ac:dyDescent="0.25">
      <c r="A2177">
        <v>2176</v>
      </c>
      <c r="B2177" s="1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t="s">
        <v>11</v>
      </c>
      <c r="K2177">
        <f t="shared" si="33"/>
        <v>1</v>
      </c>
    </row>
    <row r="2178" spans="1:11" x14ac:dyDescent="0.25">
      <c r="A2178">
        <v>2177</v>
      </c>
      <c r="B2178" s="1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t="s">
        <v>11</v>
      </c>
      <c r="K2178">
        <f t="shared" si="33"/>
        <v>1</v>
      </c>
    </row>
    <row r="2179" spans="1:11" x14ac:dyDescent="0.25">
      <c r="A2179">
        <v>2178</v>
      </c>
      <c r="B2179" s="1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t="s">
        <v>11</v>
      </c>
      <c r="K2179">
        <f t="shared" ref="K2179:K2242" si="34">IF(J2179="Yes", 1, 0)</f>
        <v>1</v>
      </c>
    </row>
    <row r="2180" spans="1:11" x14ac:dyDescent="0.25">
      <c r="A2180">
        <v>2179</v>
      </c>
      <c r="B2180" s="1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t="s">
        <v>11</v>
      </c>
      <c r="K2180">
        <f t="shared" si="34"/>
        <v>1</v>
      </c>
    </row>
    <row r="2181" spans="1:11" x14ac:dyDescent="0.25">
      <c r="A2181">
        <v>2180</v>
      </c>
      <c r="B2181" s="1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t="s">
        <v>11</v>
      </c>
      <c r="K2181">
        <f t="shared" si="34"/>
        <v>1</v>
      </c>
    </row>
    <row r="2182" spans="1:11" x14ac:dyDescent="0.25">
      <c r="A2182">
        <v>2181</v>
      </c>
      <c r="B2182" s="1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t="s">
        <v>13</v>
      </c>
      <c r="K2182">
        <f t="shared" si="34"/>
        <v>0</v>
      </c>
    </row>
    <row r="2183" spans="1:11" x14ac:dyDescent="0.25">
      <c r="A2183">
        <v>2182</v>
      </c>
      <c r="B2183" s="1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t="s">
        <v>11</v>
      </c>
      <c r="K2183">
        <f t="shared" si="34"/>
        <v>1</v>
      </c>
    </row>
    <row r="2184" spans="1:11" x14ac:dyDescent="0.25">
      <c r="A2184">
        <v>2183</v>
      </c>
      <c r="B2184" s="1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t="s">
        <v>13</v>
      </c>
      <c r="K2184">
        <f t="shared" si="34"/>
        <v>0</v>
      </c>
    </row>
    <row r="2185" spans="1:11" x14ac:dyDescent="0.25">
      <c r="A2185">
        <v>2184</v>
      </c>
      <c r="B2185" s="1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t="s">
        <v>13</v>
      </c>
      <c r="K2185">
        <f t="shared" si="34"/>
        <v>0</v>
      </c>
    </row>
    <row r="2186" spans="1:11" x14ac:dyDescent="0.25">
      <c r="A2186">
        <v>2185</v>
      </c>
      <c r="B2186" s="1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t="s">
        <v>13</v>
      </c>
      <c r="K2186">
        <f t="shared" si="34"/>
        <v>0</v>
      </c>
    </row>
    <row r="2187" spans="1:11" x14ac:dyDescent="0.25">
      <c r="A2187">
        <v>2186</v>
      </c>
      <c r="B2187" s="1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t="s">
        <v>13</v>
      </c>
      <c r="K2187">
        <f t="shared" si="34"/>
        <v>0</v>
      </c>
    </row>
    <row r="2188" spans="1:11" x14ac:dyDescent="0.25">
      <c r="A2188">
        <v>2187</v>
      </c>
      <c r="B2188" s="1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t="s">
        <v>13</v>
      </c>
      <c r="K2188">
        <f t="shared" si="34"/>
        <v>0</v>
      </c>
    </row>
    <row r="2189" spans="1:11" x14ac:dyDescent="0.25">
      <c r="A2189">
        <v>2188</v>
      </c>
      <c r="B2189" s="1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t="s">
        <v>13</v>
      </c>
      <c r="K2189">
        <f t="shared" si="34"/>
        <v>0</v>
      </c>
    </row>
    <row r="2190" spans="1:11" x14ac:dyDescent="0.25">
      <c r="A2190">
        <v>2189</v>
      </c>
      <c r="B2190" s="1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t="s">
        <v>11</v>
      </c>
      <c r="K2190">
        <f t="shared" si="34"/>
        <v>1</v>
      </c>
    </row>
    <row r="2191" spans="1:11" x14ac:dyDescent="0.25">
      <c r="A2191">
        <v>2190</v>
      </c>
      <c r="B2191" s="1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t="s">
        <v>13</v>
      </c>
      <c r="K2191">
        <f t="shared" si="34"/>
        <v>0</v>
      </c>
    </row>
    <row r="2192" spans="1:11" x14ac:dyDescent="0.25">
      <c r="A2192">
        <v>2191</v>
      </c>
      <c r="B2192" s="1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t="s">
        <v>13</v>
      </c>
      <c r="K2192">
        <f t="shared" si="34"/>
        <v>0</v>
      </c>
    </row>
    <row r="2193" spans="1:11" x14ac:dyDescent="0.25">
      <c r="A2193">
        <v>2192</v>
      </c>
      <c r="B2193" s="1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t="s">
        <v>11</v>
      </c>
      <c r="K2193">
        <f t="shared" si="34"/>
        <v>1</v>
      </c>
    </row>
    <row r="2194" spans="1:11" x14ac:dyDescent="0.25">
      <c r="A2194">
        <v>2193</v>
      </c>
      <c r="B2194" s="1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t="s">
        <v>13</v>
      </c>
      <c r="K2194">
        <f t="shared" si="34"/>
        <v>0</v>
      </c>
    </row>
    <row r="2195" spans="1:11" x14ac:dyDescent="0.25">
      <c r="A2195">
        <v>2194</v>
      </c>
      <c r="B2195" s="1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t="s">
        <v>11</v>
      </c>
      <c r="K2195">
        <f t="shared" si="34"/>
        <v>1</v>
      </c>
    </row>
    <row r="2196" spans="1:11" x14ac:dyDescent="0.25">
      <c r="A2196">
        <v>2195</v>
      </c>
      <c r="B2196" s="1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t="s">
        <v>13</v>
      </c>
      <c r="K2196">
        <f t="shared" si="34"/>
        <v>0</v>
      </c>
    </row>
    <row r="2197" spans="1:11" x14ac:dyDescent="0.25">
      <c r="A2197">
        <v>2196</v>
      </c>
      <c r="B2197" s="1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t="s">
        <v>11</v>
      </c>
      <c r="K2197">
        <f t="shared" si="34"/>
        <v>1</v>
      </c>
    </row>
    <row r="2198" spans="1:11" x14ac:dyDescent="0.25">
      <c r="A2198">
        <v>2197</v>
      </c>
      <c r="B2198" s="1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t="s">
        <v>13</v>
      </c>
      <c r="K2198">
        <f t="shared" si="34"/>
        <v>0</v>
      </c>
    </row>
    <row r="2199" spans="1:11" x14ac:dyDescent="0.25">
      <c r="A2199">
        <v>2198</v>
      </c>
      <c r="B2199" s="1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t="s">
        <v>11</v>
      </c>
      <c r="K2199">
        <f t="shared" si="34"/>
        <v>1</v>
      </c>
    </row>
    <row r="2200" spans="1:11" x14ac:dyDescent="0.25">
      <c r="A2200">
        <v>2199</v>
      </c>
      <c r="B2200" s="1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t="s">
        <v>11</v>
      </c>
      <c r="K2200">
        <f t="shared" si="34"/>
        <v>1</v>
      </c>
    </row>
    <row r="2201" spans="1:11" x14ac:dyDescent="0.25">
      <c r="A2201">
        <v>2200</v>
      </c>
      <c r="B2201" s="1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t="s">
        <v>13</v>
      </c>
      <c r="K2201">
        <f t="shared" si="34"/>
        <v>0</v>
      </c>
    </row>
    <row r="2202" spans="1:11" x14ac:dyDescent="0.25">
      <c r="A2202">
        <v>2201</v>
      </c>
      <c r="B2202" s="1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t="s">
        <v>13</v>
      </c>
      <c r="K2202">
        <f t="shared" si="34"/>
        <v>0</v>
      </c>
    </row>
    <row r="2203" spans="1:11" x14ac:dyDescent="0.25">
      <c r="A2203">
        <v>2202</v>
      </c>
      <c r="B2203" s="1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t="s">
        <v>11</v>
      </c>
      <c r="K2203">
        <f t="shared" si="34"/>
        <v>1</v>
      </c>
    </row>
    <row r="2204" spans="1:11" x14ac:dyDescent="0.25">
      <c r="A2204">
        <v>2203</v>
      </c>
      <c r="B2204" s="1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t="s">
        <v>13</v>
      </c>
      <c r="K2204">
        <f t="shared" si="34"/>
        <v>0</v>
      </c>
    </row>
    <row r="2205" spans="1:11" x14ac:dyDescent="0.25">
      <c r="A2205">
        <v>2204</v>
      </c>
      <c r="B2205" s="1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t="s">
        <v>11</v>
      </c>
      <c r="K2205">
        <f t="shared" si="34"/>
        <v>1</v>
      </c>
    </row>
    <row r="2206" spans="1:11" x14ac:dyDescent="0.25">
      <c r="A2206">
        <v>2205</v>
      </c>
      <c r="B2206" s="1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t="s">
        <v>13</v>
      </c>
      <c r="K2206">
        <f t="shared" si="34"/>
        <v>0</v>
      </c>
    </row>
    <row r="2207" spans="1:11" x14ac:dyDescent="0.25">
      <c r="A2207">
        <v>2206</v>
      </c>
      <c r="B2207" s="1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t="s">
        <v>13</v>
      </c>
      <c r="K2207">
        <f t="shared" si="34"/>
        <v>0</v>
      </c>
    </row>
    <row r="2208" spans="1:11" x14ac:dyDescent="0.25">
      <c r="A2208">
        <v>2207</v>
      </c>
      <c r="B2208" s="1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t="s">
        <v>11</v>
      </c>
      <c r="K2208">
        <f t="shared" si="34"/>
        <v>1</v>
      </c>
    </row>
    <row r="2209" spans="1:11" x14ac:dyDescent="0.25">
      <c r="A2209">
        <v>2208</v>
      </c>
      <c r="B2209" s="1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t="s">
        <v>11</v>
      </c>
      <c r="K2209">
        <f t="shared" si="34"/>
        <v>1</v>
      </c>
    </row>
    <row r="2210" spans="1:11" x14ac:dyDescent="0.25">
      <c r="A2210">
        <v>2209</v>
      </c>
      <c r="B2210" s="1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t="s">
        <v>11</v>
      </c>
      <c r="K2210">
        <f t="shared" si="34"/>
        <v>1</v>
      </c>
    </row>
    <row r="2211" spans="1:11" x14ac:dyDescent="0.25">
      <c r="A2211">
        <v>2210</v>
      </c>
      <c r="B2211" s="1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t="s">
        <v>13</v>
      </c>
      <c r="K2211">
        <f t="shared" si="34"/>
        <v>0</v>
      </c>
    </row>
    <row r="2212" spans="1:11" x14ac:dyDescent="0.25">
      <c r="A2212">
        <v>2211</v>
      </c>
      <c r="B2212" s="1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t="s">
        <v>11</v>
      </c>
      <c r="K2212">
        <f t="shared" si="34"/>
        <v>1</v>
      </c>
    </row>
    <row r="2213" spans="1:11" x14ac:dyDescent="0.25">
      <c r="A2213">
        <v>2212</v>
      </c>
      <c r="B2213" s="1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t="s">
        <v>11</v>
      </c>
      <c r="K2213">
        <f t="shared" si="34"/>
        <v>1</v>
      </c>
    </row>
    <row r="2214" spans="1:11" x14ac:dyDescent="0.25">
      <c r="A2214">
        <v>2213</v>
      </c>
      <c r="B2214" s="1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t="s">
        <v>13</v>
      </c>
      <c r="K2214">
        <f t="shared" si="34"/>
        <v>0</v>
      </c>
    </row>
    <row r="2215" spans="1:11" x14ac:dyDescent="0.25">
      <c r="A2215">
        <v>2214</v>
      </c>
      <c r="B2215" s="1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t="s">
        <v>11</v>
      </c>
      <c r="K2215">
        <f t="shared" si="34"/>
        <v>1</v>
      </c>
    </row>
    <row r="2216" spans="1:11" x14ac:dyDescent="0.25">
      <c r="A2216">
        <v>2215</v>
      </c>
      <c r="B2216" s="1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t="s">
        <v>13</v>
      </c>
      <c r="K2216">
        <f t="shared" si="34"/>
        <v>0</v>
      </c>
    </row>
    <row r="2217" spans="1:11" x14ac:dyDescent="0.25">
      <c r="A2217">
        <v>2216</v>
      </c>
      <c r="B2217" s="1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t="s">
        <v>13</v>
      </c>
      <c r="K2217">
        <f t="shared" si="34"/>
        <v>0</v>
      </c>
    </row>
    <row r="2218" spans="1:11" x14ac:dyDescent="0.25">
      <c r="A2218">
        <v>2217</v>
      </c>
      <c r="B2218" s="1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t="s">
        <v>11</v>
      </c>
      <c r="K2218">
        <f t="shared" si="34"/>
        <v>1</v>
      </c>
    </row>
    <row r="2219" spans="1:11" x14ac:dyDescent="0.25">
      <c r="A2219">
        <v>2218</v>
      </c>
      <c r="B2219" s="1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t="s">
        <v>11</v>
      </c>
      <c r="K2219">
        <f t="shared" si="34"/>
        <v>1</v>
      </c>
    </row>
    <row r="2220" spans="1:11" x14ac:dyDescent="0.25">
      <c r="A2220">
        <v>2219</v>
      </c>
      <c r="B2220" s="1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t="s">
        <v>13</v>
      </c>
      <c r="K2220">
        <f t="shared" si="34"/>
        <v>0</v>
      </c>
    </row>
    <row r="2221" spans="1:11" x14ac:dyDescent="0.25">
      <c r="A2221">
        <v>2220</v>
      </c>
      <c r="B2221" s="1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t="s">
        <v>11</v>
      </c>
      <c r="K2221">
        <f t="shared" si="34"/>
        <v>1</v>
      </c>
    </row>
    <row r="2222" spans="1:11" x14ac:dyDescent="0.25">
      <c r="A2222">
        <v>2221</v>
      </c>
      <c r="B2222" s="1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t="s">
        <v>11</v>
      </c>
      <c r="K2222">
        <f t="shared" si="34"/>
        <v>1</v>
      </c>
    </row>
    <row r="2223" spans="1:11" x14ac:dyDescent="0.25">
      <c r="A2223">
        <v>2222</v>
      </c>
      <c r="B2223" s="1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t="s">
        <v>11</v>
      </c>
      <c r="K2223">
        <f t="shared" si="34"/>
        <v>1</v>
      </c>
    </row>
    <row r="2224" spans="1:11" x14ac:dyDescent="0.25">
      <c r="A2224">
        <v>2223</v>
      </c>
      <c r="B2224" s="1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t="s">
        <v>11</v>
      </c>
      <c r="K2224">
        <f t="shared" si="34"/>
        <v>1</v>
      </c>
    </row>
    <row r="2225" spans="1:11" x14ac:dyDescent="0.25">
      <c r="A2225">
        <v>2224</v>
      </c>
      <c r="B2225" s="1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t="s">
        <v>11</v>
      </c>
      <c r="K2225">
        <f t="shared" si="34"/>
        <v>1</v>
      </c>
    </row>
    <row r="2226" spans="1:11" x14ac:dyDescent="0.25">
      <c r="A2226">
        <v>2225</v>
      </c>
      <c r="B2226" s="1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t="s">
        <v>13</v>
      </c>
      <c r="K2226">
        <f t="shared" si="34"/>
        <v>0</v>
      </c>
    </row>
    <row r="2227" spans="1:11" x14ac:dyDescent="0.25">
      <c r="A2227">
        <v>2226</v>
      </c>
      <c r="B2227" s="1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t="s">
        <v>13</v>
      </c>
      <c r="K2227">
        <f t="shared" si="34"/>
        <v>0</v>
      </c>
    </row>
    <row r="2228" spans="1:11" x14ac:dyDescent="0.25">
      <c r="A2228">
        <v>2227</v>
      </c>
      <c r="B2228" s="1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t="s">
        <v>13</v>
      </c>
      <c r="K2228">
        <f t="shared" si="34"/>
        <v>0</v>
      </c>
    </row>
    <row r="2229" spans="1:11" x14ac:dyDescent="0.25">
      <c r="A2229">
        <v>2228</v>
      </c>
      <c r="B2229" s="1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t="s">
        <v>11</v>
      </c>
      <c r="K2229">
        <f t="shared" si="34"/>
        <v>1</v>
      </c>
    </row>
    <row r="2230" spans="1:11" x14ac:dyDescent="0.25">
      <c r="A2230">
        <v>2229</v>
      </c>
      <c r="B2230" s="1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t="s">
        <v>11</v>
      </c>
      <c r="K2230">
        <f t="shared" si="34"/>
        <v>1</v>
      </c>
    </row>
    <row r="2231" spans="1:11" x14ac:dyDescent="0.25">
      <c r="A2231">
        <v>2230</v>
      </c>
      <c r="B2231" s="1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t="s">
        <v>11</v>
      </c>
      <c r="K2231">
        <f t="shared" si="34"/>
        <v>1</v>
      </c>
    </row>
    <row r="2232" spans="1:11" x14ac:dyDescent="0.25">
      <c r="A2232">
        <v>2231</v>
      </c>
      <c r="B2232" s="1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t="s">
        <v>13</v>
      </c>
      <c r="K2232">
        <f t="shared" si="34"/>
        <v>0</v>
      </c>
    </row>
    <row r="2233" spans="1:11" x14ac:dyDescent="0.25">
      <c r="A2233">
        <v>2232</v>
      </c>
      <c r="B2233" s="1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t="s">
        <v>11</v>
      </c>
      <c r="K2233">
        <f t="shared" si="34"/>
        <v>1</v>
      </c>
    </row>
    <row r="2234" spans="1:11" x14ac:dyDescent="0.25">
      <c r="A2234">
        <v>2233</v>
      </c>
      <c r="B2234" s="1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t="s">
        <v>11</v>
      </c>
      <c r="K2234">
        <f t="shared" si="34"/>
        <v>1</v>
      </c>
    </row>
    <row r="2235" spans="1:11" x14ac:dyDescent="0.25">
      <c r="A2235">
        <v>2234</v>
      </c>
      <c r="B2235" s="1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t="s">
        <v>11</v>
      </c>
      <c r="K2235">
        <f t="shared" si="34"/>
        <v>1</v>
      </c>
    </row>
    <row r="2236" spans="1:11" x14ac:dyDescent="0.25">
      <c r="A2236">
        <v>2235</v>
      </c>
      <c r="B2236" s="1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t="s">
        <v>13</v>
      </c>
      <c r="K2236">
        <f t="shared" si="34"/>
        <v>0</v>
      </c>
    </row>
    <row r="2237" spans="1:11" x14ac:dyDescent="0.25">
      <c r="A2237">
        <v>2236</v>
      </c>
      <c r="B2237" s="1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t="s">
        <v>13</v>
      </c>
      <c r="K2237">
        <f t="shared" si="34"/>
        <v>0</v>
      </c>
    </row>
    <row r="2238" spans="1:11" x14ac:dyDescent="0.25">
      <c r="A2238">
        <v>2237</v>
      </c>
      <c r="B2238" s="1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t="s">
        <v>11</v>
      </c>
      <c r="K2238">
        <f t="shared" si="34"/>
        <v>1</v>
      </c>
    </row>
    <row r="2239" spans="1:11" x14ac:dyDescent="0.25">
      <c r="A2239">
        <v>2238</v>
      </c>
      <c r="B2239" s="1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t="s">
        <v>13</v>
      </c>
      <c r="K2239">
        <f t="shared" si="34"/>
        <v>0</v>
      </c>
    </row>
    <row r="2240" spans="1:11" x14ac:dyDescent="0.25">
      <c r="A2240">
        <v>2239</v>
      </c>
      <c r="B2240" s="1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t="s">
        <v>13</v>
      </c>
      <c r="K2240">
        <f t="shared" si="34"/>
        <v>0</v>
      </c>
    </row>
    <row r="2241" spans="1:11" x14ac:dyDescent="0.25">
      <c r="A2241">
        <v>2240</v>
      </c>
      <c r="B2241" s="1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t="s">
        <v>11</v>
      </c>
      <c r="K2241">
        <f t="shared" si="34"/>
        <v>1</v>
      </c>
    </row>
    <row r="2242" spans="1:11" x14ac:dyDescent="0.25">
      <c r="A2242">
        <v>2241</v>
      </c>
      <c r="B2242" s="1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t="s">
        <v>13</v>
      </c>
      <c r="K2242">
        <f t="shared" si="34"/>
        <v>0</v>
      </c>
    </row>
    <row r="2243" spans="1:11" x14ac:dyDescent="0.25">
      <c r="A2243">
        <v>2242</v>
      </c>
      <c r="B2243" s="1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t="s">
        <v>11</v>
      </c>
      <c r="K2243">
        <f t="shared" ref="K2243:K2306" si="35">IF(J2243="Yes", 1, 0)</f>
        <v>1</v>
      </c>
    </row>
    <row r="2244" spans="1:11" x14ac:dyDescent="0.25">
      <c r="A2244">
        <v>2243</v>
      </c>
      <c r="B2244" s="1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t="s">
        <v>11</v>
      </c>
      <c r="K2244">
        <f t="shared" si="35"/>
        <v>1</v>
      </c>
    </row>
    <row r="2245" spans="1:11" x14ac:dyDescent="0.25">
      <c r="A2245">
        <v>2244</v>
      </c>
      <c r="B2245" s="1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t="s">
        <v>13</v>
      </c>
      <c r="K2245">
        <f t="shared" si="35"/>
        <v>0</v>
      </c>
    </row>
    <row r="2246" spans="1:11" x14ac:dyDescent="0.25">
      <c r="A2246">
        <v>2245</v>
      </c>
      <c r="B2246" s="1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t="s">
        <v>11</v>
      </c>
      <c r="K2246">
        <f t="shared" si="35"/>
        <v>1</v>
      </c>
    </row>
    <row r="2247" spans="1:11" x14ac:dyDescent="0.25">
      <c r="A2247">
        <v>2246</v>
      </c>
      <c r="B2247" s="1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t="s">
        <v>11</v>
      </c>
      <c r="K2247">
        <f t="shared" si="35"/>
        <v>1</v>
      </c>
    </row>
    <row r="2248" spans="1:11" x14ac:dyDescent="0.25">
      <c r="A2248">
        <v>2247</v>
      </c>
      <c r="B2248" s="1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t="s">
        <v>11</v>
      </c>
      <c r="K2248">
        <f t="shared" si="35"/>
        <v>1</v>
      </c>
    </row>
    <row r="2249" spans="1:11" x14ac:dyDescent="0.25">
      <c r="A2249">
        <v>2248</v>
      </c>
      <c r="B2249" s="1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t="s">
        <v>13</v>
      </c>
      <c r="K2249">
        <f t="shared" si="35"/>
        <v>0</v>
      </c>
    </row>
    <row r="2250" spans="1:11" x14ac:dyDescent="0.25">
      <c r="A2250">
        <v>2249</v>
      </c>
      <c r="B2250" s="1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t="s">
        <v>11</v>
      </c>
      <c r="K2250">
        <f t="shared" si="35"/>
        <v>1</v>
      </c>
    </row>
    <row r="2251" spans="1:11" x14ac:dyDescent="0.25">
      <c r="A2251">
        <v>2250</v>
      </c>
      <c r="B2251" s="1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t="s">
        <v>13</v>
      </c>
      <c r="K2251">
        <f t="shared" si="35"/>
        <v>0</v>
      </c>
    </row>
    <row r="2252" spans="1:11" x14ac:dyDescent="0.25">
      <c r="A2252">
        <v>2251</v>
      </c>
      <c r="B2252" s="1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t="s">
        <v>13</v>
      </c>
      <c r="K2252">
        <f t="shared" si="35"/>
        <v>0</v>
      </c>
    </row>
    <row r="2253" spans="1:11" x14ac:dyDescent="0.25">
      <c r="A2253">
        <v>2252</v>
      </c>
      <c r="B2253" s="1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t="s">
        <v>13</v>
      </c>
      <c r="K2253">
        <f t="shared" si="35"/>
        <v>0</v>
      </c>
    </row>
    <row r="2254" spans="1:11" x14ac:dyDescent="0.25">
      <c r="A2254">
        <v>2253</v>
      </c>
      <c r="B2254" s="1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t="s">
        <v>11</v>
      </c>
      <c r="K2254">
        <f t="shared" si="35"/>
        <v>1</v>
      </c>
    </row>
    <row r="2255" spans="1:11" x14ac:dyDescent="0.25">
      <c r="A2255">
        <v>2254</v>
      </c>
      <c r="B2255" s="1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t="s">
        <v>13</v>
      </c>
      <c r="K2255">
        <f t="shared" si="35"/>
        <v>0</v>
      </c>
    </row>
    <row r="2256" spans="1:11" x14ac:dyDescent="0.25">
      <c r="A2256">
        <v>2255</v>
      </c>
      <c r="B2256" s="1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t="s">
        <v>11</v>
      </c>
      <c r="K2256">
        <f t="shared" si="35"/>
        <v>1</v>
      </c>
    </row>
    <row r="2257" spans="1:11" x14ac:dyDescent="0.25">
      <c r="A2257">
        <v>2256</v>
      </c>
      <c r="B2257" s="1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t="s">
        <v>11</v>
      </c>
      <c r="K2257">
        <f t="shared" si="35"/>
        <v>1</v>
      </c>
    </row>
    <row r="2258" spans="1:11" x14ac:dyDescent="0.25">
      <c r="A2258">
        <v>2257</v>
      </c>
      <c r="B2258" s="1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t="s">
        <v>11</v>
      </c>
      <c r="K2258">
        <f t="shared" si="35"/>
        <v>1</v>
      </c>
    </row>
    <row r="2259" spans="1:11" x14ac:dyDescent="0.25">
      <c r="A2259">
        <v>2258</v>
      </c>
      <c r="B2259" s="1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t="s">
        <v>13</v>
      </c>
      <c r="K2259">
        <f t="shared" si="35"/>
        <v>0</v>
      </c>
    </row>
    <row r="2260" spans="1:11" x14ac:dyDescent="0.25">
      <c r="A2260">
        <v>2259</v>
      </c>
      <c r="B2260" s="1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t="s">
        <v>13</v>
      </c>
      <c r="K2260">
        <f t="shared" si="35"/>
        <v>0</v>
      </c>
    </row>
    <row r="2261" spans="1:11" x14ac:dyDescent="0.25">
      <c r="A2261">
        <v>2260</v>
      </c>
      <c r="B2261" s="1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t="s">
        <v>11</v>
      </c>
      <c r="K2261">
        <f t="shared" si="35"/>
        <v>1</v>
      </c>
    </row>
    <row r="2262" spans="1:11" x14ac:dyDescent="0.25">
      <c r="A2262">
        <v>2261</v>
      </c>
      <c r="B2262" s="1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t="s">
        <v>11</v>
      </c>
      <c r="K2262">
        <f t="shared" si="35"/>
        <v>1</v>
      </c>
    </row>
    <row r="2263" spans="1:11" x14ac:dyDescent="0.25">
      <c r="A2263">
        <v>2262</v>
      </c>
      <c r="B2263" s="1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t="s">
        <v>11</v>
      </c>
      <c r="K2263">
        <f t="shared" si="35"/>
        <v>1</v>
      </c>
    </row>
    <row r="2264" spans="1:11" x14ac:dyDescent="0.25">
      <c r="A2264">
        <v>2263</v>
      </c>
      <c r="B2264" s="1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t="s">
        <v>13</v>
      </c>
      <c r="K2264">
        <f t="shared" si="35"/>
        <v>0</v>
      </c>
    </row>
    <row r="2265" spans="1:11" x14ac:dyDescent="0.25">
      <c r="A2265">
        <v>2264</v>
      </c>
      <c r="B2265" s="1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t="s">
        <v>11</v>
      </c>
      <c r="K2265">
        <f t="shared" si="35"/>
        <v>1</v>
      </c>
    </row>
    <row r="2266" spans="1:11" x14ac:dyDescent="0.25">
      <c r="A2266">
        <v>2265</v>
      </c>
      <c r="B2266" s="1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t="s">
        <v>11</v>
      </c>
      <c r="K2266">
        <f t="shared" si="35"/>
        <v>1</v>
      </c>
    </row>
    <row r="2267" spans="1:11" x14ac:dyDescent="0.25">
      <c r="A2267">
        <v>2266</v>
      </c>
      <c r="B2267" s="1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t="s">
        <v>13</v>
      </c>
      <c r="K2267">
        <f t="shared" si="35"/>
        <v>0</v>
      </c>
    </row>
    <row r="2268" spans="1:11" x14ac:dyDescent="0.25">
      <c r="A2268">
        <v>2267</v>
      </c>
      <c r="B2268" s="1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t="s">
        <v>13</v>
      </c>
      <c r="K2268">
        <f t="shared" si="35"/>
        <v>0</v>
      </c>
    </row>
    <row r="2269" spans="1:11" x14ac:dyDescent="0.25">
      <c r="A2269">
        <v>2268</v>
      </c>
      <c r="B2269" s="1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t="s">
        <v>11</v>
      </c>
      <c r="K2269">
        <f t="shared" si="35"/>
        <v>1</v>
      </c>
    </row>
    <row r="2270" spans="1:11" x14ac:dyDescent="0.25">
      <c r="A2270">
        <v>2269</v>
      </c>
      <c r="B2270" s="1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t="s">
        <v>13</v>
      </c>
      <c r="K2270">
        <f t="shared" si="35"/>
        <v>0</v>
      </c>
    </row>
    <row r="2271" spans="1:11" x14ac:dyDescent="0.25">
      <c r="A2271">
        <v>2270</v>
      </c>
      <c r="B2271" s="1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t="s">
        <v>11</v>
      </c>
      <c r="K2271">
        <f t="shared" si="35"/>
        <v>1</v>
      </c>
    </row>
    <row r="2272" spans="1:11" x14ac:dyDescent="0.25">
      <c r="A2272">
        <v>2271</v>
      </c>
      <c r="B2272" s="1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t="s">
        <v>11</v>
      </c>
      <c r="K2272">
        <f t="shared" si="35"/>
        <v>1</v>
      </c>
    </row>
    <row r="2273" spans="1:11" x14ac:dyDescent="0.25">
      <c r="A2273">
        <v>2272</v>
      </c>
      <c r="B2273" s="1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t="s">
        <v>11</v>
      </c>
      <c r="K2273">
        <f t="shared" si="35"/>
        <v>1</v>
      </c>
    </row>
    <row r="2274" spans="1:11" x14ac:dyDescent="0.25">
      <c r="A2274">
        <v>2273</v>
      </c>
      <c r="B2274" s="1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t="s">
        <v>11</v>
      </c>
      <c r="K2274">
        <f t="shared" si="35"/>
        <v>1</v>
      </c>
    </row>
    <row r="2275" spans="1:11" x14ac:dyDescent="0.25">
      <c r="A2275">
        <v>2274</v>
      </c>
      <c r="B2275" s="1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t="s">
        <v>11</v>
      </c>
      <c r="K2275">
        <f t="shared" si="35"/>
        <v>1</v>
      </c>
    </row>
    <row r="2276" spans="1:11" x14ac:dyDescent="0.25">
      <c r="A2276">
        <v>2275</v>
      </c>
      <c r="B2276" s="1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t="s">
        <v>13</v>
      </c>
      <c r="K2276">
        <f t="shared" si="35"/>
        <v>0</v>
      </c>
    </row>
    <row r="2277" spans="1:11" x14ac:dyDescent="0.25">
      <c r="A2277">
        <v>2276</v>
      </c>
      <c r="B2277" s="1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t="s">
        <v>11</v>
      </c>
      <c r="K2277">
        <f t="shared" si="35"/>
        <v>1</v>
      </c>
    </row>
    <row r="2278" spans="1:11" x14ac:dyDescent="0.25">
      <c r="A2278">
        <v>2277</v>
      </c>
      <c r="B2278" s="1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t="s">
        <v>13</v>
      </c>
      <c r="K2278">
        <f t="shared" si="35"/>
        <v>0</v>
      </c>
    </row>
    <row r="2279" spans="1:11" x14ac:dyDescent="0.25">
      <c r="A2279">
        <v>2278</v>
      </c>
      <c r="B2279" s="1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t="s">
        <v>11</v>
      </c>
      <c r="K2279">
        <f t="shared" si="35"/>
        <v>1</v>
      </c>
    </row>
    <row r="2280" spans="1:11" x14ac:dyDescent="0.25">
      <c r="A2280">
        <v>2279</v>
      </c>
      <c r="B2280" s="1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t="s">
        <v>11</v>
      </c>
      <c r="K2280">
        <f t="shared" si="35"/>
        <v>1</v>
      </c>
    </row>
    <row r="2281" spans="1:11" x14ac:dyDescent="0.25">
      <c r="A2281">
        <v>2280</v>
      </c>
      <c r="B2281" s="1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t="s">
        <v>11</v>
      </c>
      <c r="K2281">
        <f t="shared" si="35"/>
        <v>1</v>
      </c>
    </row>
    <row r="2282" spans="1:11" x14ac:dyDescent="0.25">
      <c r="A2282">
        <v>2281</v>
      </c>
      <c r="B2282" s="1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t="s">
        <v>13</v>
      </c>
      <c r="K2282">
        <f t="shared" si="35"/>
        <v>0</v>
      </c>
    </row>
    <row r="2283" spans="1:11" x14ac:dyDescent="0.25">
      <c r="A2283">
        <v>2282</v>
      </c>
      <c r="B2283" s="1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t="s">
        <v>11</v>
      </c>
      <c r="K2283">
        <f t="shared" si="35"/>
        <v>1</v>
      </c>
    </row>
    <row r="2284" spans="1:11" x14ac:dyDescent="0.25">
      <c r="A2284">
        <v>2283</v>
      </c>
      <c r="B2284" s="1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t="s">
        <v>11</v>
      </c>
      <c r="K2284">
        <f t="shared" si="35"/>
        <v>1</v>
      </c>
    </row>
    <row r="2285" spans="1:11" x14ac:dyDescent="0.25">
      <c r="A2285">
        <v>2284</v>
      </c>
      <c r="B2285" s="1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t="s">
        <v>11</v>
      </c>
      <c r="K2285">
        <f t="shared" si="35"/>
        <v>1</v>
      </c>
    </row>
    <row r="2286" spans="1:11" x14ac:dyDescent="0.25">
      <c r="A2286">
        <v>2285</v>
      </c>
      <c r="B2286" s="1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t="s">
        <v>13</v>
      </c>
      <c r="K2286">
        <f t="shared" si="35"/>
        <v>0</v>
      </c>
    </row>
    <row r="2287" spans="1:11" x14ac:dyDescent="0.25">
      <c r="A2287">
        <v>2286</v>
      </c>
      <c r="B2287" s="1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t="s">
        <v>11</v>
      </c>
      <c r="K2287">
        <f t="shared" si="35"/>
        <v>1</v>
      </c>
    </row>
    <row r="2288" spans="1:11" x14ac:dyDescent="0.25">
      <c r="A2288">
        <v>2287</v>
      </c>
      <c r="B2288" s="1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t="s">
        <v>13</v>
      </c>
      <c r="K2288">
        <f t="shared" si="35"/>
        <v>0</v>
      </c>
    </row>
    <row r="2289" spans="1:11" x14ac:dyDescent="0.25">
      <c r="A2289">
        <v>2288</v>
      </c>
      <c r="B2289" s="1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t="s">
        <v>11</v>
      </c>
      <c r="K2289">
        <f t="shared" si="35"/>
        <v>1</v>
      </c>
    </row>
    <row r="2290" spans="1:11" x14ac:dyDescent="0.25">
      <c r="A2290">
        <v>2289</v>
      </c>
      <c r="B2290" s="1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t="s">
        <v>13</v>
      </c>
      <c r="K2290">
        <f t="shared" si="35"/>
        <v>0</v>
      </c>
    </row>
    <row r="2291" spans="1:11" x14ac:dyDescent="0.25">
      <c r="A2291">
        <v>2290</v>
      </c>
      <c r="B2291" s="1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t="s">
        <v>11</v>
      </c>
      <c r="K2291">
        <f t="shared" si="35"/>
        <v>1</v>
      </c>
    </row>
    <row r="2292" spans="1:11" x14ac:dyDescent="0.25">
      <c r="A2292">
        <v>2291</v>
      </c>
      <c r="B2292" s="1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t="s">
        <v>11</v>
      </c>
      <c r="K2292">
        <f t="shared" si="35"/>
        <v>1</v>
      </c>
    </row>
    <row r="2293" spans="1:11" x14ac:dyDescent="0.25">
      <c r="A2293">
        <v>2292</v>
      </c>
      <c r="B2293" s="1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t="s">
        <v>11</v>
      </c>
      <c r="K2293">
        <f t="shared" si="35"/>
        <v>1</v>
      </c>
    </row>
    <row r="2294" spans="1:11" x14ac:dyDescent="0.25">
      <c r="A2294">
        <v>2293</v>
      </c>
      <c r="B2294" s="1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t="s">
        <v>11</v>
      </c>
      <c r="K2294">
        <f t="shared" si="35"/>
        <v>1</v>
      </c>
    </row>
    <row r="2295" spans="1:11" x14ac:dyDescent="0.25">
      <c r="A2295">
        <v>2294</v>
      </c>
      <c r="B2295" s="1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t="s">
        <v>13</v>
      </c>
      <c r="K2295">
        <f t="shared" si="35"/>
        <v>0</v>
      </c>
    </row>
    <row r="2296" spans="1:11" x14ac:dyDescent="0.25">
      <c r="A2296">
        <v>2295</v>
      </c>
      <c r="B2296" s="1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t="s">
        <v>13</v>
      </c>
      <c r="K2296">
        <f t="shared" si="35"/>
        <v>0</v>
      </c>
    </row>
    <row r="2297" spans="1:11" x14ac:dyDescent="0.25">
      <c r="A2297">
        <v>2296</v>
      </c>
      <c r="B2297" s="1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t="s">
        <v>11</v>
      </c>
      <c r="K2297">
        <f t="shared" si="35"/>
        <v>1</v>
      </c>
    </row>
    <row r="2298" spans="1:11" x14ac:dyDescent="0.25">
      <c r="A2298">
        <v>2297</v>
      </c>
      <c r="B2298" s="1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t="s">
        <v>11</v>
      </c>
      <c r="K2298">
        <f t="shared" si="35"/>
        <v>1</v>
      </c>
    </row>
    <row r="2299" spans="1:11" x14ac:dyDescent="0.25">
      <c r="A2299">
        <v>2298</v>
      </c>
      <c r="B2299" s="1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t="s">
        <v>13</v>
      </c>
      <c r="K2299">
        <f t="shared" si="35"/>
        <v>0</v>
      </c>
    </row>
    <row r="2300" spans="1:11" x14ac:dyDescent="0.25">
      <c r="A2300">
        <v>2299</v>
      </c>
      <c r="B2300" s="1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t="s">
        <v>13</v>
      </c>
      <c r="K2300">
        <f t="shared" si="35"/>
        <v>0</v>
      </c>
    </row>
    <row r="2301" spans="1:11" x14ac:dyDescent="0.25">
      <c r="A2301">
        <v>2300</v>
      </c>
      <c r="B2301" s="1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t="s">
        <v>13</v>
      </c>
      <c r="K2301">
        <f t="shared" si="35"/>
        <v>0</v>
      </c>
    </row>
    <row r="2302" spans="1:11" x14ac:dyDescent="0.25">
      <c r="A2302">
        <v>2301</v>
      </c>
      <c r="B2302" s="1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t="s">
        <v>11</v>
      </c>
      <c r="K2302">
        <f t="shared" si="35"/>
        <v>1</v>
      </c>
    </row>
    <row r="2303" spans="1:11" x14ac:dyDescent="0.25">
      <c r="A2303">
        <v>2302</v>
      </c>
      <c r="B2303" s="1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t="s">
        <v>11</v>
      </c>
      <c r="K2303">
        <f t="shared" si="35"/>
        <v>1</v>
      </c>
    </row>
    <row r="2304" spans="1:11" x14ac:dyDescent="0.25">
      <c r="A2304">
        <v>2303</v>
      </c>
      <c r="B2304" s="1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t="s">
        <v>13</v>
      </c>
      <c r="K2304">
        <f t="shared" si="35"/>
        <v>0</v>
      </c>
    </row>
    <row r="2305" spans="1:11" x14ac:dyDescent="0.25">
      <c r="A2305">
        <v>2304</v>
      </c>
      <c r="B2305" s="1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t="s">
        <v>11</v>
      </c>
      <c r="K2305">
        <f t="shared" si="35"/>
        <v>1</v>
      </c>
    </row>
    <row r="2306" spans="1:11" x14ac:dyDescent="0.25">
      <c r="A2306">
        <v>2305</v>
      </c>
      <c r="B2306" s="1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t="s">
        <v>13</v>
      </c>
      <c r="K2306">
        <f t="shared" si="35"/>
        <v>0</v>
      </c>
    </row>
    <row r="2307" spans="1:11" x14ac:dyDescent="0.25">
      <c r="A2307">
        <v>2306</v>
      </c>
      <c r="B2307" s="1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t="s">
        <v>11</v>
      </c>
      <c r="K2307">
        <f t="shared" ref="K2307:K2370" si="36">IF(J2307="Yes", 1, 0)</f>
        <v>1</v>
      </c>
    </row>
    <row r="2308" spans="1:11" x14ac:dyDescent="0.25">
      <c r="A2308">
        <v>2307</v>
      </c>
      <c r="B2308" s="1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t="s">
        <v>13</v>
      </c>
      <c r="K2308">
        <f t="shared" si="36"/>
        <v>0</v>
      </c>
    </row>
    <row r="2309" spans="1:11" x14ac:dyDescent="0.25">
      <c r="A2309">
        <v>2308</v>
      </c>
      <c r="B2309" s="1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t="s">
        <v>13</v>
      </c>
      <c r="K2309">
        <f t="shared" si="36"/>
        <v>0</v>
      </c>
    </row>
    <row r="2310" spans="1:11" x14ac:dyDescent="0.25">
      <c r="A2310">
        <v>2309</v>
      </c>
      <c r="B2310" s="1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t="s">
        <v>11</v>
      </c>
      <c r="K2310">
        <f t="shared" si="36"/>
        <v>1</v>
      </c>
    </row>
    <row r="2311" spans="1:11" x14ac:dyDescent="0.25">
      <c r="A2311">
        <v>2310</v>
      </c>
      <c r="B2311" s="1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t="s">
        <v>11</v>
      </c>
      <c r="K2311">
        <f t="shared" si="36"/>
        <v>1</v>
      </c>
    </row>
    <row r="2312" spans="1:11" x14ac:dyDescent="0.25">
      <c r="A2312">
        <v>2311</v>
      </c>
      <c r="B2312" s="1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t="s">
        <v>11</v>
      </c>
      <c r="K2312">
        <f t="shared" si="36"/>
        <v>1</v>
      </c>
    </row>
    <row r="2313" spans="1:11" x14ac:dyDescent="0.25">
      <c r="A2313">
        <v>2312</v>
      </c>
      <c r="B2313" s="1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t="s">
        <v>13</v>
      </c>
      <c r="K2313">
        <f t="shared" si="36"/>
        <v>0</v>
      </c>
    </row>
    <row r="2314" spans="1:11" x14ac:dyDescent="0.25">
      <c r="A2314">
        <v>2313</v>
      </c>
      <c r="B2314" s="1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t="s">
        <v>11</v>
      </c>
      <c r="K2314">
        <f t="shared" si="36"/>
        <v>1</v>
      </c>
    </row>
    <row r="2315" spans="1:11" x14ac:dyDescent="0.25">
      <c r="A2315">
        <v>2314</v>
      </c>
      <c r="B2315" s="1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t="s">
        <v>13</v>
      </c>
      <c r="K2315">
        <f t="shared" si="36"/>
        <v>0</v>
      </c>
    </row>
    <row r="2316" spans="1:11" x14ac:dyDescent="0.25">
      <c r="A2316">
        <v>2315</v>
      </c>
      <c r="B2316" s="1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t="s">
        <v>13</v>
      </c>
      <c r="K2316">
        <f t="shared" si="36"/>
        <v>0</v>
      </c>
    </row>
    <row r="2317" spans="1:11" x14ac:dyDescent="0.25">
      <c r="A2317">
        <v>2316</v>
      </c>
      <c r="B2317" s="1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t="s">
        <v>11</v>
      </c>
      <c r="K2317">
        <f t="shared" si="36"/>
        <v>1</v>
      </c>
    </row>
    <row r="2318" spans="1:11" x14ac:dyDescent="0.25">
      <c r="A2318">
        <v>2317</v>
      </c>
      <c r="B2318" s="1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t="s">
        <v>11</v>
      </c>
      <c r="K2318">
        <f t="shared" si="36"/>
        <v>1</v>
      </c>
    </row>
    <row r="2319" spans="1:11" x14ac:dyDescent="0.25">
      <c r="A2319">
        <v>2318</v>
      </c>
      <c r="B2319" s="1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t="s">
        <v>11</v>
      </c>
      <c r="K2319">
        <f t="shared" si="36"/>
        <v>1</v>
      </c>
    </row>
    <row r="2320" spans="1:11" x14ac:dyDescent="0.25">
      <c r="A2320">
        <v>2319</v>
      </c>
      <c r="B2320" s="1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t="s">
        <v>11</v>
      </c>
      <c r="K2320">
        <f t="shared" si="36"/>
        <v>1</v>
      </c>
    </row>
    <row r="2321" spans="1:11" x14ac:dyDescent="0.25">
      <c r="A2321">
        <v>2320</v>
      </c>
      <c r="B2321" s="1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t="s">
        <v>11</v>
      </c>
      <c r="K2321">
        <f t="shared" si="36"/>
        <v>1</v>
      </c>
    </row>
    <row r="2322" spans="1:11" x14ac:dyDescent="0.25">
      <c r="A2322">
        <v>2321</v>
      </c>
      <c r="B2322" s="1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t="s">
        <v>13</v>
      </c>
      <c r="K2322">
        <f t="shared" si="36"/>
        <v>0</v>
      </c>
    </row>
    <row r="2323" spans="1:11" x14ac:dyDescent="0.25">
      <c r="A2323">
        <v>2322</v>
      </c>
      <c r="B2323" s="1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t="s">
        <v>11</v>
      </c>
      <c r="K2323">
        <f t="shared" si="36"/>
        <v>1</v>
      </c>
    </row>
    <row r="2324" spans="1:11" x14ac:dyDescent="0.25">
      <c r="A2324">
        <v>2323</v>
      </c>
      <c r="B2324" s="1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t="s">
        <v>13</v>
      </c>
      <c r="K2324">
        <f t="shared" si="36"/>
        <v>0</v>
      </c>
    </row>
    <row r="2325" spans="1:11" x14ac:dyDescent="0.25">
      <c r="A2325">
        <v>2324</v>
      </c>
      <c r="B2325" s="1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t="s">
        <v>11</v>
      </c>
      <c r="K2325">
        <f t="shared" si="36"/>
        <v>1</v>
      </c>
    </row>
    <row r="2326" spans="1:11" x14ac:dyDescent="0.25">
      <c r="A2326">
        <v>2325</v>
      </c>
      <c r="B2326" s="1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t="s">
        <v>11</v>
      </c>
      <c r="K2326">
        <f t="shared" si="36"/>
        <v>1</v>
      </c>
    </row>
    <row r="2327" spans="1:11" x14ac:dyDescent="0.25">
      <c r="A2327">
        <v>2326</v>
      </c>
      <c r="B2327" s="1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t="s">
        <v>11</v>
      </c>
      <c r="K2327">
        <f t="shared" si="36"/>
        <v>1</v>
      </c>
    </row>
    <row r="2328" spans="1:11" x14ac:dyDescent="0.25">
      <c r="A2328">
        <v>2327</v>
      </c>
      <c r="B2328" s="1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t="s">
        <v>13</v>
      </c>
      <c r="K2328">
        <f t="shared" si="36"/>
        <v>0</v>
      </c>
    </row>
    <row r="2329" spans="1:11" x14ac:dyDescent="0.25">
      <c r="A2329">
        <v>2328</v>
      </c>
      <c r="B2329" s="1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t="s">
        <v>11</v>
      </c>
      <c r="K2329">
        <f t="shared" si="36"/>
        <v>1</v>
      </c>
    </row>
    <row r="2330" spans="1:11" x14ac:dyDescent="0.25">
      <c r="A2330">
        <v>2329</v>
      </c>
      <c r="B2330" s="1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t="s">
        <v>11</v>
      </c>
      <c r="K2330">
        <f t="shared" si="36"/>
        <v>1</v>
      </c>
    </row>
    <row r="2331" spans="1:11" x14ac:dyDescent="0.25">
      <c r="A2331">
        <v>2330</v>
      </c>
      <c r="B2331" s="1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t="s">
        <v>13</v>
      </c>
      <c r="K2331">
        <f t="shared" si="36"/>
        <v>0</v>
      </c>
    </row>
    <row r="2332" spans="1:11" x14ac:dyDescent="0.25">
      <c r="A2332">
        <v>2331</v>
      </c>
      <c r="B2332" s="1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t="s">
        <v>13</v>
      </c>
      <c r="K2332">
        <f t="shared" si="36"/>
        <v>0</v>
      </c>
    </row>
    <row r="2333" spans="1:11" x14ac:dyDescent="0.25">
      <c r="A2333">
        <v>2332</v>
      </c>
      <c r="B2333" s="1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t="s">
        <v>11</v>
      </c>
      <c r="K2333">
        <f t="shared" si="36"/>
        <v>1</v>
      </c>
    </row>
    <row r="2334" spans="1:11" x14ac:dyDescent="0.25">
      <c r="A2334">
        <v>2333</v>
      </c>
      <c r="B2334" s="1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t="s">
        <v>11</v>
      </c>
      <c r="K2334">
        <f t="shared" si="36"/>
        <v>1</v>
      </c>
    </row>
    <row r="2335" spans="1:11" x14ac:dyDescent="0.25">
      <c r="A2335">
        <v>2334</v>
      </c>
      <c r="B2335" s="1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t="s">
        <v>13</v>
      </c>
      <c r="K2335">
        <f t="shared" si="36"/>
        <v>0</v>
      </c>
    </row>
    <row r="2336" spans="1:11" x14ac:dyDescent="0.25">
      <c r="A2336">
        <v>2335</v>
      </c>
      <c r="B2336" s="1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t="s">
        <v>11</v>
      </c>
      <c r="K2336">
        <f t="shared" si="36"/>
        <v>1</v>
      </c>
    </row>
    <row r="2337" spans="1:11" x14ac:dyDescent="0.25">
      <c r="A2337">
        <v>2336</v>
      </c>
      <c r="B2337" s="1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t="s">
        <v>11</v>
      </c>
      <c r="K2337">
        <f t="shared" si="36"/>
        <v>1</v>
      </c>
    </row>
    <row r="2338" spans="1:11" x14ac:dyDescent="0.25">
      <c r="A2338">
        <v>2337</v>
      </c>
      <c r="B2338" s="1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t="s">
        <v>13</v>
      </c>
      <c r="K2338">
        <f t="shared" si="36"/>
        <v>0</v>
      </c>
    </row>
    <row r="2339" spans="1:11" x14ac:dyDescent="0.25">
      <c r="A2339">
        <v>2338</v>
      </c>
      <c r="B2339" s="1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t="s">
        <v>13</v>
      </c>
      <c r="K2339">
        <f t="shared" si="36"/>
        <v>0</v>
      </c>
    </row>
    <row r="2340" spans="1:11" x14ac:dyDescent="0.25">
      <c r="A2340">
        <v>2339</v>
      </c>
      <c r="B2340" s="1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t="s">
        <v>13</v>
      </c>
      <c r="K2340">
        <f t="shared" si="36"/>
        <v>0</v>
      </c>
    </row>
    <row r="2341" spans="1:11" x14ac:dyDescent="0.25">
      <c r="A2341">
        <v>2340</v>
      </c>
      <c r="B2341" s="1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t="s">
        <v>13</v>
      </c>
      <c r="K2341">
        <f t="shared" si="36"/>
        <v>0</v>
      </c>
    </row>
    <row r="2342" spans="1:11" x14ac:dyDescent="0.25">
      <c r="A2342">
        <v>2341</v>
      </c>
      <c r="B2342" s="1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t="s">
        <v>11</v>
      </c>
      <c r="K2342">
        <f t="shared" si="36"/>
        <v>1</v>
      </c>
    </row>
    <row r="2343" spans="1:11" x14ac:dyDescent="0.25">
      <c r="A2343">
        <v>2342</v>
      </c>
      <c r="B2343" s="1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t="s">
        <v>11</v>
      </c>
      <c r="K2343">
        <f t="shared" si="36"/>
        <v>1</v>
      </c>
    </row>
    <row r="2344" spans="1:11" x14ac:dyDescent="0.25">
      <c r="A2344">
        <v>2343</v>
      </c>
      <c r="B2344" s="1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t="s">
        <v>11</v>
      </c>
      <c r="K2344">
        <f t="shared" si="36"/>
        <v>1</v>
      </c>
    </row>
    <row r="2345" spans="1:11" x14ac:dyDescent="0.25">
      <c r="A2345">
        <v>2344</v>
      </c>
      <c r="B2345" s="1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t="s">
        <v>13</v>
      </c>
      <c r="K2345">
        <f t="shared" si="36"/>
        <v>0</v>
      </c>
    </row>
    <row r="2346" spans="1:11" x14ac:dyDescent="0.25">
      <c r="A2346">
        <v>2345</v>
      </c>
      <c r="B2346" s="1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t="s">
        <v>13</v>
      </c>
      <c r="K2346">
        <f t="shared" si="36"/>
        <v>0</v>
      </c>
    </row>
    <row r="2347" spans="1:11" x14ac:dyDescent="0.25">
      <c r="A2347">
        <v>2346</v>
      </c>
      <c r="B2347" s="1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t="s">
        <v>11</v>
      </c>
      <c r="K2347">
        <f t="shared" si="36"/>
        <v>1</v>
      </c>
    </row>
    <row r="2348" spans="1:11" x14ac:dyDescent="0.25">
      <c r="A2348">
        <v>2347</v>
      </c>
      <c r="B2348" s="1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t="s">
        <v>11</v>
      </c>
      <c r="K2348">
        <f t="shared" si="36"/>
        <v>1</v>
      </c>
    </row>
    <row r="2349" spans="1:11" x14ac:dyDescent="0.25">
      <c r="A2349">
        <v>2348</v>
      </c>
      <c r="B2349" s="1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t="s">
        <v>11</v>
      </c>
      <c r="K2349">
        <f t="shared" si="36"/>
        <v>1</v>
      </c>
    </row>
    <row r="2350" spans="1:11" x14ac:dyDescent="0.25">
      <c r="A2350">
        <v>2349</v>
      </c>
      <c r="B2350" s="1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t="s">
        <v>11</v>
      </c>
      <c r="K2350">
        <f t="shared" si="36"/>
        <v>1</v>
      </c>
    </row>
    <row r="2351" spans="1:11" x14ac:dyDescent="0.25">
      <c r="A2351">
        <v>2350</v>
      </c>
      <c r="B2351" s="1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t="s">
        <v>11</v>
      </c>
      <c r="K2351">
        <f t="shared" si="36"/>
        <v>1</v>
      </c>
    </row>
    <row r="2352" spans="1:11" x14ac:dyDescent="0.25">
      <c r="A2352">
        <v>2351</v>
      </c>
      <c r="B2352" s="1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t="s">
        <v>13</v>
      </c>
      <c r="K2352">
        <f t="shared" si="36"/>
        <v>0</v>
      </c>
    </row>
    <row r="2353" spans="1:11" x14ac:dyDescent="0.25">
      <c r="A2353">
        <v>2352</v>
      </c>
      <c r="B2353" s="1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t="s">
        <v>11</v>
      </c>
      <c r="K2353">
        <f t="shared" si="36"/>
        <v>1</v>
      </c>
    </row>
    <row r="2354" spans="1:11" x14ac:dyDescent="0.25">
      <c r="A2354">
        <v>2353</v>
      </c>
      <c r="B2354" s="1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t="s">
        <v>13</v>
      </c>
      <c r="K2354">
        <f t="shared" si="36"/>
        <v>0</v>
      </c>
    </row>
    <row r="2355" spans="1:11" x14ac:dyDescent="0.25">
      <c r="A2355">
        <v>2354</v>
      </c>
      <c r="B2355" s="1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t="s">
        <v>11</v>
      </c>
      <c r="K2355">
        <f t="shared" si="36"/>
        <v>1</v>
      </c>
    </row>
    <row r="2356" spans="1:11" x14ac:dyDescent="0.25">
      <c r="A2356">
        <v>2355</v>
      </c>
      <c r="B2356" s="1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t="s">
        <v>11</v>
      </c>
      <c r="K2356">
        <f t="shared" si="36"/>
        <v>1</v>
      </c>
    </row>
    <row r="2357" spans="1:11" x14ac:dyDescent="0.25">
      <c r="A2357">
        <v>2356</v>
      </c>
      <c r="B2357" s="1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t="s">
        <v>11</v>
      </c>
      <c r="K2357">
        <f t="shared" si="36"/>
        <v>1</v>
      </c>
    </row>
    <row r="2358" spans="1:11" x14ac:dyDescent="0.25">
      <c r="A2358">
        <v>2357</v>
      </c>
      <c r="B2358" s="1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t="s">
        <v>11</v>
      </c>
      <c r="K2358">
        <f t="shared" si="36"/>
        <v>1</v>
      </c>
    </row>
    <row r="2359" spans="1:11" x14ac:dyDescent="0.25">
      <c r="A2359">
        <v>2358</v>
      </c>
      <c r="B2359" s="1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t="s">
        <v>13</v>
      </c>
      <c r="K2359">
        <f t="shared" si="36"/>
        <v>0</v>
      </c>
    </row>
    <row r="2360" spans="1:11" x14ac:dyDescent="0.25">
      <c r="A2360">
        <v>2359</v>
      </c>
      <c r="B2360" s="1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t="s">
        <v>11</v>
      </c>
      <c r="K2360">
        <f t="shared" si="36"/>
        <v>1</v>
      </c>
    </row>
    <row r="2361" spans="1:11" x14ac:dyDescent="0.25">
      <c r="A2361">
        <v>2360</v>
      </c>
      <c r="B2361" s="1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t="s">
        <v>13</v>
      </c>
      <c r="K2361">
        <f t="shared" si="36"/>
        <v>0</v>
      </c>
    </row>
    <row r="2362" spans="1:11" x14ac:dyDescent="0.25">
      <c r="A2362">
        <v>2361</v>
      </c>
      <c r="B2362" s="1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t="s">
        <v>13</v>
      </c>
      <c r="K2362">
        <f t="shared" si="36"/>
        <v>0</v>
      </c>
    </row>
    <row r="2363" spans="1:11" x14ac:dyDescent="0.25">
      <c r="A2363">
        <v>2362</v>
      </c>
      <c r="B2363" s="1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t="s">
        <v>13</v>
      </c>
      <c r="K2363">
        <f t="shared" si="36"/>
        <v>0</v>
      </c>
    </row>
    <row r="2364" spans="1:11" x14ac:dyDescent="0.25">
      <c r="A2364">
        <v>2363</v>
      </c>
      <c r="B2364" s="1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t="s">
        <v>11</v>
      </c>
      <c r="K2364">
        <f t="shared" si="36"/>
        <v>1</v>
      </c>
    </row>
    <row r="2365" spans="1:11" x14ac:dyDescent="0.25">
      <c r="A2365">
        <v>2364</v>
      </c>
      <c r="B2365" s="1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t="s">
        <v>11</v>
      </c>
      <c r="K2365">
        <f t="shared" si="36"/>
        <v>1</v>
      </c>
    </row>
    <row r="2366" spans="1:11" x14ac:dyDescent="0.25">
      <c r="A2366">
        <v>2365</v>
      </c>
      <c r="B2366" s="1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t="s">
        <v>11</v>
      </c>
      <c r="K2366">
        <f t="shared" si="36"/>
        <v>1</v>
      </c>
    </row>
    <row r="2367" spans="1:11" x14ac:dyDescent="0.25">
      <c r="A2367">
        <v>2366</v>
      </c>
      <c r="B2367" s="1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t="s">
        <v>13</v>
      </c>
      <c r="K2367">
        <f t="shared" si="36"/>
        <v>0</v>
      </c>
    </row>
    <row r="2368" spans="1:11" x14ac:dyDescent="0.25">
      <c r="A2368">
        <v>2367</v>
      </c>
      <c r="B2368" s="1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t="s">
        <v>11</v>
      </c>
      <c r="K2368">
        <f t="shared" si="36"/>
        <v>1</v>
      </c>
    </row>
    <row r="2369" spans="1:11" x14ac:dyDescent="0.25">
      <c r="A2369">
        <v>2368</v>
      </c>
      <c r="B2369" s="1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t="s">
        <v>13</v>
      </c>
      <c r="K2369">
        <f t="shared" si="36"/>
        <v>0</v>
      </c>
    </row>
    <row r="2370" spans="1:11" x14ac:dyDescent="0.25">
      <c r="A2370">
        <v>2369</v>
      </c>
      <c r="B2370" s="1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t="s">
        <v>11</v>
      </c>
      <c r="K2370">
        <f t="shared" si="36"/>
        <v>1</v>
      </c>
    </row>
    <row r="2371" spans="1:11" x14ac:dyDescent="0.25">
      <c r="A2371">
        <v>2370</v>
      </c>
      <c r="B2371" s="1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t="s">
        <v>13</v>
      </c>
      <c r="K2371">
        <f t="shared" ref="K2371:K2434" si="37">IF(J2371="Yes", 1, 0)</f>
        <v>0</v>
      </c>
    </row>
    <row r="2372" spans="1:11" x14ac:dyDescent="0.25">
      <c r="A2372">
        <v>2371</v>
      </c>
      <c r="B2372" s="1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t="s">
        <v>11</v>
      </c>
      <c r="K2372">
        <f t="shared" si="37"/>
        <v>1</v>
      </c>
    </row>
    <row r="2373" spans="1:11" x14ac:dyDescent="0.25">
      <c r="A2373">
        <v>2372</v>
      </c>
      <c r="B2373" s="1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t="s">
        <v>11</v>
      </c>
      <c r="K2373">
        <f t="shared" si="37"/>
        <v>1</v>
      </c>
    </row>
    <row r="2374" spans="1:11" x14ac:dyDescent="0.25">
      <c r="A2374">
        <v>2373</v>
      </c>
      <c r="B2374" s="1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t="s">
        <v>13</v>
      </c>
      <c r="K2374">
        <f t="shared" si="37"/>
        <v>0</v>
      </c>
    </row>
    <row r="2375" spans="1:11" x14ac:dyDescent="0.25">
      <c r="A2375">
        <v>2374</v>
      </c>
      <c r="B2375" s="1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t="s">
        <v>11</v>
      </c>
      <c r="K2375">
        <f t="shared" si="37"/>
        <v>1</v>
      </c>
    </row>
    <row r="2376" spans="1:11" x14ac:dyDescent="0.25">
      <c r="A2376">
        <v>2375</v>
      </c>
      <c r="B2376" s="1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t="s">
        <v>13</v>
      </c>
      <c r="K2376">
        <f t="shared" si="37"/>
        <v>0</v>
      </c>
    </row>
    <row r="2377" spans="1:11" x14ac:dyDescent="0.25">
      <c r="A2377">
        <v>2376</v>
      </c>
      <c r="B2377" s="1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t="s">
        <v>11</v>
      </c>
      <c r="K2377">
        <f t="shared" si="37"/>
        <v>1</v>
      </c>
    </row>
    <row r="2378" spans="1:11" x14ac:dyDescent="0.25">
      <c r="A2378">
        <v>2377</v>
      </c>
      <c r="B2378" s="1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t="s">
        <v>13</v>
      </c>
      <c r="K2378">
        <f t="shared" si="37"/>
        <v>0</v>
      </c>
    </row>
    <row r="2379" spans="1:11" x14ac:dyDescent="0.25">
      <c r="A2379">
        <v>2378</v>
      </c>
      <c r="B2379" s="1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t="s">
        <v>11</v>
      </c>
      <c r="K2379">
        <f t="shared" si="37"/>
        <v>1</v>
      </c>
    </row>
    <row r="2380" spans="1:11" x14ac:dyDescent="0.25">
      <c r="A2380">
        <v>2379</v>
      </c>
      <c r="B2380" s="1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t="s">
        <v>13</v>
      </c>
      <c r="K2380">
        <f t="shared" si="37"/>
        <v>0</v>
      </c>
    </row>
    <row r="2381" spans="1:11" x14ac:dyDescent="0.25">
      <c r="A2381">
        <v>2380</v>
      </c>
      <c r="B2381" s="1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t="s">
        <v>11</v>
      </c>
      <c r="K2381">
        <f t="shared" si="37"/>
        <v>1</v>
      </c>
    </row>
    <row r="2382" spans="1:11" x14ac:dyDescent="0.25">
      <c r="A2382">
        <v>2381</v>
      </c>
      <c r="B2382" s="1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t="s">
        <v>11</v>
      </c>
      <c r="K2382">
        <f t="shared" si="37"/>
        <v>1</v>
      </c>
    </row>
    <row r="2383" spans="1:11" x14ac:dyDescent="0.25">
      <c r="A2383">
        <v>2382</v>
      </c>
      <c r="B2383" s="1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t="s">
        <v>13</v>
      </c>
      <c r="K2383">
        <f t="shared" si="37"/>
        <v>0</v>
      </c>
    </row>
    <row r="2384" spans="1:11" x14ac:dyDescent="0.25">
      <c r="A2384">
        <v>2383</v>
      </c>
      <c r="B2384" s="1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t="s">
        <v>11</v>
      </c>
      <c r="K2384">
        <f t="shared" si="37"/>
        <v>1</v>
      </c>
    </row>
    <row r="2385" spans="1:11" x14ac:dyDescent="0.25">
      <c r="A2385">
        <v>2384</v>
      </c>
      <c r="B2385" s="1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t="s">
        <v>11</v>
      </c>
      <c r="K2385">
        <f t="shared" si="37"/>
        <v>1</v>
      </c>
    </row>
    <row r="2386" spans="1:11" x14ac:dyDescent="0.25">
      <c r="A2386">
        <v>2385</v>
      </c>
      <c r="B2386" s="1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t="s">
        <v>11</v>
      </c>
      <c r="K2386">
        <f t="shared" si="37"/>
        <v>1</v>
      </c>
    </row>
    <row r="2387" spans="1:11" x14ac:dyDescent="0.25">
      <c r="A2387">
        <v>2386</v>
      </c>
      <c r="B2387" s="1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t="s">
        <v>11</v>
      </c>
      <c r="K2387">
        <f t="shared" si="37"/>
        <v>1</v>
      </c>
    </row>
    <row r="2388" spans="1:11" x14ac:dyDescent="0.25">
      <c r="A2388">
        <v>2387</v>
      </c>
      <c r="B2388" s="1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t="s">
        <v>11</v>
      </c>
      <c r="K2388">
        <f t="shared" si="37"/>
        <v>1</v>
      </c>
    </row>
    <row r="2389" spans="1:11" x14ac:dyDescent="0.25">
      <c r="A2389">
        <v>2388</v>
      </c>
      <c r="B2389" s="1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t="s">
        <v>13</v>
      </c>
      <c r="K2389">
        <f t="shared" si="37"/>
        <v>0</v>
      </c>
    </row>
    <row r="2390" spans="1:11" x14ac:dyDescent="0.25">
      <c r="A2390">
        <v>2389</v>
      </c>
      <c r="B2390" s="1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t="s">
        <v>11</v>
      </c>
      <c r="K2390">
        <f t="shared" si="37"/>
        <v>1</v>
      </c>
    </row>
    <row r="2391" spans="1:11" x14ac:dyDescent="0.25">
      <c r="A2391">
        <v>2390</v>
      </c>
      <c r="B2391" s="1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t="s">
        <v>13</v>
      </c>
      <c r="K2391">
        <f t="shared" si="37"/>
        <v>0</v>
      </c>
    </row>
    <row r="2392" spans="1:11" x14ac:dyDescent="0.25">
      <c r="A2392">
        <v>2391</v>
      </c>
      <c r="B2392" s="1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t="s">
        <v>13</v>
      </c>
      <c r="K2392">
        <f t="shared" si="37"/>
        <v>0</v>
      </c>
    </row>
    <row r="2393" spans="1:11" x14ac:dyDescent="0.25">
      <c r="A2393">
        <v>2392</v>
      </c>
      <c r="B2393" s="1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t="s">
        <v>13</v>
      </c>
      <c r="K2393">
        <f t="shared" si="37"/>
        <v>0</v>
      </c>
    </row>
    <row r="2394" spans="1:11" x14ac:dyDescent="0.25">
      <c r="A2394">
        <v>2393</v>
      </c>
      <c r="B2394" s="1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t="s">
        <v>13</v>
      </c>
      <c r="K2394">
        <f t="shared" si="37"/>
        <v>0</v>
      </c>
    </row>
    <row r="2395" spans="1:11" x14ac:dyDescent="0.25">
      <c r="A2395">
        <v>2394</v>
      </c>
      <c r="B2395" s="1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t="s">
        <v>13</v>
      </c>
      <c r="K2395">
        <f t="shared" si="37"/>
        <v>0</v>
      </c>
    </row>
    <row r="2396" spans="1:11" x14ac:dyDescent="0.25">
      <c r="A2396">
        <v>2395</v>
      </c>
      <c r="B2396" s="1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t="s">
        <v>11</v>
      </c>
      <c r="K2396">
        <f t="shared" si="37"/>
        <v>1</v>
      </c>
    </row>
    <row r="2397" spans="1:11" x14ac:dyDescent="0.25">
      <c r="A2397">
        <v>2396</v>
      </c>
      <c r="B2397" s="1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t="s">
        <v>11</v>
      </c>
      <c r="K2397">
        <f t="shared" si="37"/>
        <v>1</v>
      </c>
    </row>
    <row r="2398" spans="1:11" x14ac:dyDescent="0.25">
      <c r="A2398">
        <v>2397</v>
      </c>
      <c r="B2398" s="1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t="s">
        <v>11</v>
      </c>
      <c r="K2398">
        <f t="shared" si="37"/>
        <v>1</v>
      </c>
    </row>
    <row r="2399" spans="1:11" x14ac:dyDescent="0.25">
      <c r="A2399">
        <v>2398</v>
      </c>
      <c r="B2399" s="1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t="s">
        <v>13</v>
      </c>
      <c r="K2399">
        <f t="shared" si="37"/>
        <v>0</v>
      </c>
    </row>
    <row r="2400" spans="1:11" x14ac:dyDescent="0.25">
      <c r="A2400">
        <v>2399</v>
      </c>
      <c r="B2400" s="1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t="s">
        <v>13</v>
      </c>
      <c r="K2400">
        <f t="shared" si="37"/>
        <v>0</v>
      </c>
    </row>
    <row r="2401" spans="1:11" x14ac:dyDescent="0.25">
      <c r="A2401">
        <v>2400</v>
      </c>
      <c r="B2401" s="1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t="s">
        <v>13</v>
      </c>
      <c r="K2401">
        <f t="shared" si="37"/>
        <v>0</v>
      </c>
    </row>
    <row r="2402" spans="1:11" x14ac:dyDescent="0.25">
      <c r="A2402">
        <v>2401</v>
      </c>
      <c r="B2402" s="1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t="s">
        <v>11</v>
      </c>
      <c r="K2402">
        <f t="shared" si="37"/>
        <v>1</v>
      </c>
    </row>
    <row r="2403" spans="1:11" x14ac:dyDescent="0.25">
      <c r="A2403">
        <v>2402</v>
      </c>
      <c r="B2403" s="1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t="s">
        <v>13</v>
      </c>
      <c r="K2403">
        <f t="shared" si="37"/>
        <v>0</v>
      </c>
    </row>
    <row r="2404" spans="1:11" x14ac:dyDescent="0.25">
      <c r="A2404">
        <v>2403</v>
      </c>
      <c r="B2404" s="1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t="s">
        <v>13</v>
      </c>
      <c r="K2404">
        <f t="shared" si="37"/>
        <v>0</v>
      </c>
    </row>
    <row r="2405" spans="1:11" x14ac:dyDescent="0.25">
      <c r="A2405">
        <v>2404</v>
      </c>
      <c r="B2405" s="1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t="s">
        <v>13</v>
      </c>
      <c r="K2405">
        <f t="shared" si="37"/>
        <v>0</v>
      </c>
    </row>
    <row r="2406" spans="1:11" x14ac:dyDescent="0.25">
      <c r="A2406">
        <v>2405</v>
      </c>
      <c r="B2406" s="1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t="s">
        <v>11</v>
      </c>
      <c r="K2406">
        <f t="shared" si="37"/>
        <v>1</v>
      </c>
    </row>
    <row r="2407" spans="1:11" x14ac:dyDescent="0.25">
      <c r="A2407">
        <v>2406</v>
      </c>
      <c r="B2407" s="1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t="s">
        <v>13</v>
      </c>
      <c r="K2407">
        <f t="shared" si="37"/>
        <v>0</v>
      </c>
    </row>
    <row r="2408" spans="1:11" x14ac:dyDescent="0.25">
      <c r="A2408">
        <v>2407</v>
      </c>
      <c r="B2408" s="1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t="s">
        <v>11</v>
      </c>
      <c r="K2408">
        <f t="shared" si="37"/>
        <v>1</v>
      </c>
    </row>
    <row r="2409" spans="1:11" x14ac:dyDescent="0.25">
      <c r="A2409">
        <v>2408</v>
      </c>
      <c r="B2409" s="1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t="s">
        <v>11</v>
      </c>
      <c r="K2409">
        <f t="shared" si="37"/>
        <v>1</v>
      </c>
    </row>
    <row r="2410" spans="1:11" x14ac:dyDescent="0.25">
      <c r="A2410">
        <v>2409</v>
      </c>
      <c r="B2410" s="1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t="s">
        <v>13</v>
      </c>
      <c r="K2410">
        <f t="shared" si="37"/>
        <v>0</v>
      </c>
    </row>
    <row r="2411" spans="1:11" x14ac:dyDescent="0.25">
      <c r="A2411">
        <v>2410</v>
      </c>
      <c r="B2411" s="1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t="s">
        <v>13</v>
      </c>
      <c r="K2411">
        <f t="shared" si="37"/>
        <v>0</v>
      </c>
    </row>
    <row r="2412" spans="1:11" x14ac:dyDescent="0.25">
      <c r="A2412">
        <v>2411</v>
      </c>
      <c r="B2412" s="1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t="s">
        <v>13</v>
      </c>
      <c r="K2412">
        <f t="shared" si="37"/>
        <v>0</v>
      </c>
    </row>
    <row r="2413" spans="1:11" x14ac:dyDescent="0.25">
      <c r="A2413">
        <v>2412</v>
      </c>
      <c r="B2413" s="1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t="s">
        <v>11</v>
      </c>
      <c r="K2413">
        <f t="shared" si="37"/>
        <v>1</v>
      </c>
    </row>
    <row r="2414" spans="1:11" x14ac:dyDescent="0.25">
      <c r="A2414">
        <v>2413</v>
      </c>
      <c r="B2414" s="1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t="s">
        <v>13</v>
      </c>
      <c r="K2414">
        <f t="shared" si="37"/>
        <v>0</v>
      </c>
    </row>
    <row r="2415" spans="1:11" x14ac:dyDescent="0.25">
      <c r="A2415">
        <v>2414</v>
      </c>
      <c r="B2415" s="1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t="s">
        <v>11</v>
      </c>
      <c r="K2415">
        <f t="shared" si="37"/>
        <v>1</v>
      </c>
    </row>
    <row r="2416" spans="1:11" x14ac:dyDescent="0.25">
      <c r="A2416">
        <v>2415</v>
      </c>
      <c r="B2416" s="1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t="s">
        <v>11</v>
      </c>
      <c r="K2416">
        <f t="shared" si="37"/>
        <v>1</v>
      </c>
    </row>
    <row r="2417" spans="1:11" x14ac:dyDescent="0.25">
      <c r="A2417">
        <v>2416</v>
      </c>
      <c r="B2417" s="1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t="s">
        <v>11</v>
      </c>
      <c r="K2417">
        <f t="shared" si="37"/>
        <v>1</v>
      </c>
    </row>
    <row r="2418" spans="1:11" x14ac:dyDescent="0.25">
      <c r="A2418">
        <v>2417</v>
      </c>
      <c r="B2418" s="1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t="s">
        <v>11</v>
      </c>
      <c r="K2418">
        <f t="shared" si="37"/>
        <v>1</v>
      </c>
    </row>
    <row r="2419" spans="1:11" x14ac:dyDescent="0.25">
      <c r="A2419">
        <v>2418</v>
      </c>
      <c r="B2419" s="1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t="s">
        <v>11</v>
      </c>
      <c r="K2419">
        <f t="shared" si="37"/>
        <v>1</v>
      </c>
    </row>
    <row r="2420" spans="1:11" x14ac:dyDescent="0.25">
      <c r="A2420">
        <v>2419</v>
      </c>
      <c r="B2420" s="1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t="s">
        <v>13</v>
      </c>
      <c r="K2420">
        <f t="shared" si="37"/>
        <v>0</v>
      </c>
    </row>
    <row r="2421" spans="1:11" x14ac:dyDescent="0.25">
      <c r="A2421">
        <v>2420</v>
      </c>
      <c r="B2421" s="1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t="s">
        <v>11</v>
      </c>
      <c r="K2421">
        <f t="shared" si="37"/>
        <v>1</v>
      </c>
    </row>
    <row r="2422" spans="1:11" x14ac:dyDescent="0.25">
      <c r="A2422">
        <v>2421</v>
      </c>
      <c r="B2422" s="1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t="s">
        <v>11</v>
      </c>
      <c r="K2422">
        <f t="shared" si="37"/>
        <v>1</v>
      </c>
    </row>
    <row r="2423" spans="1:11" x14ac:dyDescent="0.25">
      <c r="A2423">
        <v>2422</v>
      </c>
      <c r="B2423" s="1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t="s">
        <v>11</v>
      </c>
      <c r="K2423">
        <f t="shared" si="37"/>
        <v>1</v>
      </c>
    </row>
    <row r="2424" spans="1:11" x14ac:dyDescent="0.25">
      <c r="A2424">
        <v>2423</v>
      </c>
      <c r="B2424" s="1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t="s">
        <v>11</v>
      </c>
      <c r="K2424">
        <f t="shared" si="37"/>
        <v>1</v>
      </c>
    </row>
    <row r="2425" spans="1:11" x14ac:dyDescent="0.25">
      <c r="A2425">
        <v>2424</v>
      </c>
      <c r="B2425" s="1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t="s">
        <v>11</v>
      </c>
      <c r="K2425">
        <f t="shared" si="37"/>
        <v>1</v>
      </c>
    </row>
    <row r="2426" spans="1:11" x14ac:dyDescent="0.25">
      <c r="A2426">
        <v>2425</v>
      </c>
      <c r="B2426" s="1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t="s">
        <v>13</v>
      </c>
      <c r="K2426">
        <f t="shared" si="37"/>
        <v>0</v>
      </c>
    </row>
    <row r="2427" spans="1:11" x14ac:dyDescent="0.25">
      <c r="A2427">
        <v>2426</v>
      </c>
      <c r="B2427" s="1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t="s">
        <v>11</v>
      </c>
      <c r="K2427">
        <f t="shared" si="37"/>
        <v>1</v>
      </c>
    </row>
    <row r="2428" spans="1:11" x14ac:dyDescent="0.25">
      <c r="A2428">
        <v>2427</v>
      </c>
      <c r="B2428" s="1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t="s">
        <v>13</v>
      </c>
      <c r="K2428">
        <f t="shared" si="37"/>
        <v>0</v>
      </c>
    </row>
    <row r="2429" spans="1:11" x14ac:dyDescent="0.25">
      <c r="A2429">
        <v>2428</v>
      </c>
      <c r="B2429" s="1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t="s">
        <v>11</v>
      </c>
      <c r="K2429">
        <f t="shared" si="37"/>
        <v>1</v>
      </c>
    </row>
    <row r="2430" spans="1:11" x14ac:dyDescent="0.25">
      <c r="A2430">
        <v>2429</v>
      </c>
      <c r="B2430" s="1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t="s">
        <v>13</v>
      </c>
      <c r="K2430">
        <f t="shared" si="37"/>
        <v>0</v>
      </c>
    </row>
    <row r="2431" spans="1:11" x14ac:dyDescent="0.25">
      <c r="A2431">
        <v>2430</v>
      </c>
      <c r="B2431" s="1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t="s">
        <v>13</v>
      </c>
      <c r="K2431">
        <f t="shared" si="37"/>
        <v>0</v>
      </c>
    </row>
    <row r="2432" spans="1:11" x14ac:dyDescent="0.25">
      <c r="A2432">
        <v>2431</v>
      </c>
      <c r="B2432" s="1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t="s">
        <v>11</v>
      </c>
      <c r="K2432">
        <f t="shared" si="37"/>
        <v>1</v>
      </c>
    </row>
    <row r="2433" spans="1:11" x14ac:dyDescent="0.25">
      <c r="A2433">
        <v>2432</v>
      </c>
      <c r="B2433" s="1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t="s">
        <v>13</v>
      </c>
      <c r="K2433">
        <f t="shared" si="37"/>
        <v>0</v>
      </c>
    </row>
    <row r="2434" spans="1:11" x14ac:dyDescent="0.25">
      <c r="A2434">
        <v>2433</v>
      </c>
      <c r="B2434" s="1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t="s">
        <v>13</v>
      </c>
      <c r="K2434">
        <f t="shared" si="37"/>
        <v>0</v>
      </c>
    </row>
    <row r="2435" spans="1:11" x14ac:dyDescent="0.25">
      <c r="A2435">
        <v>2434</v>
      </c>
      <c r="B2435" s="1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t="s">
        <v>13</v>
      </c>
      <c r="K2435">
        <f t="shared" ref="K2435:K2498" si="38">IF(J2435="Yes", 1, 0)</f>
        <v>0</v>
      </c>
    </row>
    <row r="2436" spans="1:11" x14ac:dyDescent="0.25">
      <c r="A2436">
        <v>2435</v>
      </c>
      <c r="B2436" s="1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t="s">
        <v>11</v>
      </c>
      <c r="K2436">
        <f t="shared" si="38"/>
        <v>1</v>
      </c>
    </row>
    <row r="2437" spans="1:11" x14ac:dyDescent="0.25">
      <c r="A2437">
        <v>2436</v>
      </c>
      <c r="B2437" s="1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t="s">
        <v>11</v>
      </c>
      <c r="K2437">
        <f t="shared" si="38"/>
        <v>1</v>
      </c>
    </row>
    <row r="2438" spans="1:11" x14ac:dyDescent="0.25">
      <c r="A2438">
        <v>2437</v>
      </c>
      <c r="B2438" s="1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t="s">
        <v>13</v>
      </c>
      <c r="K2438">
        <f t="shared" si="38"/>
        <v>0</v>
      </c>
    </row>
    <row r="2439" spans="1:11" x14ac:dyDescent="0.25">
      <c r="A2439">
        <v>2438</v>
      </c>
      <c r="B2439" s="1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t="s">
        <v>13</v>
      </c>
      <c r="K2439">
        <f t="shared" si="38"/>
        <v>0</v>
      </c>
    </row>
    <row r="2440" spans="1:11" x14ac:dyDescent="0.25">
      <c r="A2440">
        <v>2439</v>
      </c>
      <c r="B2440" s="1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t="s">
        <v>11</v>
      </c>
      <c r="K2440">
        <f t="shared" si="38"/>
        <v>1</v>
      </c>
    </row>
    <row r="2441" spans="1:11" x14ac:dyDescent="0.25">
      <c r="A2441">
        <v>2440</v>
      </c>
      <c r="B2441" s="1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t="s">
        <v>11</v>
      </c>
      <c r="K2441">
        <f t="shared" si="38"/>
        <v>1</v>
      </c>
    </row>
    <row r="2442" spans="1:11" x14ac:dyDescent="0.25">
      <c r="A2442">
        <v>2441</v>
      </c>
      <c r="B2442" s="1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t="s">
        <v>13</v>
      </c>
      <c r="K2442">
        <f t="shared" si="38"/>
        <v>0</v>
      </c>
    </row>
    <row r="2443" spans="1:11" x14ac:dyDescent="0.25">
      <c r="A2443">
        <v>2442</v>
      </c>
      <c r="B2443" s="1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t="s">
        <v>13</v>
      </c>
      <c r="K2443">
        <f t="shared" si="38"/>
        <v>0</v>
      </c>
    </row>
    <row r="2444" spans="1:11" x14ac:dyDescent="0.25">
      <c r="A2444">
        <v>2443</v>
      </c>
      <c r="B2444" s="1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t="s">
        <v>11</v>
      </c>
      <c r="K2444">
        <f t="shared" si="38"/>
        <v>1</v>
      </c>
    </row>
    <row r="2445" spans="1:11" x14ac:dyDescent="0.25">
      <c r="A2445">
        <v>2444</v>
      </c>
      <c r="B2445" s="1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t="s">
        <v>11</v>
      </c>
      <c r="K2445">
        <f t="shared" si="38"/>
        <v>1</v>
      </c>
    </row>
    <row r="2446" spans="1:11" x14ac:dyDescent="0.25">
      <c r="A2446">
        <v>2445</v>
      </c>
      <c r="B2446" s="1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t="s">
        <v>13</v>
      </c>
      <c r="K2446">
        <f t="shared" si="38"/>
        <v>0</v>
      </c>
    </row>
    <row r="2447" spans="1:11" x14ac:dyDescent="0.25">
      <c r="A2447">
        <v>2446</v>
      </c>
      <c r="B2447" s="1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t="s">
        <v>11</v>
      </c>
      <c r="K2447">
        <f t="shared" si="38"/>
        <v>1</v>
      </c>
    </row>
    <row r="2448" spans="1:11" x14ac:dyDescent="0.25">
      <c r="A2448">
        <v>2447</v>
      </c>
      <c r="B2448" s="1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t="s">
        <v>13</v>
      </c>
      <c r="K2448">
        <f t="shared" si="38"/>
        <v>0</v>
      </c>
    </row>
    <row r="2449" spans="1:11" x14ac:dyDescent="0.25">
      <c r="A2449">
        <v>2448</v>
      </c>
      <c r="B2449" s="1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t="s">
        <v>11</v>
      </c>
      <c r="K2449">
        <f t="shared" si="38"/>
        <v>1</v>
      </c>
    </row>
    <row r="2450" spans="1:11" x14ac:dyDescent="0.25">
      <c r="A2450">
        <v>2449</v>
      </c>
      <c r="B2450" s="1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t="s">
        <v>13</v>
      </c>
      <c r="K2450">
        <f t="shared" si="38"/>
        <v>0</v>
      </c>
    </row>
    <row r="2451" spans="1:11" x14ac:dyDescent="0.25">
      <c r="A2451">
        <v>2450</v>
      </c>
      <c r="B2451" s="1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t="s">
        <v>13</v>
      </c>
      <c r="K2451">
        <f t="shared" si="38"/>
        <v>0</v>
      </c>
    </row>
    <row r="2452" spans="1:11" x14ac:dyDescent="0.25">
      <c r="A2452">
        <v>2451</v>
      </c>
      <c r="B2452" s="1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t="s">
        <v>13</v>
      </c>
      <c r="K2452">
        <f t="shared" si="38"/>
        <v>0</v>
      </c>
    </row>
    <row r="2453" spans="1:11" x14ac:dyDescent="0.25">
      <c r="A2453">
        <v>2452</v>
      </c>
      <c r="B2453" s="1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t="s">
        <v>11</v>
      </c>
      <c r="K2453">
        <f t="shared" si="38"/>
        <v>1</v>
      </c>
    </row>
    <row r="2454" spans="1:11" x14ac:dyDescent="0.25">
      <c r="A2454">
        <v>2453</v>
      </c>
      <c r="B2454" s="1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t="s">
        <v>13</v>
      </c>
      <c r="K2454">
        <f t="shared" si="38"/>
        <v>0</v>
      </c>
    </row>
    <row r="2455" spans="1:11" x14ac:dyDescent="0.25">
      <c r="A2455">
        <v>2454</v>
      </c>
      <c r="B2455" s="1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t="s">
        <v>13</v>
      </c>
      <c r="K2455">
        <f t="shared" si="38"/>
        <v>0</v>
      </c>
    </row>
    <row r="2456" spans="1:11" x14ac:dyDescent="0.25">
      <c r="A2456">
        <v>2455</v>
      </c>
      <c r="B2456" s="1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t="s">
        <v>13</v>
      </c>
      <c r="K2456">
        <f t="shared" si="38"/>
        <v>0</v>
      </c>
    </row>
    <row r="2457" spans="1:11" x14ac:dyDescent="0.25">
      <c r="A2457">
        <v>2456</v>
      </c>
      <c r="B2457" s="1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t="s">
        <v>11</v>
      </c>
      <c r="K2457">
        <f t="shared" si="38"/>
        <v>1</v>
      </c>
    </row>
    <row r="2458" spans="1:11" x14ac:dyDescent="0.25">
      <c r="A2458">
        <v>2457</v>
      </c>
      <c r="B2458" s="1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t="s">
        <v>13</v>
      </c>
      <c r="K2458">
        <f t="shared" si="38"/>
        <v>0</v>
      </c>
    </row>
    <row r="2459" spans="1:11" x14ac:dyDescent="0.25">
      <c r="A2459">
        <v>2458</v>
      </c>
      <c r="B2459" s="1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t="s">
        <v>13</v>
      </c>
      <c r="K2459">
        <f t="shared" si="38"/>
        <v>0</v>
      </c>
    </row>
    <row r="2460" spans="1:11" x14ac:dyDescent="0.25">
      <c r="A2460">
        <v>2459</v>
      </c>
      <c r="B2460" s="1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t="s">
        <v>13</v>
      </c>
      <c r="K2460">
        <f t="shared" si="38"/>
        <v>0</v>
      </c>
    </row>
    <row r="2461" spans="1:11" x14ac:dyDescent="0.25">
      <c r="A2461">
        <v>2460</v>
      </c>
      <c r="B2461" s="1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t="s">
        <v>11</v>
      </c>
      <c r="K2461">
        <f t="shared" si="38"/>
        <v>1</v>
      </c>
    </row>
    <row r="2462" spans="1:11" x14ac:dyDescent="0.25">
      <c r="A2462">
        <v>2461</v>
      </c>
      <c r="B2462" s="1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t="s">
        <v>11</v>
      </c>
      <c r="K2462">
        <f t="shared" si="38"/>
        <v>1</v>
      </c>
    </row>
    <row r="2463" spans="1:11" x14ac:dyDescent="0.25">
      <c r="A2463">
        <v>2462</v>
      </c>
      <c r="B2463" s="1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t="s">
        <v>13</v>
      </c>
      <c r="K2463">
        <f t="shared" si="38"/>
        <v>0</v>
      </c>
    </row>
    <row r="2464" spans="1:11" x14ac:dyDescent="0.25">
      <c r="A2464">
        <v>2463</v>
      </c>
      <c r="B2464" s="1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t="s">
        <v>11</v>
      </c>
      <c r="K2464">
        <f t="shared" si="38"/>
        <v>1</v>
      </c>
    </row>
    <row r="2465" spans="1:11" x14ac:dyDescent="0.25">
      <c r="A2465">
        <v>2464</v>
      </c>
      <c r="B2465" s="1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t="s">
        <v>13</v>
      </c>
      <c r="K2465">
        <f t="shared" si="38"/>
        <v>0</v>
      </c>
    </row>
    <row r="2466" spans="1:11" x14ac:dyDescent="0.25">
      <c r="A2466">
        <v>2465</v>
      </c>
      <c r="B2466" s="1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t="s">
        <v>11</v>
      </c>
      <c r="K2466">
        <f t="shared" si="38"/>
        <v>1</v>
      </c>
    </row>
    <row r="2467" spans="1:11" x14ac:dyDescent="0.25">
      <c r="A2467">
        <v>2466</v>
      </c>
      <c r="B2467" s="1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t="s">
        <v>13</v>
      </c>
      <c r="K2467">
        <f t="shared" si="38"/>
        <v>0</v>
      </c>
    </row>
    <row r="2468" spans="1:11" x14ac:dyDescent="0.25">
      <c r="A2468">
        <v>2467</v>
      </c>
      <c r="B2468" s="1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t="s">
        <v>13</v>
      </c>
      <c r="K2468">
        <f t="shared" si="38"/>
        <v>0</v>
      </c>
    </row>
    <row r="2469" spans="1:11" x14ac:dyDescent="0.25">
      <c r="A2469">
        <v>2468</v>
      </c>
      <c r="B2469" s="1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t="s">
        <v>11</v>
      </c>
      <c r="K2469">
        <f t="shared" si="38"/>
        <v>1</v>
      </c>
    </row>
    <row r="2470" spans="1:11" x14ac:dyDescent="0.25">
      <c r="A2470">
        <v>2469</v>
      </c>
      <c r="B2470" s="1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t="s">
        <v>13</v>
      </c>
      <c r="K2470">
        <f t="shared" si="38"/>
        <v>0</v>
      </c>
    </row>
    <row r="2471" spans="1:11" x14ac:dyDescent="0.25">
      <c r="A2471">
        <v>2470</v>
      </c>
      <c r="B2471" s="1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t="s">
        <v>11</v>
      </c>
      <c r="K2471">
        <f t="shared" si="38"/>
        <v>1</v>
      </c>
    </row>
    <row r="2472" spans="1:11" x14ac:dyDescent="0.25">
      <c r="A2472">
        <v>2471</v>
      </c>
      <c r="B2472" s="1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t="s">
        <v>11</v>
      </c>
      <c r="K2472">
        <f t="shared" si="38"/>
        <v>1</v>
      </c>
    </row>
    <row r="2473" spans="1:11" x14ac:dyDescent="0.25">
      <c r="A2473">
        <v>2472</v>
      </c>
      <c r="B2473" s="1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t="s">
        <v>11</v>
      </c>
      <c r="K2473">
        <f t="shared" si="38"/>
        <v>1</v>
      </c>
    </row>
    <row r="2474" spans="1:11" x14ac:dyDescent="0.25">
      <c r="A2474">
        <v>2473</v>
      </c>
      <c r="B2474" s="1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t="s">
        <v>13</v>
      </c>
      <c r="K2474">
        <f t="shared" si="38"/>
        <v>0</v>
      </c>
    </row>
    <row r="2475" spans="1:11" x14ac:dyDescent="0.25">
      <c r="A2475">
        <v>2474</v>
      </c>
      <c r="B2475" s="1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t="s">
        <v>13</v>
      </c>
      <c r="K2475">
        <f t="shared" si="38"/>
        <v>0</v>
      </c>
    </row>
    <row r="2476" spans="1:11" x14ac:dyDescent="0.25">
      <c r="A2476">
        <v>2475</v>
      </c>
      <c r="B2476" s="1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t="s">
        <v>11</v>
      </c>
      <c r="K2476">
        <f t="shared" si="38"/>
        <v>1</v>
      </c>
    </row>
    <row r="2477" spans="1:11" x14ac:dyDescent="0.25">
      <c r="A2477">
        <v>2476</v>
      </c>
      <c r="B2477" s="1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t="s">
        <v>13</v>
      </c>
      <c r="K2477">
        <f t="shared" si="38"/>
        <v>0</v>
      </c>
    </row>
    <row r="2478" spans="1:11" x14ac:dyDescent="0.25">
      <c r="A2478">
        <v>2477</v>
      </c>
      <c r="B2478" s="1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t="s">
        <v>11</v>
      </c>
      <c r="K2478">
        <f t="shared" si="38"/>
        <v>1</v>
      </c>
    </row>
    <row r="2479" spans="1:11" x14ac:dyDescent="0.25">
      <c r="A2479">
        <v>2478</v>
      </c>
      <c r="B2479" s="1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t="s">
        <v>13</v>
      </c>
      <c r="K2479">
        <f t="shared" si="38"/>
        <v>0</v>
      </c>
    </row>
    <row r="2480" spans="1:11" x14ac:dyDescent="0.25">
      <c r="A2480">
        <v>2479</v>
      </c>
      <c r="B2480" s="1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t="s">
        <v>11</v>
      </c>
      <c r="K2480">
        <f t="shared" si="38"/>
        <v>1</v>
      </c>
    </row>
    <row r="2481" spans="1:11" x14ac:dyDescent="0.25">
      <c r="A2481">
        <v>2480</v>
      </c>
      <c r="B2481" s="1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t="s">
        <v>11</v>
      </c>
      <c r="K2481">
        <f t="shared" si="38"/>
        <v>1</v>
      </c>
    </row>
    <row r="2482" spans="1:11" x14ac:dyDescent="0.25">
      <c r="A2482">
        <v>2481</v>
      </c>
      <c r="B2482" s="1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t="s">
        <v>11</v>
      </c>
      <c r="K2482">
        <f t="shared" si="38"/>
        <v>1</v>
      </c>
    </row>
    <row r="2483" spans="1:11" x14ac:dyDescent="0.25">
      <c r="A2483">
        <v>2482</v>
      </c>
      <c r="B2483" s="1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t="s">
        <v>11</v>
      </c>
      <c r="K2483">
        <f t="shared" si="38"/>
        <v>1</v>
      </c>
    </row>
    <row r="2484" spans="1:11" x14ac:dyDescent="0.25">
      <c r="A2484">
        <v>2483</v>
      </c>
      <c r="B2484" s="1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t="s">
        <v>11</v>
      </c>
      <c r="K2484">
        <f t="shared" si="38"/>
        <v>1</v>
      </c>
    </row>
    <row r="2485" spans="1:11" x14ac:dyDescent="0.25">
      <c r="A2485">
        <v>2484</v>
      </c>
      <c r="B2485" s="1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t="s">
        <v>11</v>
      </c>
      <c r="K2485">
        <f t="shared" si="38"/>
        <v>1</v>
      </c>
    </row>
    <row r="2486" spans="1:11" x14ac:dyDescent="0.25">
      <c r="A2486">
        <v>2485</v>
      </c>
      <c r="B2486" s="1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t="s">
        <v>11</v>
      </c>
      <c r="K2486">
        <f t="shared" si="38"/>
        <v>1</v>
      </c>
    </row>
    <row r="2487" spans="1:11" x14ac:dyDescent="0.25">
      <c r="A2487">
        <v>2486</v>
      </c>
      <c r="B2487" s="1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t="s">
        <v>13</v>
      </c>
      <c r="K2487">
        <f t="shared" si="38"/>
        <v>0</v>
      </c>
    </row>
    <row r="2488" spans="1:11" x14ac:dyDescent="0.25">
      <c r="A2488">
        <v>2487</v>
      </c>
      <c r="B2488" s="1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t="s">
        <v>13</v>
      </c>
      <c r="K2488">
        <f t="shared" si="38"/>
        <v>0</v>
      </c>
    </row>
    <row r="2489" spans="1:11" x14ac:dyDescent="0.25">
      <c r="A2489">
        <v>2488</v>
      </c>
      <c r="B2489" s="1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t="s">
        <v>13</v>
      </c>
      <c r="K2489">
        <f t="shared" si="38"/>
        <v>0</v>
      </c>
    </row>
    <row r="2490" spans="1:11" x14ac:dyDescent="0.25">
      <c r="A2490">
        <v>2489</v>
      </c>
      <c r="B2490" s="1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t="s">
        <v>11</v>
      </c>
      <c r="K2490">
        <f t="shared" si="38"/>
        <v>1</v>
      </c>
    </row>
    <row r="2491" spans="1:11" x14ac:dyDescent="0.25">
      <c r="A2491">
        <v>2490</v>
      </c>
      <c r="B2491" s="1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t="s">
        <v>13</v>
      </c>
      <c r="K2491">
        <f t="shared" si="38"/>
        <v>0</v>
      </c>
    </row>
    <row r="2492" spans="1:11" x14ac:dyDescent="0.25">
      <c r="A2492">
        <v>2491</v>
      </c>
      <c r="B2492" s="1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t="s">
        <v>13</v>
      </c>
      <c r="K2492">
        <f t="shared" si="38"/>
        <v>0</v>
      </c>
    </row>
    <row r="2493" spans="1:11" x14ac:dyDescent="0.25">
      <c r="A2493">
        <v>2492</v>
      </c>
      <c r="B2493" s="1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t="s">
        <v>13</v>
      </c>
      <c r="K2493">
        <f t="shared" si="38"/>
        <v>0</v>
      </c>
    </row>
    <row r="2494" spans="1:11" x14ac:dyDescent="0.25">
      <c r="A2494">
        <v>2493</v>
      </c>
      <c r="B2494" s="1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t="s">
        <v>13</v>
      </c>
      <c r="K2494">
        <f t="shared" si="38"/>
        <v>0</v>
      </c>
    </row>
    <row r="2495" spans="1:11" x14ac:dyDescent="0.25">
      <c r="A2495">
        <v>2494</v>
      </c>
      <c r="B2495" s="1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t="s">
        <v>13</v>
      </c>
      <c r="K2495">
        <f t="shared" si="38"/>
        <v>0</v>
      </c>
    </row>
    <row r="2496" spans="1:11" x14ac:dyDescent="0.25">
      <c r="A2496">
        <v>2495</v>
      </c>
      <c r="B2496" s="1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t="s">
        <v>13</v>
      </c>
      <c r="K2496">
        <f t="shared" si="38"/>
        <v>0</v>
      </c>
    </row>
    <row r="2497" spans="1:11" x14ac:dyDescent="0.25">
      <c r="A2497">
        <v>2496</v>
      </c>
      <c r="B2497" s="1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t="s">
        <v>13</v>
      </c>
      <c r="K2497">
        <f t="shared" si="38"/>
        <v>0</v>
      </c>
    </row>
    <row r="2498" spans="1:11" x14ac:dyDescent="0.25">
      <c r="A2498">
        <v>2497</v>
      </c>
      <c r="B2498" s="1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t="s">
        <v>13</v>
      </c>
      <c r="K2498">
        <f t="shared" si="38"/>
        <v>0</v>
      </c>
    </row>
    <row r="2499" spans="1:11" x14ac:dyDescent="0.25">
      <c r="A2499">
        <v>2498</v>
      </c>
      <c r="B2499" s="1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t="s">
        <v>13</v>
      </c>
      <c r="K2499">
        <f t="shared" ref="K2499:K2562" si="39">IF(J2499="Yes", 1, 0)</f>
        <v>0</v>
      </c>
    </row>
    <row r="2500" spans="1:11" x14ac:dyDescent="0.25">
      <c r="A2500">
        <v>2499</v>
      </c>
      <c r="B2500" s="1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t="s">
        <v>11</v>
      </c>
      <c r="K2500">
        <f t="shared" si="39"/>
        <v>1</v>
      </c>
    </row>
    <row r="2501" spans="1:11" x14ac:dyDescent="0.25">
      <c r="A2501">
        <v>2500</v>
      </c>
      <c r="B2501" s="1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t="s">
        <v>11</v>
      </c>
      <c r="K2501">
        <f t="shared" si="39"/>
        <v>1</v>
      </c>
    </row>
    <row r="2502" spans="1:11" x14ac:dyDescent="0.25">
      <c r="A2502">
        <v>2501</v>
      </c>
      <c r="B2502" s="1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t="s">
        <v>11</v>
      </c>
      <c r="K2502">
        <f t="shared" si="39"/>
        <v>1</v>
      </c>
    </row>
    <row r="2503" spans="1:11" x14ac:dyDescent="0.25">
      <c r="A2503">
        <v>2502</v>
      </c>
      <c r="B2503" s="1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t="s">
        <v>13</v>
      </c>
      <c r="K2503">
        <f t="shared" si="39"/>
        <v>0</v>
      </c>
    </row>
    <row r="2504" spans="1:11" x14ac:dyDescent="0.25">
      <c r="A2504">
        <v>2503</v>
      </c>
      <c r="B2504" s="1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t="s">
        <v>11</v>
      </c>
      <c r="K2504">
        <f t="shared" si="39"/>
        <v>1</v>
      </c>
    </row>
    <row r="2505" spans="1:11" x14ac:dyDescent="0.25">
      <c r="A2505">
        <v>2504</v>
      </c>
      <c r="B2505" s="1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t="s">
        <v>11</v>
      </c>
      <c r="K2505">
        <f t="shared" si="39"/>
        <v>1</v>
      </c>
    </row>
    <row r="2506" spans="1:11" x14ac:dyDescent="0.25">
      <c r="A2506">
        <v>2505</v>
      </c>
      <c r="B2506" s="1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t="s">
        <v>11</v>
      </c>
      <c r="K2506">
        <f t="shared" si="39"/>
        <v>1</v>
      </c>
    </row>
    <row r="2507" spans="1:11" x14ac:dyDescent="0.25">
      <c r="A2507">
        <v>2506</v>
      </c>
      <c r="B2507" s="1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t="s">
        <v>13</v>
      </c>
      <c r="K2507">
        <f t="shared" si="39"/>
        <v>0</v>
      </c>
    </row>
    <row r="2508" spans="1:11" x14ac:dyDescent="0.25">
      <c r="A2508">
        <v>2507</v>
      </c>
      <c r="B2508" s="1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t="s">
        <v>13</v>
      </c>
      <c r="K2508">
        <f t="shared" si="39"/>
        <v>0</v>
      </c>
    </row>
    <row r="2509" spans="1:11" x14ac:dyDescent="0.25">
      <c r="A2509">
        <v>2508</v>
      </c>
      <c r="B2509" s="1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t="s">
        <v>13</v>
      </c>
      <c r="K2509">
        <f t="shared" si="39"/>
        <v>0</v>
      </c>
    </row>
    <row r="2510" spans="1:11" x14ac:dyDescent="0.25">
      <c r="A2510">
        <v>2509</v>
      </c>
      <c r="B2510" s="1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t="s">
        <v>11</v>
      </c>
      <c r="K2510">
        <f t="shared" si="39"/>
        <v>1</v>
      </c>
    </row>
    <row r="2511" spans="1:11" x14ac:dyDescent="0.25">
      <c r="A2511">
        <v>2510</v>
      </c>
      <c r="B2511" s="1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t="s">
        <v>13</v>
      </c>
      <c r="K2511">
        <f t="shared" si="39"/>
        <v>0</v>
      </c>
    </row>
    <row r="2512" spans="1:11" x14ac:dyDescent="0.25">
      <c r="A2512">
        <v>2511</v>
      </c>
      <c r="B2512" s="1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t="s">
        <v>11</v>
      </c>
      <c r="K2512">
        <f t="shared" si="39"/>
        <v>1</v>
      </c>
    </row>
    <row r="2513" spans="1:11" x14ac:dyDescent="0.25">
      <c r="A2513">
        <v>2512</v>
      </c>
      <c r="B2513" s="1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t="s">
        <v>13</v>
      </c>
      <c r="K2513">
        <f t="shared" si="39"/>
        <v>0</v>
      </c>
    </row>
    <row r="2514" spans="1:11" x14ac:dyDescent="0.25">
      <c r="A2514">
        <v>2513</v>
      </c>
      <c r="B2514" s="1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t="s">
        <v>11</v>
      </c>
      <c r="K2514">
        <f t="shared" si="39"/>
        <v>1</v>
      </c>
    </row>
    <row r="2515" spans="1:11" x14ac:dyDescent="0.25">
      <c r="A2515">
        <v>2514</v>
      </c>
      <c r="B2515" s="1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t="s">
        <v>11</v>
      </c>
      <c r="K2515">
        <f t="shared" si="39"/>
        <v>1</v>
      </c>
    </row>
    <row r="2516" spans="1:11" x14ac:dyDescent="0.25">
      <c r="A2516">
        <v>2515</v>
      </c>
      <c r="B2516" s="1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t="s">
        <v>11</v>
      </c>
      <c r="K2516">
        <f t="shared" si="39"/>
        <v>1</v>
      </c>
    </row>
    <row r="2517" spans="1:11" x14ac:dyDescent="0.25">
      <c r="A2517">
        <v>2516</v>
      </c>
      <c r="B2517" s="1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t="s">
        <v>11</v>
      </c>
      <c r="K2517">
        <f t="shared" si="39"/>
        <v>1</v>
      </c>
    </row>
    <row r="2518" spans="1:11" x14ac:dyDescent="0.25">
      <c r="A2518">
        <v>2517</v>
      </c>
      <c r="B2518" s="1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t="s">
        <v>11</v>
      </c>
      <c r="K2518">
        <f t="shared" si="39"/>
        <v>1</v>
      </c>
    </row>
    <row r="2519" spans="1:11" x14ac:dyDescent="0.25">
      <c r="A2519">
        <v>2518</v>
      </c>
      <c r="B2519" s="1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t="s">
        <v>11</v>
      </c>
      <c r="K2519">
        <f t="shared" si="39"/>
        <v>1</v>
      </c>
    </row>
    <row r="2520" spans="1:11" x14ac:dyDescent="0.25">
      <c r="A2520">
        <v>2519</v>
      </c>
      <c r="B2520" s="1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t="s">
        <v>13</v>
      </c>
      <c r="K2520">
        <f t="shared" si="39"/>
        <v>0</v>
      </c>
    </row>
    <row r="2521" spans="1:11" x14ac:dyDescent="0.25">
      <c r="A2521">
        <v>2520</v>
      </c>
      <c r="B2521" s="1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t="s">
        <v>11</v>
      </c>
      <c r="K2521">
        <f t="shared" si="39"/>
        <v>1</v>
      </c>
    </row>
    <row r="2522" spans="1:11" x14ac:dyDescent="0.25">
      <c r="A2522">
        <v>2521</v>
      </c>
      <c r="B2522" s="1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t="s">
        <v>13</v>
      </c>
      <c r="K2522">
        <f t="shared" si="39"/>
        <v>0</v>
      </c>
    </row>
    <row r="2523" spans="1:11" x14ac:dyDescent="0.25">
      <c r="A2523">
        <v>2522</v>
      </c>
      <c r="B2523" s="1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t="s">
        <v>13</v>
      </c>
      <c r="K2523">
        <f t="shared" si="39"/>
        <v>0</v>
      </c>
    </row>
    <row r="2524" spans="1:11" x14ac:dyDescent="0.25">
      <c r="A2524">
        <v>2523</v>
      </c>
      <c r="B2524" s="1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t="s">
        <v>11</v>
      </c>
      <c r="K2524">
        <f t="shared" si="39"/>
        <v>1</v>
      </c>
    </row>
    <row r="2525" spans="1:11" x14ac:dyDescent="0.25">
      <c r="A2525">
        <v>2524</v>
      </c>
      <c r="B2525" s="1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t="s">
        <v>11</v>
      </c>
      <c r="K2525">
        <f t="shared" si="39"/>
        <v>1</v>
      </c>
    </row>
    <row r="2526" spans="1:11" x14ac:dyDescent="0.25">
      <c r="A2526">
        <v>2525</v>
      </c>
      <c r="B2526" s="1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t="s">
        <v>13</v>
      </c>
      <c r="K2526">
        <f t="shared" si="39"/>
        <v>0</v>
      </c>
    </row>
    <row r="2527" spans="1:11" x14ac:dyDescent="0.25">
      <c r="A2527">
        <v>2526</v>
      </c>
      <c r="B2527" s="1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t="s">
        <v>11</v>
      </c>
      <c r="K2527">
        <f t="shared" si="39"/>
        <v>1</v>
      </c>
    </row>
    <row r="2528" spans="1:11" x14ac:dyDescent="0.25">
      <c r="A2528">
        <v>2527</v>
      </c>
      <c r="B2528" s="1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t="s">
        <v>13</v>
      </c>
      <c r="K2528">
        <f t="shared" si="39"/>
        <v>0</v>
      </c>
    </row>
    <row r="2529" spans="1:11" x14ac:dyDescent="0.25">
      <c r="A2529">
        <v>2528</v>
      </c>
      <c r="B2529" s="1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t="s">
        <v>11</v>
      </c>
      <c r="K2529">
        <f t="shared" si="39"/>
        <v>1</v>
      </c>
    </row>
    <row r="2530" spans="1:11" x14ac:dyDescent="0.25">
      <c r="A2530">
        <v>2529</v>
      </c>
      <c r="B2530" s="1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t="s">
        <v>13</v>
      </c>
      <c r="K2530">
        <f t="shared" si="39"/>
        <v>0</v>
      </c>
    </row>
    <row r="2531" spans="1:11" x14ac:dyDescent="0.25">
      <c r="A2531">
        <v>2530</v>
      </c>
      <c r="B2531" s="1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t="s">
        <v>13</v>
      </c>
      <c r="K2531">
        <f t="shared" si="39"/>
        <v>0</v>
      </c>
    </row>
    <row r="2532" spans="1:11" x14ac:dyDescent="0.25">
      <c r="A2532">
        <v>2531</v>
      </c>
      <c r="B2532" s="1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t="s">
        <v>13</v>
      </c>
      <c r="K2532">
        <f t="shared" si="39"/>
        <v>0</v>
      </c>
    </row>
    <row r="2533" spans="1:11" x14ac:dyDescent="0.25">
      <c r="A2533">
        <v>2532</v>
      </c>
      <c r="B2533" s="1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t="s">
        <v>13</v>
      </c>
      <c r="K2533">
        <f t="shared" si="39"/>
        <v>0</v>
      </c>
    </row>
    <row r="2534" spans="1:11" x14ac:dyDescent="0.25">
      <c r="A2534">
        <v>2533</v>
      </c>
      <c r="B2534" s="1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t="s">
        <v>11</v>
      </c>
      <c r="K2534">
        <f t="shared" si="39"/>
        <v>1</v>
      </c>
    </row>
    <row r="2535" spans="1:11" x14ac:dyDescent="0.25">
      <c r="A2535">
        <v>2534</v>
      </c>
      <c r="B2535" s="1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t="s">
        <v>13</v>
      </c>
      <c r="K2535">
        <f t="shared" si="39"/>
        <v>0</v>
      </c>
    </row>
    <row r="2536" spans="1:11" x14ac:dyDescent="0.25">
      <c r="A2536">
        <v>2535</v>
      </c>
      <c r="B2536" s="1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t="s">
        <v>13</v>
      </c>
      <c r="K2536">
        <f t="shared" si="39"/>
        <v>0</v>
      </c>
    </row>
    <row r="2537" spans="1:11" x14ac:dyDescent="0.25">
      <c r="A2537">
        <v>2536</v>
      </c>
      <c r="B2537" s="1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t="s">
        <v>11</v>
      </c>
      <c r="K2537">
        <f t="shared" si="39"/>
        <v>1</v>
      </c>
    </row>
    <row r="2538" spans="1:11" x14ac:dyDescent="0.25">
      <c r="A2538">
        <v>2537</v>
      </c>
      <c r="B2538" s="1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t="s">
        <v>11</v>
      </c>
      <c r="K2538">
        <f t="shared" si="39"/>
        <v>1</v>
      </c>
    </row>
    <row r="2539" spans="1:11" x14ac:dyDescent="0.25">
      <c r="A2539">
        <v>2538</v>
      </c>
      <c r="B2539" s="1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t="s">
        <v>13</v>
      </c>
      <c r="K2539">
        <f t="shared" si="39"/>
        <v>0</v>
      </c>
    </row>
    <row r="2540" spans="1:11" x14ac:dyDescent="0.25">
      <c r="A2540">
        <v>2539</v>
      </c>
      <c r="B2540" s="1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t="s">
        <v>13</v>
      </c>
      <c r="K2540">
        <f t="shared" si="39"/>
        <v>0</v>
      </c>
    </row>
    <row r="2541" spans="1:11" x14ac:dyDescent="0.25">
      <c r="A2541">
        <v>2540</v>
      </c>
      <c r="B2541" s="1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t="s">
        <v>11</v>
      </c>
      <c r="K2541">
        <f t="shared" si="39"/>
        <v>1</v>
      </c>
    </row>
    <row r="2542" spans="1:11" x14ac:dyDescent="0.25">
      <c r="A2542">
        <v>2541</v>
      </c>
      <c r="B2542" s="1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t="s">
        <v>11</v>
      </c>
      <c r="K2542">
        <f t="shared" si="39"/>
        <v>1</v>
      </c>
    </row>
    <row r="2543" spans="1:11" x14ac:dyDescent="0.25">
      <c r="A2543">
        <v>2542</v>
      </c>
      <c r="B2543" s="1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t="s">
        <v>13</v>
      </c>
      <c r="K2543">
        <f t="shared" si="39"/>
        <v>0</v>
      </c>
    </row>
    <row r="2544" spans="1:11" x14ac:dyDescent="0.25">
      <c r="A2544">
        <v>2543</v>
      </c>
      <c r="B2544" s="1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t="s">
        <v>13</v>
      </c>
      <c r="K2544">
        <f t="shared" si="39"/>
        <v>0</v>
      </c>
    </row>
    <row r="2545" spans="1:11" x14ac:dyDescent="0.25">
      <c r="A2545">
        <v>2544</v>
      </c>
      <c r="B2545" s="1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t="s">
        <v>13</v>
      </c>
      <c r="K2545">
        <f t="shared" si="39"/>
        <v>0</v>
      </c>
    </row>
    <row r="2546" spans="1:11" x14ac:dyDescent="0.25">
      <c r="A2546">
        <v>2545</v>
      </c>
      <c r="B2546" s="1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t="s">
        <v>13</v>
      </c>
      <c r="K2546">
        <f t="shared" si="39"/>
        <v>0</v>
      </c>
    </row>
    <row r="2547" spans="1:11" x14ac:dyDescent="0.25">
      <c r="A2547">
        <v>2546</v>
      </c>
      <c r="B2547" s="1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t="s">
        <v>11</v>
      </c>
      <c r="K2547">
        <f t="shared" si="39"/>
        <v>1</v>
      </c>
    </row>
    <row r="2548" spans="1:11" x14ac:dyDescent="0.25">
      <c r="A2548">
        <v>2547</v>
      </c>
      <c r="B2548" s="1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t="s">
        <v>13</v>
      </c>
      <c r="K2548">
        <f t="shared" si="39"/>
        <v>0</v>
      </c>
    </row>
    <row r="2549" spans="1:11" x14ac:dyDescent="0.25">
      <c r="A2549">
        <v>2548</v>
      </c>
      <c r="B2549" s="1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t="s">
        <v>13</v>
      </c>
      <c r="K2549">
        <f t="shared" si="39"/>
        <v>0</v>
      </c>
    </row>
    <row r="2550" spans="1:11" x14ac:dyDescent="0.25">
      <c r="A2550">
        <v>2549</v>
      </c>
      <c r="B2550" s="1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t="s">
        <v>11</v>
      </c>
      <c r="K2550">
        <f t="shared" si="39"/>
        <v>1</v>
      </c>
    </row>
    <row r="2551" spans="1:11" x14ac:dyDescent="0.25">
      <c r="A2551">
        <v>2550</v>
      </c>
      <c r="B2551" s="1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t="s">
        <v>11</v>
      </c>
      <c r="K2551">
        <f t="shared" si="39"/>
        <v>1</v>
      </c>
    </row>
    <row r="2552" spans="1:11" x14ac:dyDescent="0.25">
      <c r="A2552">
        <v>2551</v>
      </c>
      <c r="B2552" s="1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t="s">
        <v>13</v>
      </c>
      <c r="K2552">
        <f t="shared" si="39"/>
        <v>0</v>
      </c>
    </row>
    <row r="2553" spans="1:11" x14ac:dyDescent="0.25">
      <c r="A2553">
        <v>2552</v>
      </c>
      <c r="B2553" s="1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t="s">
        <v>13</v>
      </c>
      <c r="K2553">
        <f t="shared" si="39"/>
        <v>0</v>
      </c>
    </row>
    <row r="2554" spans="1:11" x14ac:dyDescent="0.25">
      <c r="A2554">
        <v>2553</v>
      </c>
      <c r="B2554" s="1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t="s">
        <v>11</v>
      </c>
      <c r="K2554">
        <f t="shared" si="39"/>
        <v>1</v>
      </c>
    </row>
    <row r="2555" spans="1:11" x14ac:dyDescent="0.25">
      <c r="A2555">
        <v>2554</v>
      </c>
      <c r="B2555" s="1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t="s">
        <v>13</v>
      </c>
      <c r="K2555">
        <f t="shared" si="39"/>
        <v>0</v>
      </c>
    </row>
    <row r="2556" spans="1:11" x14ac:dyDescent="0.25">
      <c r="A2556">
        <v>2555</v>
      </c>
      <c r="B2556" s="1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t="s">
        <v>11</v>
      </c>
      <c r="K2556">
        <f t="shared" si="39"/>
        <v>1</v>
      </c>
    </row>
    <row r="2557" spans="1:11" x14ac:dyDescent="0.25">
      <c r="A2557">
        <v>2556</v>
      </c>
      <c r="B2557" s="1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t="s">
        <v>13</v>
      </c>
      <c r="K2557">
        <f t="shared" si="39"/>
        <v>0</v>
      </c>
    </row>
    <row r="2558" spans="1:11" x14ac:dyDescent="0.25">
      <c r="A2558">
        <v>2557</v>
      </c>
      <c r="B2558" s="1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t="s">
        <v>11</v>
      </c>
      <c r="K2558">
        <f t="shared" si="39"/>
        <v>1</v>
      </c>
    </row>
    <row r="2559" spans="1:11" x14ac:dyDescent="0.25">
      <c r="A2559">
        <v>2558</v>
      </c>
      <c r="B2559" s="1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t="s">
        <v>13</v>
      </c>
      <c r="K2559">
        <f t="shared" si="39"/>
        <v>0</v>
      </c>
    </row>
    <row r="2560" spans="1:11" x14ac:dyDescent="0.25">
      <c r="A2560">
        <v>2559</v>
      </c>
      <c r="B2560" s="1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t="s">
        <v>13</v>
      </c>
      <c r="K2560">
        <f t="shared" si="39"/>
        <v>0</v>
      </c>
    </row>
    <row r="2561" spans="1:11" x14ac:dyDescent="0.25">
      <c r="A2561">
        <v>2560</v>
      </c>
      <c r="B2561" s="1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t="s">
        <v>11</v>
      </c>
      <c r="K2561">
        <f t="shared" si="39"/>
        <v>1</v>
      </c>
    </row>
    <row r="2562" spans="1:11" x14ac:dyDescent="0.25">
      <c r="A2562">
        <v>2561</v>
      </c>
      <c r="B2562" s="1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t="s">
        <v>13</v>
      </c>
      <c r="K2562">
        <f t="shared" si="39"/>
        <v>0</v>
      </c>
    </row>
    <row r="2563" spans="1:11" x14ac:dyDescent="0.25">
      <c r="A2563">
        <v>2562</v>
      </c>
      <c r="B2563" s="1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t="s">
        <v>11</v>
      </c>
      <c r="K2563">
        <f t="shared" ref="K2563:K2626" si="40">IF(J2563="Yes", 1, 0)</f>
        <v>1</v>
      </c>
    </row>
    <row r="2564" spans="1:11" x14ac:dyDescent="0.25">
      <c r="A2564">
        <v>2563</v>
      </c>
      <c r="B2564" s="1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t="s">
        <v>13</v>
      </c>
      <c r="K2564">
        <f t="shared" si="40"/>
        <v>0</v>
      </c>
    </row>
    <row r="2565" spans="1:11" x14ac:dyDescent="0.25">
      <c r="A2565">
        <v>2564</v>
      </c>
      <c r="B2565" s="1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t="s">
        <v>11</v>
      </c>
      <c r="K2565">
        <f t="shared" si="40"/>
        <v>1</v>
      </c>
    </row>
    <row r="2566" spans="1:11" x14ac:dyDescent="0.25">
      <c r="A2566">
        <v>2565</v>
      </c>
      <c r="B2566" s="1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t="s">
        <v>13</v>
      </c>
      <c r="K2566">
        <f t="shared" si="40"/>
        <v>0</v>
      </c>
    </row>
    <row r="2567" spans="1:11" x14ac:dyDescent="0.25">
      <c r="A2567">
        <v>2566</v>
      </c>
      <c r="B2567" s="1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t="s">
        <v>13</v>
      </c>
      <c r="K2567">
        <f t="shared" si="40"/>
        <v>0</v>
      </c>
    </row>
    <row r="2568" spans="1:11" x14ac:dyDescent="0.25">
      <c r="A2568">
        <v>2567</v>
      </c>
      <c r="B2568" s="1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t="s">
        <v>13</v>
      </c>
      <c r="K2568">
        <f t="shared" si="40"/>
        <v>0</v>
      </c>
    </row>
    <row r="2569" spans="1:11" x14ac:dyDescent="0.25">
      <c r="A2569">
        <v>2568</v>
      </c>
      <c r="B2569" s="1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t="s">
        <v>11</v>
      </c>
      <c r="K2569">
        <f t="shared" si="40"/>
        <v>1</v>
      </c>
    </row>
    <row r="2570" spans="1:11" x14ac:dyDescent="0.25">
      <c r="A2570">
        <v>2569</v>
      </c>
      <c r="B2570" s="1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t="s">
        <v>11</v>
      </c>
      <c r="K2570">
        <f t="shared" si="40"/>
        <v>1</v>
      </c>
    </row>
    <row r="2571" spans="1:11" x14ac:dyDescent="0.25">
      <c r="A2571">
        <v>2570</v>
      </c>
      <c r="B2571" s="1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t="s">
        <v>13</v>
      </c>
      <c r="K2571">
        <f t="shared" si="40"/>
        <v>0</v>
      </c>
    </row>
    <row r="2572" spans="1:11" x14ac:dyDescent="0.25">
      <c r="A2572">
        <v>2571</v>
      </c>
      <c r="B2572" s="1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t="s">
        <v>11</v>
      </c>
      <c r="K2572">
        <f t="shared" si="40"/>
        <v>1</v>
      </c>
    </row>
    <row r="2573" spans="1:11" x14ac:dyDescent="0.25">
      <c r="A2573">
        <v>2572</v>
      </c>
      <c r="B2573" s="1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t="s">
        <v>13</v>
      </c>
      <c r="K2573">
        <f t="shared" si="40"/>
        <v>0</v>
      </c>
    </row>
    <row r="2574" spans="1:11" x14ac:dyDescent="0.25">
      <c r="A2574">
        <v>2573</v>
      </c>
      <c r="B2574" s="1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t="s">
        <v>11</v>
      </c>
      <c r="K2574">
        <f t="shared" si="40"/>
        <v>1</v>
      </c>
    </row>
    <row r="2575" spans="1:11" x14ac:dyDescent="0.25">
      <c r="A2575">
        <v>2574</v>
      </c>
      <c r="B2575" s="1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t="s">
        <v>13</v>
      </c>
      <c r="K2575">
        <f t="shared" si="40"/>
        <v>0</v>
      </c>
    </row>
    <row r="2576" spans="1:11" x14ac:dyDescent="0.25">
      <c r="A2576">
        <v>2575</v>
      </c>
      <c r="B2576" s="1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t="s">
        <v>11</v>
      </c>
      <c r="K2576">
        <f t="shared" si="40"/>
        <v>1</v>
      </c>
    </row>
    <row r="2577" spans="1:11" x14ac:dyDescent="0.25">
      <c r="A2577">
        <v>2576</v>
      </c>
      <c r="B2577" s="1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t="s">
        <v>11</v>
      </c>
      <c r="K2577">
        <f t="shared" si="40"/>
        <v>1</v>
      </c>
    </row>
    <row r="2578" spans="1:11" x14ac:dyDescent="0.25">
      <c r="A2578">
        <v>2577</v>
      </c>
      <c r="B2578" s="1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t="s">
        <v>11</v>
      </c>
      <c r="K2578">
        <f t="shared" si="40"/>
        <v>1</v>
      </c>
    </row>
    <row r="2579" spans="1:11" x14ac:dyDescent="0.25">
      <c r="A2579">
        <v>2578</v>
      </c>
      <c r="B2579" s="1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t="s">
        <v>11</v>
      </c>
      <c r="K2579">
        <f t="shared" si="40"/>
        <v>1</v>
      </c>
    </row>
    <row r="2580" spans="1:11" x14ac:dyDescent="0.25">
      <c r="A2580">
        <v>2579</v>
      </c>
      <c r="B2580" s="1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t="s">
        <v>13</v>
      </c>
      <c r="K2580">
        <f t="shared" si="40"/>
        <v>0</v>
      </c>
    </row>
    <row r="2581" spans="1:11" x14ac:dyDescent="0.25">
      <c r="A2581">
        <v>2580</v>
      </c>
      <c r="B2581" s="1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t="s">
        <v>11</v>
      </c>
      <c r="K2581">
        <f t="shared" si="40"/>
        <v>1</v>
      </c>
    </row>
    <row r="2582" spans="1:11" x14ac:dyDescent="0.25">
      <c r="A2582">
        <v>2581</v>
      </c>
      <c r="B2582" s="1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t="s">
        <v>11</v>
      </c>
      <c r="K2582">
        <f t="shared" si="40"/>
        <v>1</v>
      </c>
    </row>
    <row r="2583" spans="1:11" x14ac:dyDescent="0.25">
      <c r="A2583">
        <v>2582</v>
      </c>
      <c r="B2583" s="1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t="s">
        <v>13</v>
      </c>
      <c r="K2583">
        <f t="shared" si="40"/>
        <v>0</v>
      </c>
    </row>
    <row r="2584" spans="1:11" x14ac:dyDescent="0.25">
      <c r="A2584">
        <v>2583</v>
      </c>
      <c r="B2584" s="1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t="s">
        <v>11</v>
      </c>
      <c r="K2584">
        <f t="shared" si="40"/>
        <v>1</v>
      </c>
    </row>
    <row r="2585" spans="1:11" x14ac:dyDescent="0.25">
      <c r="A2585">
        <v>2584</v>
      </c>
      <c r="B2585" s="1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t="s">
        <v>13</v>
      </c>
      <c r="K2585">
        <f t="shared" si="40"/>
        <v>0</v>
      </c>
    </row>
    <row r="2586" spans="1:11" x14ac:dyDescent="0.25">
      <c r="A2586">
        <v>2585</v>
      </c>
      <c r="B2586" s="1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t="s">
        <v>13</v>
      </c>
      <c r="K2586">
        <f t="shared" si="40"/>
        <v>0</v>
      </c>
    </row>
    <row r="2587" spans="1:11" x14ac:dyDescent="0.25">
      <c r="A2587">
        <v>2586</v>
      </c>
      <c r="B2587" s="1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t="s">
        <v>13</v>
      </c>
      <c r="K2587">
        <f t="shared" si="40"/>
        <v>0</v>
      </c>
    </row>
    <row r="2588" spans="1:11" x14ac:dyDescent="0.25">
      <c r="A2588">
        <v>2587</v>
      </c>
      <c r="B2588" s="1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t="s">
        <v>11</v>
      </c>
      <c r="K2588">
        <f t="shared" si="40"/>
        <v>1</v>
      </c>
    </row>
    <row r="2589" spans="1:11" x14ac:dyDescent="0.25">
      <c r="A2589">
        <v>2588</v>
      </c>
      <c r="B2589" s="1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t="s">
        <v>13</v>
      </c>
      <c r="K2589">
        <f t="shared" si="40"/>
        <v>0</v>
      </c>
    </row>
    <row r="2590" spans="1:11" x14ac:dyDescent="0.25">
      <c r="A2590">
        <v>2589</v>
      </c>
      <c r="B2590" s="1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t="s">
        <v>11</v>
      </c>
      <c r="K2590">
        <f t="shared" si="40"/>
        <v>1</v>
      </c>
    </row>
    <row r="2591" spans="1:11" x14ac:dyDescent="0.25">
      <c r="A2591">
        <v>2590</v>
      </c>
      <c r="B2591" s="1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t="s">
        <v>11</v>
      </c>
      <c r="K2591">
        <f t="shared" si="40"/>
        <v>1</v>
      </c>
    </row>
    <row r="2592" spans="1:11" x14ac:dyDescent="0.25">
      <c r="A2592">
        <v>2591</v>
      </c>
      <c r="B2592" s="1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t="s">
        <v>11</v>
      </c>
      <c r="K2592">
        <f t="shared" si="40"/>
        <v>1</v>
      </c>
    </row>
    <row r="2593" spans="1:11" x14ac:dyDescent="0.25">
      <c r="A2593">
        <v>2592</v>
      </c>
      <c r="B2593" s="1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t="s">
        <v>11</v>
      </c>
      <c r="K2593">
        <f t="shared" si="40"/>
        <v>1</v>
      </c>
    </row>
    <row r="2594" spans="1:11" x14ac:dyDescent="0.25">
      <c r="A2594">
        <v>2593</v>
      </c>
      <c r="B2594" s="1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t="s">
        <v>13</v>
      </c>
      <c r="K2594">
        <f t="shared" si="40"/>
        <v>0</v>
      </c>
    </row>
    <row r="2595" spans="1:11" x14ac:dyDescent="0.25">
      <c r="A2595">
        <v>2594</v>
      </c>
      <c r="B2595" s="1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t="s">
        <v>13</v>
      </c>
      <c r="K2595">
        <f t="shared" si="40"/>
        <v>0</v>
      </c>
    </row>
    <row r="2596" spans="1:11" x14ac:dyDescent="0.25">
      <c r="A2596">
        <v>2595</v>
      </c>
      <c r="B2596" s="1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t="s">
        <v>11</v>
      </c>
      <c r="K2596">
        <f t="shared" si="40"/>
        <v>1</v>
      </c>
    </row>
    <row r="2597" spans="1:11" x14ac:dyDescent="0.25">
      <c r="A2597">
        <v>2596</v>
      </c>
      <c r="B2597" s="1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t="s">
        <v>13</v>
      </c>
      <c r="K2597">
        <f t="shared" si="40"/>
        <v>0</v>
      </c>
    </row>
    <row r="2598" spans="1:11" x14ac:dyDescent="0.25">
      <c r="A2598">
        <v>2597</v>
      </c>
      <c r="B2598" s="1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t="s">
        <v>13</v>
      </c>
      <c r="K2598">
        <f t="shared" si="40"/>
        <v>0</v>
      </c>
    </row>
    <row r="2599" spans="1:11" x14ac:dyDescent="0.25">
      <c r="A2599">
        <v>2598</v>
      </c>
      <c r="B2599" s="1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t="s">
        <v>13</v>
      </c>
      <c r="K2599">
        <f t="shared" si="40"/>
        <v>0</v>
      </c>
    </row>
    <row r="2600" spans="1:11" x14ac:dyDescent="0.25">
      <c r="A2600">
        <v>2599</v>
      </c>
      <c r="B2600" s="1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t="s">
        <v>13</v>
      </c>
      <c r="K2600">
        <f t="shared" si="40"/>
        <v>0</v>
      </c>
    </row>
    <row r="2601" spans="1:11" x14ac:dyDescent="0.25">
      <c r="A2601">
        <v>2600</v>
      </c>
      <c r="B2601" s="1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t="s">
        <v>11</v>
      </c>
      <c r="K2601">
        <f t="shared" si="40"/>
        <v>1</v>
      </c>
    </row>
    <row r="2602" spans="1:11" x14ac:dyDescent="0.25">
      <c r="A2602">
        <v>2601</v>
      </c>
      <c r="B2602" s="1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t="s">
        <v>11</v>
      </c>
      <c r="K2602">
        <f t="shared" si="40"/>
        <v>1</v>
      </c>
    </row>
    <row r="2603" spans="1:11" x14ac:dyDescent="0.25">
      <c r="A2603">
        <v>2602</v>
      </c>
      <c r="B2603" s="1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t="s">
        <v>13</v>
      </c>
      <c r="K2603">
        <f t="shared" si="40"/>
        <v>0</v>
      </c>
    </row>
    <row r="2604" spans="1:11" x14ac:dyDescent="0.25">
      <c r="A2604">
        <v>2603</v>
      </c>
      <c r="B2604" s="1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t="s">
        <v>11</v>
      </c>
      <c r="K2604">
        <f t="shared" si="40"/>
        <v>1</v>
      </c>
    </row>
    <row r="2605" spans="1:11" x14ac:dyDescent="0.25">
      <c r="A2605">
        <v>2604</v>
      </c>
      <c r="B2605" s="1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t="s">
        <v>13</v>
      </c>
      <c r="K2605">
        <f t="shared" si="40"/>
        <v>0</v>
      </c>
    </row>
    <row r="2606" spans="1:11" x14ac:dyDescent="0.25">
      <c r="A2606">
        <v>2605</v>
      </c>
      <c r="B2606" s="1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t="s">
        <v>11</v>
      </c>
      <c r="K2606">
        <f t="shared" si="40"/>
        <v>1</v>
      </c>
    </row>
    <row r="2607" spans="1:11" x14ac:dyDescent="0.25">
      <c r="A2607">
        <v>2606</v>
      </c>
      <c r="B2607" s="1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t="s">
        <v>13</v>
      </c>
      <c r="K2607">
        <f t="shared" si="40"/>
        <v>0</v>
      </c>
    </row>
    <row r="2608" spans="1:11" x14ac:dyDescent="0.25">
      <c r="A2608">
        <v>2607</v>
      </c>
      <c r="B2608" s="1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t="s">
        <v>13</v>
      </c>
      <c r="K2608">
        <f t="shared" si="40"/>
        <v>0</v>
      </c>
    </row>
    <row r="2609" spans="1:11" x14ac:dyDescent="0.25">
      <c r="A2609">
        <v>2608</v>
      </c>
      <c r="B2609" s="1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t="s">
        <v>11</v>
      </c>
      <c r="K2609">
        <f t="shared" si="40"/>
        <v>1</v>
      </c>
    </row>
    <row r="2610" spans="1:11" x14ac:dyDescent="0.25">
      <c r="A2610">
        <v>2609</v>
      </c>
      <c r="B2610" s="1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t="s">
        <v>11</v>
      </c>
      <c r="K2610">
        <f t="shared" si="40"/>
        <v>1</v>
      </c>
    </row>
    <row r="2611" spans="1:11" x14ac:dyDescent="0.25">
      <c r="A2611">
        <v>2610</v>
      </c>
      <c r="B2611" s="1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t="s">
        <v>11</v>
      </c>
      <c r="K2611">
        <f t="shared" si="40"/>
        <v>1</v>
      </c>
    </row>
    <row r="2612" spans="1:11" x14ac:dyDescent="0.25">
      <c r="A2612">
        <v>2611</v>
      </c>
      <c r="B2612" s="1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t="s">
        <v>11</v>
      </c>
      <c r="K2612">
        <f t="shared" si="40"/>
        <v>1</v>
      </c>
    </row>
    <row r="2613" spans="1:11" x14ac:dyDescent="0.25">
      <c r="A2613">
        <v>2612</v>
      </c>
      <c r="B2613" s="1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t="s">
        <v>11</v>
      </c>
      <c r="K2613">
        <f t="shared" si="40"/>
        <v>1</v>
      </c>
    </row>
    <row r="2614" spans="1:11" x14ac:dyDescent="0.25">
      <c r="A2614">
        <v>2613</v>
      </c>
      <c r="B2614" s="1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t="s">
        <v>11</v>
      </c>
      <c r="K2614">
        <f t="shared" si="40"/>
        <v>1</v>
      </c>
    </row>
    <row r="2615" spans="1:11" x14ac:dyDescent="0.25">
      <c r="A2615">
        <v>2614</v>
      </c>
      <c r="B2615" s="1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t="s">
        <v>13</v>
      </c>
      <c r="K2615">
        <f t="shared" si="40"/>
        <v>0</v>
      </c>
    </row>
    <row r="2616" spans="1:11" x14ac:dyDescent="0.25">
      <c r="A2616">
        <v>2615</v>
      </c>
      <c r="B2616" s="1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t="s">
        <v>13</v>
      </c>
      <c r="K2616">
        <f t="shared" si="40"/>
        <v>0</v>
      </c>
    </row>
    <row r="2617" spans="1:11" x14ac:dyDescent="0.25">
      <c r="A2617">
        <v>2616</v>
      </c>
      <c r="B2617" s="1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t="s">
        <v>13</v>
      </c>
      <c r="K2617">
        <f t="shared" si="40"/>
        <v>0</v>
      </c>
    </row>
    <row r="2618" spans="1:11" x14ac:dyDescent="0.25">
      <c r="A2618">
        <v>2617</v>
      </c>
      <c r="B2618" s="1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t="s">
        <v>11</v>
      </c>
      <c r="K2618">
        <f t="shared" si="40"/>
        <v>1</v>
      </c>
    </row>
    <row r="2619" spans="1:11" x14ac:dyDescent="0.25">
      <c r="A2619">
        <v>2618</v>
      </c>
      <c r="B2619" s="1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t="s">
        <v>13</v>
      </c>
      <c r="K2619">
        <f t="shared" si="40"/>
        <v>0</v>
      </c>
    </row>
    <row r="2620" spans="1:11" x14ac:dyDescent="0.25">
      <c r="A2620">
        <v>2619</v>
      </c>
      <c r="B2620" s="1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t="s">
        <v>11</v>
      </c>
      <c r="K2620">
        <f t="shared" si="40"/>
        <v>1</v>
      </c>
    </row>
    <row r="2621" spans="1:11" x14ac:dyDescent="0.25">
      <c r="A2621">
        <v>2620</v>
      </c>
      <c r="B2621" s="1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t="s">
        <v>11</v>
      </c>
      <c r="K2621">
        <f t="shared" si="40"/>
        <v>1</v>
      </c>
    </row>
    <row r="2622" spans="1:11" x14ac:dyDescent="0.25">
      <c r="A2622">
        <v>2621</v>
      </c>
      <c r="B2622" s="1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t="s">
        <v>13</v>
      </c>
      <c r="K2622">
        <f t="shared" si="40"/>
        <v>0</v>
      </c>
    </row>
    <row r="2623" spans="1:11" x14ac:dyDescent="0.25">
      <c r="A2623">
        <v>2622</v>
      </c>
      <c r="B2623" s="1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t="s">
        <v>13</v>
      </c>
      <c r="K2623">
        <f t="shared" si="40"/>
        <v>0</v>
      </c>
    </row>
    <row r="2624" spans="1:11" x14ac:dyDescent="0.25">
      <c r="A2624">
        <v>2623</v>
      </c>
      <c r="B2624" s="1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t="s">
        <v>13</v>
      </c>
      <c r="K2624">
        <f t="shared" si="40"/>
        <v>0</v>
      </c>
    </row>
    <row r="2625" spans="1:11" x14ac:dyDescent="0.25">
      <c r="A2625">
        <v>2624</v>
      </c>
      <c r="B2625" s="1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t="s">
        <v>11</v>
      </c>
      <c r="K2625">
        <f t="shared" si="40"/>
        <v>1</v>
      </c>
    </row>
    <row r="2626" spans="1:11" x14ac:dyDescent="0.25">
      <c r="A2626">
        <v>2625</v>
      </c>
      <c r="B2626" s="1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t="s">
        <v>11</v>
      </c>
      <c r="K2626">
        <f t="shared" si="40"/>
        <v>1</v>
      </c>
    </row>
    <row r="2627" spans="1:11" x14ac:dyDescent="0.25">
      <c r="A2627">
        <v>2626</v>
      </c>
      <c r="B2627" s="1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t="s">
        <v>11</v>
      </c>
      <c r="K2627">
        <f t="shared" ref="K2627:K2690" si="41">IF(J2627="Yes", 1, 0)</f>
        <v>1</v>
      </c>
    </row>
    <row r="2628" spans="1:11" x14ac:dyDescent="0.25">
      <c r="A2628">
        <v>2627</v>
      </c>
      <c r="B2628" s="1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t="s">
        <v>11</v>
      </c>
      <c r="K2628">
        <f t="shared" si="41"/>
        <v>1</v>
      </c>
    </row>
    <row r="2629" spans="1:11" x14ac:dyDescent="0.25">
      <c r="A2629">
        <v>2628</v>
      </c>
      <c r="B2629" s="1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t="s">
        <v>11</v>
      </c>
      <c r="K2629">
        <f t="shared" si="41"/>
        <v>1</v>
      </c>
    </row>
    <row r="2630" spans="1:11" x14ac:dyDescent="0.25">
      <c r="A2630">
        <v>2629</v>
      </c>
      <c r="B2630" s="1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t="s">
        <v>11</v>
      </c>
      <c r="K2630">
        <f t="shared" si="41"/>
        <v>1</v>
      </c>
    </row>
    <row r="2631" spans="1:11" x14ac:dyDescent="0.25">
      <c r="A2631">
        <v>2630</v>
      </c>
      <c r="B2631" s="1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t="s">
        <v>11</v>
      </c>
      <c r="K2631">
        <f t="shared" si="41"/>
        <v>1</v>
      </c>
    </row>
    <row r="2632" spans="1:11" x14ac:dyDescent="0.25">
      <c r="A2632">
        <v>2631</v>
      </c>
      <c r="B2632" s="1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t="s">
        <v>13</v>
      </c>
      <c r="K2632">
        <f t="shared" si="41"/>
        <v>0</v>
      </c>
    </row>
    <row r="2633" spans="1:11" x14ac:dyDescent="0.25">
      <c r="A2633">
        <v>2632</v>
      </c>
      <c r="B2633" s="1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t="s">
        <v>13</v>
      </c>
      <c r="K2633">
        <f t="shared" si="41"/>
        <v>0</v>
      </c>
    </row>
    <row r="2634" spans="1:11" x14ac:dyDescent="0.25">
      <c r="A2634">
        <v>2633</v>
      </c>
      <c r="B2634" s="1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t="s">
        <v>13</v>
      </c>
      <c r="K2634">
        <f t="shared" si="41"/>
        <v>0</v>
      </c>
    </row>
    <row r="2635" spans="1:11" x14ac:dyDescent="0.25">
      <c r="A2635">
        <v>2634</v>
      </c>
      <c r="B2635" s="1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t="s">
        <v>11</v>
      </c>
      <c r="K2635">
        <f t="shared" si="41"/>
        <v>1</v>
      </c>
    </row>
    <row r="2636" spans="1:11" x14ac:dyDescent="0.25">
      <c r="A2636">
        <v>2635</v>
      </c>
      <c r="B2636" s="1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t="s">
        <v>11</v>
      </c>
      <c r="K2636">
        <f t="shared" si="41"/>
        <v>1</v>
      </c>
    </row>
    <row r="2637" spans="1:11" x14ac:dyDescent="0.25">
      <c r="A2637">
        <v>2636</v>
      </c>
      <c r="B2637" s="1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t="s">
        <v>11</v>
      </c>
      <c r="K2637">
        <f t="shared" si="41"/>
        <v>1</v>
      </c>
    </row>
    <row r="2638" spans="1:11" x14ac:dyDescent="0.25">
      <c r="A2638">
        <v>2637</v>
      </c>
      <c r="B2638" s="1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t="s">
        <v>11</v>
      </c>
      <c r="K2638">
        <f t="shared" si="41"/>
        <v>1</v>
      </c>
    </row>
    <row r="2639" spans="1:11" x14ac:dyDescent="0.25">
      <c r="A2639">
        <v>2638</v>
      </c>
      <c r="B2639" s="1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t="s">
        <v>11</v>
      </c>
      <c r="K2639">
        <f t="shared" si="41"/>
        <v>1</v>
      </c>
    </row>
    <row r="2640" spans="1:11" x14ac:dyDescent="0.25">
      <c r="A2640">
        <v>2639</v>
      </c>
      <c r="B2640" s="1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t="s">
        <v>11</v>
      </c>
      <c r="K2640">
        <f t="shared" si="41"/>
        <v>1</v>
      </c>
    </row>
    <row r="2641" spans="1:11" x14ac:dyDescent="0.25">
      <c r="A2641">
        <v>2640</v>
      </c>
      <c r="B2641" s="1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t="s">
        <v>13</v>
      </c>
      <c r="K2641">
        <f t="shared" si="41"/>
        <v>0</v>
      </c>
    </row>
    <row r="2642" spans="1:11" x14ac:dyDescent="0.25">
      <c r="A2642">
        <v>2641</v>
      </c>
      <c r="B2642" s="1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t="s">
        <v>13</v>
      </c>
      <c r="K2642">
        <f t="shared" si="41"/>
        <v>0</v>
      </c>
    </row>
    <row r="2643" spans="1:11" x14ac:dyDescent="0.25">
      <c r="A2643">
        <v>2642</v>
      </c>
      <c r="B2643" s="1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t="s">
        <v>13</v>
      </c>
      <c r="K2643">
        <f t="shared" si="41"/>
        <v>0</v>
      </c>
    </row>
    <row r="2644" spans="1:11" x14ac:dyDescent="0.25">
      <c r="A2644">
        <v>2643</v>
      </c>
      <c r="B2644" s="1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t="s">
        <v>13</v>
      </c>
      <c r="K2644">
        <f t="shared" si="41"/>
        <v>0</v>
      </c>
    </row>
    <row r="2645" spans="1:11" x14ac:dyDescent="0.25">
      <c r="A2645">
        <v>2644</v>
      </c>
      <c r="B2645" s="1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t="s">
        <v>11</v>
      </c>
      <c r="K2645">
        <f t="shared" si="41"/>
        <v>1</v>
      </c>
    </row>
    <row r="2646" spans="1:11" x14ac:dyDescent="0.25">
      <c r="A2646">
        <v>2645</v>
      </c>
      <c r="B2646" s="1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t="s">
        <v>11</v>
      </c>
      <c r="K2646">
        <f t="shared" si="41"/>
        <v>1</v>
      </c>
    </row>
    <row r="2647" spans="1:11" x14ac:dyDescent="0.25">
      <c r="A2647">
        <v>2646</v>
      </c>
      <c r="B2647" s="1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t="s">
        <v>11</v>
      </c>
      <c r="K2647">
        <f t="shared" si="41"/>
        <v>1</v>
      </c>
    </row>
    <row r="2648" spans="1:11" x14ac:dyDescent="0.25">
      <c r="A2648">
        <v>2647</v>
      </c>
      <c r="B2648" s="1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t="s">
        <v>13</v>
      </c>
      <c r="K2648">
        <f t="shared" si="41"/>
        <v>0</v>
      </c>
    </row>
    <row r="2649" spans="1:11" x14ac:dyDescent="0.25">
      <c r="A2649">
        <v>2648</v>
      </c>
      <c r="B2649" s="1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t="s">
        <v>11</v>
      </c>
      <c r="K2649">
        <f t="shared" si="41"/>
        <v>1</v>
      </c>
    </row>
    <row r="2650" spans="1:11" x14ac:dyDescent="0.25">
      <c r="A2650">
        <v>2649</v>
      </c>
      <c r="B2650" s="1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t="s">
        <v>11</v>
      </c>
      <c r="K2650">
        <f t="shared" si="41"/>
        <v>1</v>
      </c>
    </row>
    <row r="2651" spans="1:11" x14ac:dyDescent="0.25">
      <c r="A2651">
        <v>2650</v>
      </c>
      <c r="B2651" s="1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t="s">
        <v>11</v>
      </c>
      <c r="K2651">
        <f t="shared" si="41"/>
        <v>1</v>
      </c>
    </row>
    <row r="2652" spans="1:11" x14ac:dyDescent="0.25">
      <c r="A2652">
        <v>2651</v>
      </c>
      <c r="B2652" s="1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t="s">
        <v>13</v>
      </c>
      <c r="K2652">
        <f t="shared" si="41"/>
        <v>0</v>
      </c>
    </row>
    <row r="2653" spans="1:11" x14ac:dyDescent="0.25">
      <c r="A2653">
        <v>2652</v>
      </c>
      <c r="B2653" s="1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t="s">
        <v>13</v>
      </c>
      <c r="K2653">
        <f t="shared" si="41"/>
        <v>0</v>
      </c>
    </row>
    <row r="2654" spans="1:11" x14ac:dyDescent="0.25">
      <c r="A2654">
        <v>2653</v>
      </c>
      <c r="B2654" s="1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t="s">
        <v>11</v>
      </c>
      <c r="K2654">
        <f t="shared" si="41"/>
        <v>1</v>
      </c>
    </row>
    <row r="2655" spans="1:11" x14ac:dyDescent="0.25">
      <c r="A2655">
        <v>2654</v>
      </c>
      <c r="B2655" s="1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t="s">
        <v>11</v>
      </c>
      <c r="K2655">
        <f t="shared" si="41"/>
        <v>1</v>
      </c>
    </row>
    <row r="2656" spans="1:11" x14ac:dyDescent="0.25">
      <c r="A2656">
        <v>2655</v>
      </c>
      <c r="B2656" s="1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t="s">
        <v>13</v>
      </c>
      <c r="K2656">
        <f t="shared" si="41"/>
        <v>0</v>
      </c>
    </row>
    <row r="2657" spans="1:11" x14ac:dyDescent="0.25">
      <c r="A2657">
        <v>2656</v>
      </c>
      <c r="B2657" s="1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t="s">
        <v>11</v>
      </c>
      <c r="K2657">
        <f t="shared" si="41"/>
        <v>1</v>
      </c>
    </row>
    <row r="2658" spans="1:11" x14ac:dyDescent="0.25">
      <c r="A2658">
        <v>2657</v>
      </c>
      <c r="B2658" s="1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t="s">
        <v>11</v>
      </c>
      <c r="K2658">
        <f t="shared" si="41"/>
        <v>1</v>
      </c>
    </row>
    <row r="2659" spans="1:11" x14ac:dyDescent="0.25">
      <c r="A2659">
        <v>2658</v>
      </c>
      <c r="B2659" s="1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t="s">
        <v>11</v>
      </c>
      <c r="K2659">
        <f t="shared" si="41"/>
        <v>1</v>
      </c>
    </row>
    <row r="2660" spans="1:11" x14ac:dyDescent="0.25">
      <c r="A2660">
        <v>2659</v>
      </c>
      <c r="B2660" s="1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t="s">
        <v>13</v>
      </c>
      <c r="K2660">
        <f t="shared" si="41"/>
        <v>0</v>
      </c>
    </row>
    <row r="2661" spans="1:11" x14ac:dyDescent="0.25">
      <c r="A2661">
        <v>2660</v>
      </c>
      <c r="B2661" s="1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t="s">
        <v>11</v>
      </c>
      <c r="K2661">
        <f t="shared" si="41"/>
        <v>1</v>
      </c>
    </row>
    <row r="2662" spans="1:11" x14ac:dyDescent="0.25">
      <c r="A2662">
        <v>2661</v>
      </c>
      <c r="B2662" s="1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t="s">
        <v>13</v>
      </c>
      <c r="K2662">
        <f t="shared" si="41"/>
        <v>0</v>
      </c>
    </row>
    <row r="2663" spans="1:11" x14ac:dyDescent="0.25">
      <c r="A2663">
        <v>2662</v>
      </c>
      <c r="B2663" s="1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t="s">
        <v>11</v>
      </c>
      <c r="K2663">
        <f t="shared" si="41"/>
        <v>1</v>
      </c>
    </row>
    <row r="2664" spans="1:11" x14ac:dyDescent="0.25">
      <c r="A2664">
        <v>2663</v>
      </c>
      <c r="B2664" s="1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t="s">
        <v>13</v>
      </c>
      <c r="K2664">
        <f t="shared" si="41"/>
        <v>0</v>
      </c>
    </row>
    <row r="2665" spans="1:11" x14ac:dyDescent="0.25">
      <c r="A2665">
        <v>2664</v>
      </c>
      <c r="B2665" s="1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t="s">
        <v>13</v>
      </c>
      <c r="K2665">
        <f t="shared" si="41"/>
        <v>0</v>
      </c>
    </row>
    <row r="2666" spans="1:11" x14ac:dyDescent="0.25">
      <c r="A2666">
        <v>2665</v>
      </c>
      <c r="B2666" s="1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t="s">
        <v>11</v>
      </c>
      <c r="K2666">
        <f t="shared" si="41"/>
        <v>1</v>
      </c>
    </row>
    <row r="2667" spans="1:11" x14ac:dyDescent="0.25">
      <c r="A2667">
        <v>2666</v>
      </c>
      <c r="B2667" s="1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t="s">
        <v>13</v>
      </c>
      <c r="K2667">
        <f t="shared" si="41"/>
        <v>0</v>
      </c>
    </row>
    <row r="2668" spans="1:11" x14ac:dyDescent="0.25">
      <c r="A2668">
        <v>2667</v>
      </c>
      <c r="B2668" s="1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t="s">
        <v>11</v>
      </c>
      <c r="K2668">
        <f t="shared" si="41"/>
        <v>1</v>
      </c>
    </row>
    <row r="2669" spans="1:11" x14ac:dyDescent="0.25">
      <c r="A2669">
        <v>2668</v>
      </c>
      <c r="B2669" s="1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t="s">
        <v>11</v>
      </c>
      <c r="K2669">
        <f t="shared" si="41"/>
        <v>1</v>
      </c>
    </row>
    <row r="2670" spans="1:11" x14ac:dyDescent="0.25">
      <c r="A2670">
        <v>2669</v>
      </c>
      <c r="B2670" s="1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t="s">
        <v>11</v>
      </c>
      <c r="K2670">
        <f t="shared" si="41"/>
        <v>1</v>
      </c>
    </row>
    <row r="2671" spans="1:11" x14ac:dyDescent="0.25">
      <c r="A2671">
        <v>2670</v>
      </c>
      <c r="B2671" s="1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t="s">
        <v>13</v>
      </c>
      <c r="K2671">
        <f t="shared" si="41"/>
        <v>0</v>
      </c>
    </row>
    <row r="2672" spans="1:11" x14ac:dyDescent="0.25">
      <c r="A2672">
        <v>2671</v>
      </c>
      <c r="B2672" s="1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t="s">
        <v>11</v>
      </c>
      <c r="K2672">
        <f t="shared" si="41"/>
        <v>1</v>
      </c>
    </row>
    <row r="2673" spans="1:11" x14ac:dyDescent="0.25">
      <c r="A2673">
        <v>2672</v>
      </c>
      <c r="B2673" s="1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t="s">
        <v>13</v>
      </c>
      <c r="K2673">
        <f t="shared" si="41"/>
        <v>0</v>
      </c>
    </row>
    <row r="2674" spans="1:11" x14ac:dyDescent="0.25">
      <c r="A2674">
        <v>2673</v>
      </c>
      <c r="B2674" s="1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t="s">
        <v>11</v>
      </c>
      <c r="K2674">
        <f t="shared" si="41"/>
        <v>1</v>
      </c>
    </row>
    <row r="2675" spans="1:11" x14ac:dyDescent="0.25">
      <c r="A2675">
        <v>2674</v>
      </c>
      <c r="B2675" s="1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t="s">
        <v>11</v>
      </c>
      <c r="K2675">
        <f t="shared" si="41"/>
        <v>1</v>
      </c>
    </row>
    <row r="2676" spans="1:11" x14ac:dyDescent="0.25">
      <c r="A2676">
        <v>2675</v>
      </c>
      <c r="B2676" s="1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t="s">
        <v>11</v>
      </c>
      <c r="K2676">
        <f t="shared" si="41"/>
        <v>1</v>
      </c>
    </row>
    <row r="2677" spans="1:11" x14ac:dyDescent="0.25">
      <c r="A2677">
        <v>2676</v>
      </c>
      <c r="B2677" s="1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t="s">
        <v>11</v>
      </c>
      <c r="K2677">
        <f t="shared" si="41"/>
        <v>1</v>
      </c>
    </row>
    <row r="2678" spans="1:11" x14ac:dyDescent="0.25">
      <c r="A2678">
        <v>2677</v>
      </c>
      <c r="B2678" s="1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t="s">
        <v>11</v>
      </c>
      <c r="K2678">
        <f t="shared" si="41"/>
        <v>1</v>
      </c>
    </row>
    <row r="2679" spans="1:11" x14ac:dyDescent="0.25">
      <c r="A2679">
        <v>2678</v>
      </c>
      <c r="B2679" s="1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t="s">
        <v>13</v>
      </c>
      <c r="K2679">
        <f t="shared" si="41"/>
        <v>0</v>
      </c>
    </row>
    <row r="2680" spans="1:11" x14ac:dyDescent="0.25">
      <c r="A2680">
        <v>2679</v>
      </c>
      <c r="B2680" s="1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t="s">
        <v>11</v>
      </c>
      <c r="K2680">
        <f t="shared" si="41"/>
        <v>1</v>
      </c>
    </row>
    <row r="2681" spans="1:11" x14ac:dyDescent="0.25">
      <c r="A2681">
        <v>2680</v>
      </c>
      <c r="B2681" s="1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t="s">
        <v>11</v>
      </c>
      <c r="K2681">
        <f t="shared" si="41"/>
        <v>1</v>
      </c>
    </row>
    <row r="2682" spans="1:11" x14ac:dyDescent="0.25">
      <c r="A2682">
        <v>2681</v>
      </c>
      <c r="B2682" s="1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t="s">
        <v>13</v>
      </c>
      <c r="K2682">
        <f t="shared" si="41"/>
        <v>0</v>
      </c>
    </row>
    <row r="2683" spans="1:11" x14ac:dyDescent="0.25">
      <c r="A2683">
        <v>2682</v>
      </c>
      <c r="B2683" s="1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t="s">
        <v>11</v>
      </c>
      <c r="K2683">
        <f t="shared" si="41"/>
        <v>1</v>
      </c>
    </row>
    <row r="2684" spans="1:11" x14ac:dyDescent="0.25">
      <c r="A2684">
        <v>2683</v>
      </c>
      <c r="B2684" s="1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t="s">
        <v>13</v>
      </c>
      <c r="K2684">
        <f t="shared" si="41"/>
        <v>0</v>
      </c>
    </row>
    <row r="2685" spans="1:11" x14ac:dyDescent="0.25">
      <c r="A2685">
        <v>2684</v>
      </c>
      <c r="B2685" s="1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t="s">
        <v>13</v>
      </c>
      <c r="K2685">
        <f t="shared" si="41"/>
        <v>0</v>
      </c>
    </row>
    <row r="2686" spans="1:11" x14ac:dyDescent="0.25">
      <c r="A2686">
        <v>2685</v>
      </c>
      <c r="B2686" s="1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t="s">
        <v>11</v>
      </c>
      <c r="K2686">
        <f t="shared" si="41"/>
        <v>1</v>
      </c>
    </row>
    <row r="2687" spans="1:11" x14ac:dyDescent="0.25">
      <c r="A2687">
        <v>2686</v>
      </c>
      <c r="B2687" s="1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t="s">
        <v>11</v>
      </c>
      <c r="K2687">
        <f t="shared" si="41"/>
        <v>1</v>
      </c>
    </row>
    <row r="2688" spans="1:11" x14ac:dyDescent="0.25">
      <c r="A2688">
        <v>2687</v>
      </c>
      <c r="B2688" s="1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t="s">
        <v>13</v>
      </c>
      <c r="K2688">
        <f t="shared" si="41"/>
        <v>0</v>
      </c>
    </row>
    <row r="2689" spans="1:11" x14ac:dyDescent="0.25">
      <c r="A2689">
        <v>2688</v>
      </c>
      <c r="B2689" s="1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t="s">
        <v>13</v>
      </c>
      <c r="K2689">
        <f t="shared" si="41"/>
        <v>0</v>
      </c>
    </row>
    <row r="2690" spans="1:11" x14ac:dyDescent="0.25">
      <c r="A2690">
        <v>2689</v>
      </c>
      <c r="B2690" s="1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t="s">
        <v>11</v>
      </c>
      <c r="K2690">
        <f t="shared" si="41"/>
        <v>1</v>
      </c>
    </row>
    <row r="2691" spans="1:11" x14ac:dyDescent="0.25">
      <c r="A2691">
        <v>2690</v>
      </c>
      <c r="B2691" s="1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t="s">
        <v>13</v>
      </c>
      <c r="K2691">
        <f t="shared" ref="K2691:K2754" si="42">IF(J2691="Yes", 1, 0)</f>
        <v>0</v>
      </c>
    </row>
    <row r="2692" spans="1:11" x14ac:dyDescent="0.25">
      <c r="A2692">
        <v>2691</v>
      </c>
      <c r="B2692" s="1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t="s">
        <v>13</v>
      </c>
      <c r="K2692">
        <f t="shared" si="42"/>
        <v>0</v>
      </c>
    </row>
    <row r="2693" spans="1:11" x14ac:dyDescent="0.25">
      <c r="A2693">
        <v>2692</v>
      </c>
      <c r="B2693" s="1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t="s">
        <v>11</v>
      </c>
      <c r="K2693">
        <f t="shared" si="42"/>
        <v>1</v>
      </c>
    </row>
    <row r="2694" spans="1:11" x14ac:dyDescent="0.25">
      <c r="A2694">
        <v>2693</v>
      </c>
      <c r="B2694" s="1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t="s">
        <v>13</v>
      </c>
      <c r="K2694">
        <f t="shared" si="42"/>
        <v>0</v>
      </c>
    </row>
    <row r="2695" spans="1:11" x14ac:dyDescent="0.25">
      <c r="A2695">
        <v>2694</v>
      </c>
      <c r="B2695" s="1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t="s">
        <v>13</v>
      </c>
      <c r="K2695">
        <f t="shared" si="42"/>
        <v>0</v>
      </c>
    </row>
    <row r="2696" spans="1:11" x14ac:dyDescent="0.25">
      <c r="A2696">
        <v>2695</v>
      </c>
      <c r="B2696" s="1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t="s">
        <v>11</v>
      </c>
      <c r="K2696">
        <f t="shared" si="42"/>
        <v>1</v>
      </c>
    </row>
    <row r="2697" spans="1:11" x14ac:dyDescent="0.25">
      <c r="A2697">
        <v>2696</v>
      </c>
      <c r="B2697" s="1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t="s">
        <v>13</v>
      </c>
      <c r="K2697">
        <f t="shared" si="42"/>
        <v>0</v>
      </c>
    </row>
    <row r="2698" spans="1:11" x14ac:dyDescent="0.25">
      <c r="A2698">
        <v>2697</v>
      </c>
      <c r="B2698" s="1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t="s">
        <v>11</v>
      </c>
      <c r="K2698">
        <f t="shared" si="42"/>
        <v>1</v>
      </c>
    </row>
    <row r="2699" spans="1:11" x14ac:dyDescent="0.25">
      <c r="A2699">
        <v>2698</v>
      </c>
      <c r="B2699" s="1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t="s">
        <v>11</v>
      </c>
      <c r="K2699">
        <f t="shared" si="42"/>
        <v>1</v>
      </c>
    </row>
    <row r="2700" spans="1:11" x14ac:dyDescent="0.25">
      <c r="A2700">
        <v>2699</v>
      </c>
      <c r="B2700" s="1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t="s">
        <v>13</v>
      </c>
      <c r="K2700">
        <f t="shared" si="42"/>
        <v>0</v>
      </c>
    </row>
    <row r="2701" spans="1:11" x14ac:dyDescent="0.25">
      <c r="A2701">
        <v>2700</v>
      </c>
      <c r="B2701" s="1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t="s">
        <v>13</v>
      </c>
      <c r="K2701">
        <f t="shared" si="42"/>
        <v>0</v>
      </c>
    </row>
    <row r="2702" spans="1:11" x14ac:dyDescent="0.25">
      <c r="A2702">
        <v>2701</v>
      </c>
      <c r="B2702" s="1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t="s">
        <v>11</v>
      </c>
      <c r="K2702">
        <f t="shared" si="42"/>
        <v>1</v>
      </c>
    </row>
    <row r="2703" spans="1:11" x14ac:dyDescent="0.25">
      <c r="A2703">
        <v>2702</v>
      </c>
      <c r="B2703" s="1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t="s">
        <v>13</v>
      </c>
      <c r="K2703">
        <f t="shared" si="42"/>
        <v>0</v>
      </c>
    </row>
    <row r="2704" spans="1:11" x14ac:dyDescent="0.25">
      <c r="A2704">
        <v>2703</v>
      </c>
      <c r="B2704" s="1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t="s">
        <v>13</v>
      </c>
      <c r="K2704">
        <f t="shared" si="42"/>
        <v>0</v>
      </c>
    </row>
    <row r="2705" spans="1:11" x14ac:dyDescent="0.25">
      <c r="A2705">
        <v>2704</v>
      </c>
      <c r="B2705" s="1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t="s">
        <v>13</v>
      </c>
      <c r="K2705">
        <f t="shared" si="42"/>
        <v>0</v>
      </c>
    </row>
    <row r="2706" spans="1:11" x14ac:dyDescent="0.25">
      <c r="A2706">
        <v>2705</v>
      </c>
      <c r="B2706" s="1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t="s">
        <v>11</v>
      </c>
      <c r="K2706">
        <f t="shared" si="42"/>
        <v>1</v>
      </c>
    </row>
    <row r="2707" spans="1:11" x14ac:dyDescent="0.25">
      <c r="A2707">
        <v>2706</v>
      </c>
      <c r="B2707" s="1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t="s">
        <v>11</v>
      </c>
      <c r="K2707">
        <f t="shared" si="42"/>
        <v>1</v>
      </c>
    </row>
    <row r="2708" spans="1:11" x14ac:dyDescent="0.25">
      <c r="A2708">
        <v>2707</v>
      </c>
      <c r="B2708" s="1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t="s">
        <v>11</v>
      </c>
      <c r="K2708">
        <f t="shared" si="42"/>
        <v>1</v>
      </c>
    </row>
    <row r="2709" spans="1:11" x14ac:dyDescent="0.25">
      <c r="A2709">
        <v>2708</v>
      </c>
      <c r="B2709" s="1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t="s">
        <v>13</v>
      </c>
      <c r="K2709">
        <f t="shared" si="42"/>
        <v>0</v>
      </c>
    </row>
    <row r="2710" spans="1:11" x14ac:dyDescent="0.25">
      <c r="A2710">
        <v>2709</v>
      </c>
      <c r="B2710" s="1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t="s">
        <v>13</v>
      </c>
      <c r="K2710">
        <f t="shared" si="42"/>
        <v>0</v>
      </c>
    </row>
    <row r="2711" spans="1:11" x14ac:dyDescent="0.25">
      <c r="A2711">
        <v>2710</v>
      </c>
      <c r="B2711" s="1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t="s">
        <v>13</v>
      </c>
      <c r="K2711">
        <f t="shared" si="42"/>
        <v>0</v>
      </c>
    </row>
    <row r="2712" spans="1:11" x14ac:dyDescent="0.25">
      <c r="A2712">
        <v>2711</v>
      </c>
      <c r="B2712" s="1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t="s">
        <v>13</v>
      </c>
      <c r="K2712">
        <f t="shared" si="42"/>
        <v>0</v>
      </c>
    </row>
    <row r="2713" spans="1:11" x14ac:dyDescent="0.25">
      <c r="A2713">
        <v>2712</v>
      </c>
      <c r="B2713" s="1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t="s">
        <v>11</v>
      </c>
      <c r="K2713">
        <f t="shared" si="42"/>
        <v>1</v>
      </c>
    </row>
    <row r="2714" spans="1:11" x14ac:dyDescent="0.25">
      <c r="A2714">
        <v>2713</v>
      </c>
      <c r="B2714" s="1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t="s">
        <v>13</v>
      </c>
      <c r="K2714">
        <f t="shared" si="42"/>
        <v>0</v>
      </c>
    </row>
    <row r="2715" spans="1:11" x14ac:dyDescent="0.25">
      <c r="A2715">
        <v>2714</v>
      </c>
      <c r="B2715" s="1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t="s">
        <v>11</v>
      </c>
      <c r="K2715">
        <f t="shared" si="42"/>
        <v>1</v>
      </c>
    </row>
    <row r="2716" spans="1:11" x14ac:dyDescent="0.25">
      <c r="A2716">
        <v>2715</v>
      </c>
      <c r="B2716" s="1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t="s">
        <v>13</v>
      </c>
      <c r="K2716">
        <f t="shared" si="42"/>
        <v>0</v>
      </c>
    </row>
    <row r="2717" spans="1:11" x14ac:dyDescent="0.25">
      <c r="A2717">
        <v>2716</v>
      </c>
      <c r="B2717" s="1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t="s">
        <v>11</v>
      </c>
      <c r="K2717">
        <f t="shared" si="42"/>
        <v>1</v>
      </c>
    </row>
    <row r="2718" spans="1:11" x14ac:dyDescent="0.25">
      <c r="A2718">
        <v>2717</v>
      </c>
      <c r="B2718" s="1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t="s">
        <v>11</v>
      </c>
      <c r="K2718">
        <f t="shared" si="42"/>
        <v>1</v>
      </c>
    </row>
    <row r="2719" spans="1:11" x14ac:dyDescent="0.25">
      <c r="A2719">
        <v>2718</v>
      </c>
      <c r="B2719" s="1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t="s">
        <v>11</v>
      </c>
      <c r="K2719">
        <f t="shared" si="42"/>
        <v>1</v>
      </c>
    </row>
    <row r="2720" spans="1:11" x14ac:dyDescent="0.25">
      <c r="A2720">
        <v>2719</v>
      </c>
      <c r="B2720" s="1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t="s">
        <v>13</v>
      </c>
      <c r="K2720">
        <f t="shared" si="42"/>
        <v>0</v>
      </c>
    </row>
    <row r="2721" spans="1:11" x14ac:dyDescent="0.25">
      <c r="A2721">
        <v>2720</v>
      </c>
      <c r="B2721" s="1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t="s">
        <v>11</v>
      </c>
      <c r="K2721">
        <f t="shared" si="42"/>
        <v>1</v>
      </c>
    </row>
    <row r="2722" spans="1:11" x14ac:dyDescent="0.25">
      <c r="A2722">
        <v>2721</v>
      </c>
      <c r="B2722" s="1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t="s">
        <v>11</v>
      </c>
      <c r="K2722">
        <f t="shared" si="42"/>
        <v>1</v>
      </c>
    </row>
    <row r="2723" spans="1:11" x14ac:dyDescent="0.25">
      <c r="A2723">
        <v>2722</v>
      </c>
      <c r="B2723" s="1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t="s">
        <v>11</v>
      </c>
      <c r="K2723">
        <f t="shared" si="42"/>
        <v>1</v>
      </c>
    </row>
    <row r="2724" spans="1:11" x14ac:dyDescent="0.25">
      <c r="A2724">
        <v>2723</v>
      </c>
      <c r="B2724" s="1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t="s">
        <v>11</v>
      </c>
      <c r="K2724">
        <f t="shared" si="42"/>
        <v>1</v>
      </c>
    </row>
    <row r="2725" spans="1:11" x14ac:dyDescent="0.25">
      <c r="A2725">
        <v>2724</v>
      </c>
      <c r="B2725" s="1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t="s">
        <v>13</v>
      </c>
      <c r="K2725">
        <f t="shared" si="42"/>
        <v>0</v>
      </c>
    </row>
    <row r="2726" spans="1:11" x14ac:dyDescent="0.25">
      <c r="A2726">
        <v>2725</v>
      </c>
      <c r="B2726" s="1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t="s">
        <v>13</v>
      </c>
      <c r="K2726">
        <f t="shared" si="42"/>
        <v>0</v>
      </c>
    </row>
    <row r="2727" spans="1:11" x14ac:dyDescent="0.25">
      <c r="A2727">
        <v>2726</v>
      </c>
      <c r="B2727" s="1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t="s">
        <v>13</v>
      </c>
      <c r="K2727">
        <f t="shared" si="42"/>
        <v>0</v>
      </c>
    </row>
    <row r="2728" spans="1:11" x14ac:dyDescent="0.25">
      <c r="A2728">
        <v>2727</v>
      </c>
      <c r="B2728" s="1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t="s">
        <v>13</v>
      </c>
      <c r="K2728">
        <f t="shared" si="42"/>
        <v>0</v>
      </c>
    </row>
    <row r="2729" spans="1:11" x14ac:dyDescent="0.25">
      <c r="A2729">
        <v>2728</v>
      </c>
      <c r="B2729" s="1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t="s">
        <v>11</v>
      </c>
      <c r="K2729">
        <f t="shared" si="42"/>
        <v>1</v>
      </c>
    </row>
    <row r="2730" spans="1:11" x14ac:dyDescent="0.25">
      <c r="A2730">
        <v>2729</v>
      </c>
      <c r="B2730" s="1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t="s">
        <v>11</v>
      </c>
      <c r="K2730">
        <f t="shared" si="42"/>
        <v>1</v>
      </c>
    </row>
    <row r="2731" spans="1:11" x14ac:dyDescent="0.25">
      <c r="A2731">
        <v>2730</v>
      </c>
      <c r="B2731" s="1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t="s">
        <v>13</v>
      </c>
      <c r="K2731">
        <f t="shared" si="42"/>
        <v>0</v>
      </c>
    </row>
    <row r="2732" spans="1:11" x14ac:dyDescent="0.25">
      <c r="A2732">
        <v>2731</v>
      </c>
      <c r="B2732" s="1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t="s">
        <v>13</v>
      </c>
      <c r="K2732">
        <f t="shared" si="42"/>
        <v>0</v>
      </c>
    </row>
    <row r="2733" spans="1:11" x14ac:dyDescent="0.25">
      <c r="A2733">
        <v>2732</v>
      </c>
      <c r="B2733" s="1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t="s">
        <v>13</v>
      </c>
      <c r="K2733">
        <f t="shared" si="42"/>
        <v>0</v>
      </c>
    </row>
    <row r="2734" spans="1:11" x14ac:dyDescent="0.25">
      <c r="A2734">
        <v>2733</v>
      </c>
      <c r="B2734" s="1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t="s">
        <v>13</v>
      </c>
      <c r="K2734">
        <f t="shared" si="42"/>
        <v>0</v>
      </c>
    </row>
    <row r="2735" spans="1:11" x14ac:dyDescent="0.25">
      <c r="A2735">
        <v>2734</v>
      </c>
      <c r="B2735" s="1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t="s">
        <v>11</v>
      </c>
      <c r="K2735">
        <f t="shared" si="42"/>
        <v>1</v>
      </c>
    </row>
    <row r="2736" spans="1:11" x14ac:dyDescent="0.25">
      <c r="A2736">
        <v>2735</v>
      </c>
      <c r="B2736" s="1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t="s">
        <v>13</v>
      </c>
      <c r="K2736">
        <f t="shared" si="42"/>
        <v>0</v>
      </c>
    </row>
    <row r="2737" spans="1:11" x14ac:dyDescent="0.25">
      <c r="A2737">
        <v>2736</v>
      </c>
      <c r="B2737" s="1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t="s">
        <v>11</v>
      </c>
      <c r="K2737">
        <f t="shared" si="42"/>
        <v>1</v>
      </c>
    </row>
    <row r="2738" spans="1:11" x14ac:dyDescent="0.25">
      <c r="A2738">
        <v>2737</v>
      </c>
      <c r="B2738" s="1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t="s">
        <v>13</v>
      </c>
      <c r="K2738">
        <f t="shared" si="42"/>
        <v>0</v>
      </c>
    </row>
    <row r="2739" spans="1:11" x14ac:dyDescent="0.25">
      <c r="A2739">
        <v>2738</v>
      </c>
      <c r="B2739" s="1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t="s">
        <v>11</v>
      </c>
      <c r="K2739">
        <f t="shared" si="42"/>
        <v>1</v>
      </c>
    </row>
    <row r="2740" spans="1:11" x14ac:dyDescent="0.25">
      <c r="A2740">
        <v>2739</v>
      </c>
      <c r="B2740" s="1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t="s">
        <v>11</v>
      </c>
      <c r="K2740">
        <f t="shared" si="42"/>
        <v>1</v>
      </c>
    </row>
    <row r="2741" spans="1:11" x14ac:dyDescent="0.25">
      <c r="A2741">
        <v>2740</v>
      </c>
      <c r="B2741" s="1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t="s">
        <v>11</v>
      </c>
      <c r="K2741">
        <f t="shared" si="42"/>
        <v>1</v>
      </c>
    </row>
    <row r="2742" spans="1:11" x14ac:dyDescent="0.25">
      <c r="A2742">
        <v>2741</v>
      </c>
      <c r="B2742" s="1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t="s">
        <v>11</v>
      </c>
      <c r="K2742">
        <f t="shared" si="42"/>
        <v>1</v>
      </c>
    </row>
    <row r="2743" spans="1:11" x14ac:dyDescent="0.25">
      <c r="A2743">
        <v>2742</v>
      </c>
      <c r="B2743" s="1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t="s">
        <v>11</v>
      </c>
      <c r="K2743">
        <f t="shared" si="42"/>
        <v>1</v>
      </c>
    </row>
    <row r="2744" spans="1:11" x14ac:dyDescent="0.25">
      <c r="A2744">
        <v>2743</v>
      </c>
      <c r="B2744" s="1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t="s">
        <v>11</v>
      </c>
      <c r="K2744">
        <f t="shared" si="42"/>
        <v>1</v>
      </c>
    </row>
    <row r="2745" spans="1:11" x14ac:dyDescent="0.25">
      <c r="A2745">
        <v>2744</v>
      </c>
      <c r="B2745" s="1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t="s">
        <v>11</v>
      </c>
      <c r="K2745">
        <f t="shared" si="42"/>
        <v>1</v>
      </c>
    </row>
    <row r="2746" spans="1:11" x14ac:dyDescent="0.25">
      <c r="A2746">
        <v>2745</v>
      </c>
      <c r="B2746" s="1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t="s">
        <v>13</v>
      </c>
      <c r="K2746">
        <f t="shared" si="42"/>
        <v>0</v>
      </c>
    </row>
    <row r="2747" spans="1:11" x14ac:dyDescent="0.25">
      <c r="A2747">
        <v>2746</v>
      </c>
      <c r="B2747" s="1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t="s">
        <v>13</v>
      </c>
      <c r="K2747">
        <f t="shared" si="42"/>
        <v>0</v>
      </c>
    </row>
    <row r="2748" spans="1:11" x14ac:dyDescent="0.25">
      <c r="A2748">
        <v>2747</v>
      </c>
      <c r="B2748" s="1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t="s">
        <v>11</v>
      </c>
      <c r="K2748">
        <f t="shared" si="42"/>
        <v>1</v>
      </c>
    </row>
    <row r="2749" spans="1:11" x14ac:dyDescent="0.25">
      <c r="A2749">
        <v>2748</v>
      </c>
      <c r="B2749" s="1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t="s">
        <v>13</v>
      </c>
      <c r="K2749">
        <f t="shared" si="42"/>
        <v>0</v>
      </c>
    </row>
    <row r="2750" spans="1:11" x14ac:dyDescent="0.25">
      <c r="A2750">
        <v>2749</v>
      </c>
      <c r="B2750" s="1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t="s">
        <v>11</v>
      </c>
      <c r="K2750">
        <f t="shared" si="42"/>
        <v>1</v>
      </c>
    </row>
    <row r="2751" spans="1:11" x14ac:dyDescent="0.25">
      <c r="A2751">
        <v>2750</v>
      </c>
      <c r="B2751" s="1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t="s">
        <v>11</v>
      </c>
      <c r="K2751">
        <f t="shared" si="42"/>
        <v>1</v>
      </c>
    </row>
    <row r="2752" spans="1:11" x14ac:dyDescent="0.25">
      <c r="A2752">
        <v>2751</v>
      </c>
      <c r="B2752" s="1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t="s">
        <v>11</v>
      </c>
      <c r="K2752">
        <f t="shared" si="42"/>
        <v>1</v>
      </c>
    </row>
    <row r="2753" spans="1:11" x14ac:dyDescent="0.25">
      <c r="A2753">
        <v>2752</v>
      </c>
      <c r="B2753" s="1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t="s">
        <v>11</v>
      </c>
      <c r="K2753">
        <f t="shared" si="42"/>
        <v>1</v>
      </c>
    </row>
    <row r="2754" spans="1:11" x14ac:dyDescent="0.25">
      <c r="A2754">
        <v>2753</v>
      </c>
      <c r="B2754" s="1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t="s">
        <v>13</v>
      </c>
      <c r="K2754">
        <f t="shared" si="42"/>
        <v>0</v>
      </c>
    </row>
    <row r="2755" spans="1:11" x14ac:dyDescent="0.25">
      <c r="A2755">
        <v>2754</v>
      </c>
      <c r="B2755" s="1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t="s">
        <v>11</v>
      </c>
      <c r="K2755">
        <f t="shared" ref="K2755:K2801" si="43">IF(J2755="Yes", 1, 0)</f>
        <v>1</v>
      </c>
    </row>
    <row r="2756" spans="1:11" x14ac:dyDescent="0.25">
      <c r="A2756">
        <v>2755</v>
      </c>
      <c r="B2756" s="1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t="s">
        <v>13</v>
      </c>
      <c r="K2756">
        <f t="shared" si="43"/>
        <v>0</v>
      </c>
    </row>
    <row r="2757" spans="1:11" x14ac:dyDescent="0.25">
      <c r="A2757">
        <v>2756</v>
      </c>
      <c r="B2757" s="1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t="s">
        <v>13</v>
      </c>
      <c r="K2757">
        <f t="shared" si="43"/>
        <v>0</v>
      </c>
    </row>
    <row r="2758" spans="1:11" x14ac:dyDescent="0.25">
      <c r="A2758">
        <v>2757</v>
      </c>
      <c r="B2758" s="1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t="s">
        <v>13</v>
      </c>
      <c r="K2758">
        <f t="shared" si="43"/>
        <v>0</v>
      </c>
    </row>
    <row r="2759" spans="1:11" x14ac:dyDescent="0.25">
      <c r="A2759">
        <v>2758</v>
      </c>
      <c r="B2759" s="1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t="s">
        <v>13</v>
      </c>
      <c r="K2759">
        <f t="shared" si="43"/>
        <v>0</v>
      </c>
    </row>
    <row r="2760" spans="1:11" x14ac:dyDescent="0.25">
      <c r="A2760">
        <v>2759</v>
      </c>
      <c r="B2760" s="1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t="s">
        <v>13</v>
      </c>
      <c r="K2760">
        <f t="shared" si="43"/>
        <v>0</v>
      </c>
    </row>
    <row r="2761" spans="1:11" x14ac:dyDescent="0.25">
      <c r="A2761">
        <v>2760</v>
      </c>
      <c r="B2761" s="1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t="s">
        <v>11</v>
      </c>
      <c r="K2761">
        <f t="shared" si="43"/>
        <v>1</v>
      </c>
    </row>
    <row r="2762" spans="1:11" x14ac:dyDescent="0.25">
      <c r="A2762">
        <v>2761</v>
      </c>
      <c r="B2762" s="1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t="s">
        <v>11</v>
      </c>
      <c r="K2762">
        <f t="shared" si="43"/>
        <v>1</v>
      </c>
    </row>
    <row r="2763" spans="1:11" x14ac:dyDescent="0.25">
      <c r="A2763">
        <v>2762</v>
      </c>
      <c r="B2763" s="1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t="s">
        <v>13</v>
      </c>
      <c r="K2763">
        <f t="shared" si="43"/>
        <v>0</v>
      </c>
    </row>
    <row r="2764" spans="1:11" x14ac:dyDescent="0.25">
      <c r="A2764">
        <v>2763</v>
      </c>
      <c r="B2764" s="1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t="s">
        <v>11</v>
      </c>
      <c r="K2764">
        <f t="shared" si="43"/>
        <v>1</v>
      </c>
    </row>
    <row r="2765" spans="1:11" x14ac:dyDescent="0.25">
      <c r="A2765">
        <v>2764</v>
      </c>
      <c r="B2765" s="1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t="s">
        <v>13</v>
      </c>
      <c r="K2765">
        <f t="shared" si="43"/>
        <v>0</v>
      </c>
    </row>
    <row r="2766" spans="1:11" x14ac:dyDescent="0.25">
      <c r="A2766">
        <v>2765</v>
      </c>
      <c r="B2766" s="1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t="s">
        <v>11</v>
      </c>
      <c r="K2766">
        <f t="shared" si="43"/>
        <v>1</v>
      </c>
    </row>
    <row r="2767" spans="1:11" x14ac:dyDescent="0.25">
      <c r="A2767">
        <v>2766</v>
      </c>
      <c r="B2767" s="1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t="s">
        <v>11</v>
      </c>
      <c r="K2767">
        <f t="shared" si="43"/>
        <v>1</v>
      </c>
    </row>
    <row r="2768" spans="1:11" x14ac:dyDescent="0.25">
      <c r="A2768">
        <v>2767</v>
      </c>
      <c r="B2768" s="1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t="s">
        <v>13</v>
      </c>
      <c r="K2768">
        <f t="shared" si="43"/>
        <v>0</v>
      </c>
    </row>
    <row r="2769" spans="1:11" x14ac:dyDescent="0.25">
      <c r="A2769">
        <v>2768</v>
      </c>
      <c r="B2769" s="1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t="s">
        <v>11</v>
      </c>
      <c r="K2769">
        <f t="shared" si="43"/>
        <v>1</v>
      </c>
    </row>
    <row r="2770" spans="1:11" x14ac:dyDescent="0.25">
      <c r="A2770">
        <v>2769</v>
      </c>
      <c r="B2770" s="1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t="s">
        <v>13</v>
      </c>
      <c r="K2770">
        <f t="shared" si="43"/>
        <v>0</v>
      </c>
    </row>
    <row r="2771" spans="1:11" x14ac:dyDescent="0.25">
      <c r="A2771">
        <v>2770</v>
      </c>
      <c r="B2771" s="1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t="s">
        <v>11</v>
      </c>
      <c r="K2771">
        <f t="shared" si="43"/>
        <v>1</v>
      </c>
    </row>
    <row r="2772" spans="1:11" x14ac:dyDescent="0.25">
      <c r="A2772">
        <v>2771</v>
      </c>
      <c r="B2772" s="1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t="s">
        <v>13</v>
      </c>
      <c r="K2772">
        <f t="shared" si="43"/>
        <v>0</v>
      </c>
    </row>
    <row r="2773" spans="1:11" x14ac:dyDescent="0.25">
      <c r="A2773">
        <v>2772</v>
      </c>
      <c r="B2773" s="1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t="s">
        <v>13</v>
      </c>
      <c r="K2773">
        <f t="shared" si="43"/>
        <v>0</v>
      </c>
    </row>
    <row r="2774" spans="1:11" x14ac:dyDescent="0.25">
      <c r="A2774">
        <v>2773</v>
      </c>
      <c r="B2774" s="1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t="s">
        <v>11</v>
      </c>
      <c r="K2774">
        <f t="shared" si="43"/>
        <v>1</v>
      </c>
    </row>
    <row r="2775" spans="1:11" x14ac:dyDescent="0.25">
      <c r="A2775">
        <v>2774</v>
      </c>
      <c r="B2775" s="1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t="s">
        <v>13</v>
      </c>
      <c r="K2775">
        <f t="shared" si="43"/>
        <v>0</v>
      </c>
    </row>
    <row r="2776" spans="1:11" x14ac:dyDescent="0.25">
      <c r="A2776">
        <v>2775</v>
      </c>
      <c r="B2776" s="1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t="s">
        <v>11</v>
      </c>
      <c r="K2776">
        <f t="shared" si="43"/>
        <v>1</v>
      </c>
    </row>
    <row r="2777" spans="1:11" x14ac:dyDescent="0.25">
      <c r="A2777">
        <v>2776</v>
      </c>
      <c r="B2777" s="1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t="s">
        <v>13</v>
      </c>
      <c r="K2777">
        <f t="shared" si="43"/>
        <v>0</v>
      </c>
    </row>
    <row r="2778" spans="1:11" x14ac:dyDescent="0.25">
      <c r="A2778">
        <v>2777</v>
      </c>
      <c r="B2778" s="1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t="s">
        <v>13</v>
      </c>
      <c r="K2778">
        <f t="shared" si="43"/>
        <v>0</v>
      </c>
    </row>
    <row r="2779" spans="1:11" x14ac:dyDescent="0.25">
      <c r="A2779">
        <v>2778</v>
      </c>
      <c r="B2779" s="1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t="s">
        <v>13</v>
      </c>
      <c r="K2779">
        <f t="shared" si="43"/>
        <v>0</v>
      </c>
    </row>
    <row r="2780" spans="1:11" x14ac:dyDescent="0.25">
      <c r="A2780">
        <v>2779</v>
      </c>
      <c r="B2780" s="1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t="s">
        <v>13</v>
      </c>
      <c r="K2780">
        <f t="shared" si="43"/>
        <v>0</v>
      </c>
    </row>
    <row r="2781" spans="1:11" x14ac:dyDescent="0.25">
      <c r="A2781">
        <v>2780</v>
      </c>
      <c r="B2781" s="1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t="s">
        <v>13</v>
      </c>
      <c r="K2781">
        <f t="shared" si="43"/>
        <v>0</v>
      </c>
    </row>
    <row r="2782" spans="1:11" x14ac:dyDescent="0.25">
      <c r="A2782">
        <v>2781</v>
      </c>
      <c r="B2782" s="1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t="s">
        <v>11</v>
      </c>
      <c r="K2782">
        <f t="shared" si="43"/>
        <v>1</v>
      </c>
    </row>
    <row r="2783" spans="1:11" x14ac:dyDescent="0.25">
      <c r="A2783">
        <v>2782</v>
      </c>
      <c r="B2783" s="1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t="s">
        <v>13</v>
      </c>
      <c r="K2783">
        <f t="shared" si="43"/>
        <v>0</v>
      </c>
    </row>
    <row r="2784" spans="1:11" x14ac:dyDescent="0.25">
      <c r="A2784">
        <v>2783</v>
      </c>
      <c r="B2784" s="1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t="s">
        <v>13</v>
      </c>
      <c r="K2784">
        <f t="shared" si="43"/>
        <v>0</v>
      </c>
    </row>
    <row r="2785" spans="1:11" x14ac:dyDescent="0.25">
      <c r="A2785">
        <v>2784</v>
      </c>
      <c r="B2785" s="1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t="s">
        <v>11</v>
      </c>
      <c r="K2785">
        <f t="shared" si="43"/>
        <v>1</v>
      </c>
    </row>
    <row r="2786" spans="1:11" x14ac:dyDescent="0.25">
      <c r="A2786">
        <v>2785</v>
      </c>
      <c r="B2786" s="1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t="s">
        <v>11</v>
      </c>
      <c r="K2786">
        <f t="shared" si="43"/>
        <v>1</v>
      </c>
    </row>
    <row r="2787" spans="1:11" x14ac:dyDescent="0.25">
      <c r="A2787">
        <v>2786</v>
      </c>
      <c r="B2787" s="1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t="s">
        <v>11</v>
      </c>
      <c r="K2787">
        <f t="shared" si="43"/>
        <v>1</v>
      </c>
    </row>
    <row r="2788" spans="1:11" x14ac:dyDescent="0.25">
      <c r="A2788">
        <v>2787</v>
      </c>
      <c r="B2788" s="1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t="s">
        <v>13</v>
      </c>
      <c r="K2788">
        <f t="shared" si="43"/>
        <v>0</v>
      </c>
    </row>
    <row r="2789" spans="1:11" x14ac:dyDescent="0.25">
      <c r="A2789">
        <v>2788</v>
      </c>
      <c r="B2789" s="1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t="s">
        <v>11</v>
      </c>
      <c r="K2789">
        <f t="shared" si="43"/>
        <v>1</v>
      </c>
    </row>
    <row r="2790" spans="1:11" x14ac:dyDescent="0.25">
      <c r="A2790">
        <v>2789</v>
      </c>
      <c r="B2790" s="1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t="s">
        <v>13</v>
      </c>
      <c r="K2790">
        <f t="shared" si="43"/>
        <v>0</v>
      </c>
    </row>
    <row r="2791" spans="1:11" x14ac:dyDescent="0.25">
      <c r="A2791">
        <v>2790</v>
      </c>
      <c r="B2791" s="1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t="s">
        <v>13</v>
      </c>
      <c r="K2791">
        <f t="shared" si="43"/>
        <v>0</v>
      </c>
    </row>
    <row r="2792" spans="1:11" x14ac:dyDescent="0.25">
      <c r="A2792">
        <v>2791</v>
      </c>
      <c r="B2792" s="1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t="s">
        <v>13</v>
      </c>
      <c r="K2792">
        <f t="shared" si="43"/>
        <v>0</v>
      </c>
    </row>
    <row r="2793" spans="1:11" x14ac:dyDescent="0.25">
      <c r="A2793">
        <v>2792</v>
      </c>
      <c r="B2793" s="1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t="s">
        <v>11</v>
      </c>
      <c r="K2793">
        <f t="shared" si="43"/>
        <v>1</v>
      </c>
    </row>
    <row r="2794" spans="1:11" x14ac:dyDescent="0.25">
      <c r="A2794">
        <v>2793</v>
      </c>
      <c r="B2794" s="1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t="s">
        <v>11</v>
      </c>
      <c r="K2794">
        <f t="shared" si="43"/>
        <v>1</v>
      </c>
    </row>
    <row r="2795" spans="1:11" x14ac:dyDescent="0.25">
      <c r="A2795">
        <v>2794</v>
      </c>
      <c r="B2795" s="1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t="s">
        <v>11</v>
      </c>
      <c r="K2795">
        <f t="shared" si="43"/>
        <v>1</v>
      </c>
    </row>
    <row r="2796" spans="1:11" x14ac:dyDescent="0.25">
      <c r="A2796">
        <v>2795</v>
      </c>
      <c r="B2796" s="1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t="s">
        <v>13</v>
      </c>
      <c r="K2796">
        <f t="shared" si="43"/>
        <v>0</v>
      </c>
    </row>
    <row r="2797" spans="1:11" x14ac:dyDescent="0.25">
      <c r="A2797">
        <v>2796</v>
      </c>
      <c r="B2797" s="1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t="s">
        <v>13</v>
      </c>
      <c r="K2797">
        <f t="shared" si="43"/>
        <v>0</v>
      </c>
    </row>
    <row r="2798" spans="1:11" x14ac:dyDescent="0.25">
      <c r="A2798">
        <v>2797</v>
      </c>
      <c r="B2798" s="1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t="s">
        <v>13</v>
      </c>
      <c r="K2798">
        <f t="shared" si="43"/>
        <v>0</v>
      </c>
    </row>
    <row r="2799" spans="1:11" x14ac:dyDescent="0.25">
      <c r="A2799">
        <v>2798</v>
      </c>
      <c r="B2799" s="1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t="s">
        <v>13</v>
      </c>
      <c r="K2799">
        <f t="shared" si="43"/>
        <v>0</v>
      </c>
    </row>
    <row r="2800" spans="1:11" x14ac:dyDescent="0.25">
      <c r="A2800">
        <v>2799</v>
      </c>
      <c r="B2800" s="1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t="s">
        <v>13</v>
      </c>
      <c r="K2800">
        <f t="shared" si="43"/>
        <v>0</v>
      </c>
    </row>
    <row r="2801" spans="1:11" x14ac:dyDescent="0.25">
      <c r="A2801">
        <v>2800</v>
      </c>
      <c r="B2801" s="1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t="s">
        <v>11</v>
      </c>
      <c r="K2801">
        <f t="shared" si="43"/>
        <v>1</v>
      </c>
    </row>
  </sheetData>
  <autoFilter ref="A1:K2801" xr:uid="{AF855268-1163-47F7-B228-8135D111038F}"/>
  <mergeCells count="2">
    <mergeCell ref="AD25:AF33"/>
    <mergeCell ref="AD14:AF23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FB9C-0D66-476E-BF73-D2384F2CEB82}">
  <dimension ref="A1:S2801"/>
  <sheetViews>
    <sheetView tabSelected="1" workbookViewId="0">
      <selection activeCell="O12" sqref="O12"/>
    </sheetView>
  </sheetViews>
  <sheetFormatPr defaultRowHeight="15" x14ac:dyDescent="0.25"/>
  <cols>
    <col min="15" max="15" width="13.42578125" bestFit="1" customWidth="1"/>
    <col min="16" max="16" width="14" bestFit="1" customWidth="1"/>
    <col min="17" max="17" width="16" bestFit="1" customWidth="1"/>
    <col min="18" max="18" width="17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</v>
      </c>
      <c r="K1" t="s">
        <v>9</v>
      </c>
      <c r="L1" t="s">
        <v>9</v>
      </c>
      <c r="O1" s="4" t="s">
        <v>76</v>
      </c>
      <c r="P1" t="s">
        <v>32</v>
      </c>
      <c r="Q1" t="s">
        <v>31</v>
      </c>
      <c r="R1" t="s">
        <v>62</v>
      </c>
    </row>
    <row r="2" spans="1:18" x14ac:dyDescent="0.25">
      <c r="A2">
        <v>1</v>
      </c>
      <c r="B2" s="1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K2" t="s">
        <v>11</v>
      </c>
      <c r="L2">
        <f>IF(K2="Yes", 1, 0)</f>
        <v>1</v>
      </c>
      <c r="O2" s="5" t="s">
        <v>56</v>
      </c>
      <c r="P2">
        <v>201</v>
      </c>
      <c r="Q2">
        <v>470</v>
      </c>
      <c r="R2" s="7">
        <f>GETPIVOTDATA("Sum of churn2",$O$1,"last_login_days_ago",0)/GETPIVOTDATA("Count of user_id",$O$1,"last_login_days_ago",0)</f>
        <v>0.42765957446808511</v>
      </c>
    </row>
    <row r="3" spans="1:18" x14ac:dyDescent="0.25">
      <c r="A3">
        <v>2</v>
      </c>
      <c r="B3" s="1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K3" t="s">
        <v>11</v>
      </c>
      <c r="L3">
        <f t="shared" ref="L3:L66" si="0">IF(K3="Yes", 1, 0)</f>
        <v>1</v>
      </c>
      <c r="O3" s="5" t="s">
        <v>57</v>
      </c>
      <c r="P3">
        <v>193</v>
      </c>
      <c r="Q3">
        <v>472</v>
      </c>
      <c r="R3" s="7">
        <f>GETPIVOTDATA("Sum of churn2",$O$1,"last_login_days_ago",10)/GETPIVOTDATA("Count of user_id",$O$1,"last_login_days_ago",10)</f>
        <v>0.40889830508474578</v>
      </c>
    </row>
    <row r="4" spans="1:18" x14ac:dyDescent="0.25">
      <c r="A4">
        <v>3</v>
      </c>
      <c r="B4" s="1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K4" t="s">
        <v>11</v>
      </c>
      <c r="L4">
        <f t="shared" si="0"/>
        <v>1</v>
      </c>
      <c r="O4" s="5" t="s">
        <v>58</v>
      </c>
      <c r="P4">
        <v>286</v>
      </c>
      <c r="Q4">
        <v>457</v>
      </c>
      <c r="R4" s="7">
        <f>GETPIVOTDATA("Sum of churn2",$O$1,"last_login_days_ago",20)/GETPIVOTDATA("Count of user_id",$O$1,"last_login_days_ago",20)</f>
        <v>0.62582056892778992</v>
      </c>
    </row>
    <row r="5" spans="1:18" x14ac:dyDescent="0.25">
      <c r="A5">
        <v>4</v>
      </c>
      <c r="B5" s="1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K5" t="s">
        <v>11</v>
      </c>
      <c r="L5">
        <f t="shared" si="0"/>
        <v>1</v>
      </c>
      <c r="O5" s="5" t="s">
        <v>59</v>
      </c>
      <c r="P5">
        <v>282</v>
      </c>
      <c r="Q5">
        <v>422</v>
      </c>
      <c r="R5" s="7">
        <f>GETPIVOTDATA("Sum of churn2",$O$1,"last_login_days_ago",30)/GETPIVOTDATA("Count of user_id",$O$1,"last_login_days_ago",30)</f>
        <v>0.66824644549763035</v>
      </c>
    </row>
    <row r="6" spans="1:18" x14ac:dyDescent="0.25">
      <c r="A6">
        <v>5</v>
      </c>
      <c r="B6" s="1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K6" t="s">
        <v>11</v>
      </c>
      <c r="L6">
        <f t="shared" si="0"/>
        <v>1</v>
      </c>
      <c r="O6" s="5" t="s">
        <v>60</v>
      </c>
      <c r="P6">
        <v>306</v>
      </c>
      <c r="Q6">
        <v>446</v>
      </c>
      <c r="R6" s="7">
        <f>GETPIVOTDATA("Sum of churn2",$O$1,"last_login_days_ago",40)/GETPIVOTDATA("Count of user_id",$O$1,"last_login_days_ago",40)</f>
        <v>0.68609865470852016</v>
      </c>
    </row>
    <row r="7" spans="1:18" x14ac:dyDescent="0.25">
      <c r="A7">
        <v>6</v>
      </c>
      <c r="B7" s="1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K7" t="s">
        <v>11</v>
      </c>
      <c r="L7">
        <f t="shared" si="0"/>
        <v>1</v>
      </c>
      <c r="O7" s="5" t="s">
        <v>61</v>
      </c>
      <c r="P7">
        <v>337</v>
      </c>
      <c r="Q7">
        <v>533</v>
      </c>
      <c r="R7" s="7">
        <f>GETPIVOTDATA("Sum of churn2",$O$1,"last_login_days_ago",50)/GETPIVOTDATA("Count of user_id",$O$1,"last_login_days_ago",50)</f>
        <v>0.63227016885553466</v>
      </c>
    </row>
    <row r="8" spans="1:18" x14ac:dyDescent="0.25">
      <c r="A8">
        <v>7</v>
      </c>
      <c r="B8" s="1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K8" t="s">
        <v>11</v>
      </c>
      <c r="L8">
        <f t="shared" si="0"/>
        <v>1</v>
      </c>
      <c r="O8" s="5" t="s">
        <v>28</v>
      </c>
      <c r="P8">
        <v>1605</v>
      </c>
      <c r="Q8">
        <v>2800</v>
      </c>
    </row>
    <row r="9" spans="1:18" x14ac:dyDescent="0.25">
      <c r="A9">
        <v>8</v>
      </c>
      <c r="B9" s="1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K9" t="s">
        <v>11</v>
      </c>
      <c r="L9">
        <f t="shared" si="0"/>
        <v>1</v>
      </c>
    </row>
    <row r="10" spans="1:18" x14ac:dyDescent="0.25">
      <c r="A10">
        <v>9</v>
      </c>
      <c r="B10" s="1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K10" t="s">
        <v>11</v>
      </c>
      <c r="L10">
        <f t="shared" si="0"/>
        <v>1</v>
      </c>
      <c r="O10" s="6" t="s">
        <v>76</v>
      </c>
      <c r="P10" t="s">
        <v>62</v>
      </c>
    </row>
    <row r="11" spans="1:18" x14ac:dyDescent="0.25">
      <c r="A11">
        <v>10</v>
      </c>
      <c r="B11" s="1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K11" t="s">
        <v>13</v>
      </c>
      <c r="L11">
        <f t="shared" si="0"/>
        <v>0</v>
      </c>
      <c r="O11" s="5" t="s">
        <v>56</v>
      </c>
      <c r="P11" s="7">
        <f>GETPIVOTDATA("Sum of churn2",$O$1,"last_login_days_ago",0)/GETPIVOTDATA("Count of user_id",$O$1,"last_login_days_ago",0)</f>
        <v>0.42765957446808511</v>
      </c>
    </row>
    <row r="12" spans="1:18" x14ac:dyDescent="0.25">
      <c r="A12">
        <v>11</v>
      </c>
      <c r="B12" s="1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K12" t="s">
        <v>13</v>
      </c>
      <c r="L12">
        <f t="shared" si="0"/>
        <v>0</v>
      </c>
      <c r="O12" s="5" t="s">
        <v>57</v>
      </c>
      <c r="P12" s="7">
        <f>GETPIVOTDATA("Sum of churn2",$O$1,"last_login_days_ago",10)/GETPIVOTDATA("Count of user_id",$O$1,"last_login_days_ago",10)</f>
        <v>0.40889830508474578</v>
      </c>
    </row>
    <row r="13" spans="1:18" x14ac:dyDescent="0.25">
      <c r="A13">
        <v>12</v>
      </c>
      <c r="B13" s="1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K13" t="s">
        <v>11</v>
      </c>
      <c r="L13">
        <f t="shared" si="0"/>
        <v>1</v>
      </c>
      <c r="O13" s="5" t="s">
        <v>58</v>
      </c>
      <c r="P13" s="7">
        <f>GETPIVOTDATA("Sum of churn2",$O$1,"last_login_days_ago",20)/GETPIVOTDATA("Count of user_id",$O$1,"last_login_days_ago",20)</f>
        <v>0.62582056892778992</v>
      </c>
    </row>
    <row r="14" spans="1:18" x14ac:dyDescent="0.25">
      <c r="A14">
        <v>13</v>
      </c>
      <c r="B14" s="1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K14" t="s">
        <v>11</v>
      </c>
      <c r="L14">
        <f t="shared" si="0"/>
        <v>1</v>
      </c>
      <c r="O14" s="5" t="s">
        <v>59</v>
      </c>
      <c r="P14" s="7">
        <f>GETPIVOTDATA("Sum of churn2",$O$1,"last_login_days_ago",30)/GETPIVOTDATA("Count of user_id",$O$1,"last_login_days_ago",30)</f>
        <v>0.66824644549763035</v>
      </c>
    </row>
    <row r="15" spans="1:18" x14ac:dyDescent="0.25">
      <c r="A15">
        <v>14</v>
      </c>
      <c r="B15" s="1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K15" t="s">
        <v>11</v>
      </c>
      <c r="L15">
        <f t="shared" si="0"/>
        <v>1</v>
      </c>
      <c r="O15" s="5" t="s">
        <v>60</v>
      </c>
      <c r="P15" s="7">
        <f>GETPIVOTDATA("Sum of churn2",$O$1,"last_login_days_ago",40)/GETPIVOTDATA("Count of user_id",$O$1,"last_login_days_ago",40)</f>
        <v>0.68609865470852016</v>
      </c>
    </row>
    <row r="16" spans="1:18" x14ac:dyDescent="0.25">
      <c r="A16">
        <v>15</v>
      </c>
      <c r="B16" s="1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K16" t="s">
        <v>11</v>
      </c>
      <c r="L16">
        <f t="shared" si="0"/>
        <v>1</v>
      </c>
      <c r="O16" s="5" t="s">
        <v>61</v>
      </c>
      <c r="P16" s="7">
        <f>GETPIVOTDATA("Sum of churn2",$O$1,"last_login_days_ago",50)/GETPIVOTDATA("Count of user_id",$O$1,"last_login_days_ago",50)</f>
        <v>0.63227016885553466</v>
      </c>
    </row>
    <row r="17" spans="1:12" x14ac:dyDescent="0.25">
      <c r="A17">
        <v>16</v>
      </c>
      <c r="B17" s="1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K17" t="s">
        <v>13</v>
      </c>
      <c r="L17">
        <f t="shared" si="0"/>
        <v>0</v>
      </c>
    </row>
    <row r="18" spans="1:12" x14ac:dyDescent="0.25">
      <c r="A18">
        <v>17</v>
      </c>
      <c r="B18" s="1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K18" t="s">
        <v>13</v>
      </c>
      <c r="L18">
        <f t="shared" si="0"/>
        <v>0</v>
      </c>
    </row>
    <row r="19" spans="1:12" x14ac:dyDescent="0.25">
      <c r="A19">
        <v>18</v>
      </c>
      <c r="B19" s="1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K19" t="s">
        <v>11</v>
      </c>
      <c r="L19">
        <f t="shared" si="0"/>
        <v>1</v>
      </c>
    </row>
    <row r="20" spans="1:12" x14ac:dyDescent="0.25">
      <c r="A20">
        <v>19</v>
      </c>
      <c r="B20" s="1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K20" t="s">
        <v>11</v>
      </c>
      <c r="L20">
        <f t="shared" si="0"/>
        <v>1</v>
      </c>
    </row>
    <row r="21" spans="1:12" x14ac:dyDescent="0.25">
      <c r="A21">
        <v>20</v>
      </c>
      <c r="B21" s="1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K21" t="s">
        <v>13</v>
      </c>
      <c r="L21">
        <f t="shared" si="0"/>
        <v>0</v>
      </c>
    </row>
    <row r="22" spans="1:12" x14ac:dyDescent="0.25">
      <c r="A22">
        <v>21</v>
      </c>
      <c r="B22" s="1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K22" t="s">
        <v>13</v>
      </c>
      <c r="L22">
        <f t="shared" si="0"/>
        <v>0</v>
      </c>
    </row>
    <row r="23" spans="1:12" x14ac:dyDescent="0.25">
      <c r="A23">
        <v>22</v>
      </c>
      <c r="B23" s="1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K23" t="s">
        <v>11</v>
      </c>
      <c r="L23">
        <f t="shared" si="0"/>
        <v>1</v>
      </c>
    </row>
    <row r="24" spans="1:12" x14ac:dyDescent="0.25">
      <c r="A24">
        <v>23</v>
      </c>
      <c r="B24" s="1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K24" t="s">
        <v>13</v>
      </c>
      <c r="L24">
        <f t="shared" si="0"/>
        <v>0</v>
      </c>
    </row>
    <row r="25" spans="1:12" x14ac:dyDescent="0.25">
      <c r="A25">
        <v>24</v>
      </c>
      <c r="B25" s="1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K25" t="s">
        <v>11</v>
      </c>
      <c r="L25">
        <f t="shared" si="0"/>
        <v>1</v>
      </c>
    </row>
    <row r="26" spans="1:12" x14ac:dyDescent="0.25">
      <c r="A26">
        <v>25</v>
      </c>
      <c r="B26" s="1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K26" t="s">
        <v>11</v>
      </c>
      <c r="L26">
        <f t="shared" si="0"/>
        <v>1</v>
      </c>
    </row>
    <row r="27" spans="1:12" x14ac:dyDescent="0.25">
      <c r="A27">
        <v>26</v>
      </c>
      <c r="B27" s="1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K27" t="s">
        <v>13</v>
      </c>
      <c r="L27">
        <f t="shared" si="0"/>
        <v>0</v>
      </c>
    </row>
    <row r="28" spans="1:12" x14ac:dyDescent="0.25">
      <c r="A28">
        <v>27</v>
      </c>
      <c r="B28" s="1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K28" t="s">
        <v>13</v>
      </c>
      <c r="L28">
        <f t="shared" si="0"/>
        <v>0</v>
      </c>
    </row>
    <row r="29" spans="1:12" x14ac:dyDescent="0.25">
      <c r="A29">
        <v>28</v>
      </c>
      <c r="B29" s="1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K29" t="s">
        <v>11</v>
      </c>
      <c r="L29">
        <f t="shared" si="0"/>
        <v>1</v>
      </c>
    </row>
    <row r="30" spans="1:12" x14ac:dyDescent="0.25">
      <c r="A30">
        <v>29</v>
      </c>
      <c r="B30" s="1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K30" t="s">
        <v>13</v>
      </c>
      <c r="L30">
        <f t="shared" si="0"/>
        <v>0</v>
      </c>
    </row>
    <row r="31" spans="1:12" x14ac:dyDescent="0.25">
      <c r="A31">
        <v>30</v>
      </c>
      <c r="B31" s="1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K31" t="s">
        <v>13</v>
      </c>
      <c r="L31">
        <f t="shared" si="0"/>
        <v>0</v>
      </c>
    </row>
    <row r="32" spans="1:12" x14ac:dyDescent="0.25">
      <c r="A32">
        <v>31</v>
      </c>
      <c r="B32" s="1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K32" t="s">
        <v>13</v>
      </c>
      <c r="L32">
        <f t="shared" si="0"/>
        <v>0</v>
      </c>
    </row>
    <row r="33" spans="1:19" ht="15" customHeight="1" x14ac:dyDescent="0.25">
      <c r="A33">
        <v>32</v>
      </c>
      <c r="B33" s="1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K33" t="s">
        <v>13</v>
      </c>
      <c r="L33">
        <f t="shared" si="0"/>
        <v>0</v>
      </c>
      <c r="O33" s="14" t="s">
        <v>77</v>
      </c>
      <c r="P33" s="14"/>
      <c r="Q33" s="14"/>
      <c r="R33" s="14"/>
      <c r="S33" s="14"/>
    </row>
    <row r="34" spans="1:19" x14ac:dyDescent="0.25">
      <c r="A34">
        <v>33</v>
      </c>
      <c r="B34" s="1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K34" t="s">
        <v>11</v>
      </c>
      <c r="L34">
        <f t="shared" si="0"/>
        <v>1</v>
      </c>
      <c r="O34" s="14"/>
      <c r="P34" s="14"/>
      <c r="Q34" s="14"/>
      <c r="R34" s="14"/>
      <c r="S34" s="14"/>
    </row>
    <row r="35" spans="1:19" x14ac:dyDescent="0.25">
      <c r="A35">
        <v>34</v>
      </c>
      <c r="B35" s="1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K35" t="s">
        <v>11</v>
      </c>
      <c r="L35">
        <f t="shared" si="0"/>
        <v>1</v>
      </c>
      <c r="O35" s="14"/>
      <c r="P35" s="14"/>
      <c r="Q35" s="14"/>
      <c r="R35" s="14"/>
      <c r="S35" s="14"/>
    </row>
    <row r="36" spans="1:19" x14ac:dyDescent="0.25">
      <c r="A36">
        <v>35</v>
      </c>
      <c r="B36" s="1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K36" t="s">
        <v>13</v>
      </c>
      <c r="L36">
        <f t="shared" si="0"/>
        <v>0</v>
      </c>
    </row>
    <row r="37" spans="1:19" x14ac:dyDescent="0.25">
      <c r="A37">
        <v>36</v>
      </c>
      <c r="B37" s="1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K37" t="s">
        <v>11</v>
      </c>
      <c r="L37">
        <f t="shared" si="0"/>
        <v>1</v>
      </c>
    </row>
    <row r="38" spans="1:19" x14ac:dyDescent="0.25">
      <c r="A38">
        <v>37</v>
      </c>
      <c r="B38" s="1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K38" t="s">
        <v>11</v>
      </c>
      <c r="L38">
        <f t="shared" si="0"/>
        <v>1</v>
      </c>
    </row>
    <row r="39" spans="1:19" x14ac:dyDescent="0.25">
      <c r="A39">
        <v>38</v>
      </c>
      <c r="B39" s="1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K39" t="s">
        <v>11</v>
      </c>
      <c r="L39">
        <f t="shared" si="0"/>
        <v>1</v>
      </c>
    </row>
    <row r="40" spans="1:19" x14ac:dyDescent="0.25">
      <c r="A40">
        <v>39</v>
      </c>
      <c r="B40" s="1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K40" t="s">
        <v>13</v>
      </c>
      <c r="L40">
        <f t="shared" si="0"/>
        <v>0</v>
      </c>
    </row>
    <row r="41" spans="1:19" x14ac:dyDescent="0.25">
      <c r="A41">
        <v>40</v>
      </c>
      <c r="B41" s="1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K41" t="s">
        <v>13</v>
      </c>
      <c r="L41">
        <f t="shared" si="0"/>
        <v>0</v>
      </c>
    </row>
    <row r="42" spans="1:19" x14ac:dyDescent="0.25">
      <c r="A42">
        <v>41</v>
      </c>
      <c r="B42" s="1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K42" t="s">
        <v>11</v>
      </c>
      <c r="L42">
        <f t="shared" si="0"/>
        <v>1</v>
      </c>
    </row>
    <row r="43" spans="1:19" x14ac:dyDescent="0.25">
      <c r="A43">
        <v>42</v>
      </c>
      <c r="B43" s="1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K43" t="s">
        <v>11</v>
      </c>
      <c r="L43">
        <f t="shared" si="0"/>
        <v>1</v>
      </c>
    </row>
    <row r="44" spans="1:19" x14ac:dyDescent="0.25">
      <c r="A44">
        <v>43</v>
      </c>
      <c r="B44" s="1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K44" t="s">
        <v>13</v>
      </c>
      <c r="L44">
        <f t="shared" si="0"/>
        <v>0</v>
      </c>
    </row>
    <row r="45" spans="1:19" x14ac:dyDescent="0.25">
      <c r="A45">
        <v>44</v>
      </c>
      <c r="B45" s="1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K45" t="s">
        <v>13</v>
      </c>
      <c r="L45">
        <f t="shared" si="0"/>
        <v>0</v>
      </c>
    </row>
    <row r="46" spans="1:19" x14ac:dyDescent="0.25">
      <c r="A46">
        <v>45</v>
      </c>
      <c r="B46" s="1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K46" t="s">
        <v>11</v>
      </c>
      <c r="L46">
        <f t="shared" si="0"/>
        <v>1</v>
      </c>
    </row>
    <row r="47" spans="1:19" x14ac:dyDescent="0.25">
      <c r="A47">
        <v>46</v>
      </c>
      <c r="B47" s="1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K47" t="s">
        <v>13</v>
      </c>
      <c r="L47">
        <f t="shared" si="0"/>
        <v>0</v>
      </c>
    </row>
    <row r="48" spans="1:19" x14ac:dyDescent="0.25">
      <c r="A48">
        <v>47</v>
      </c>
      <c r="B48" s="1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K48" t="s">
        <v>11</v>
      </c>
      <c r="L48">
        <f t="shared" si="0"/>
        <v>1</v>
      </c>
    </row>
    <row r="49" spans="1:12" x14ac:dyDescent="0.25">
      <c r="A49">
        <v>48</v>
      </c>
      <c r="B49" s="1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K49" t="s">
        <v>13</v>
      </c>
      <c r="L49">
        <f t="shared" si="0"/>
        <v>0</v>
      </c>
    </row>
    <row r="50" spans="1:12" x14ac:dyDescent="0.25">
      <c r="A50">
        <v>49</v>
      </c>
      <c r="B50" s="1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K50" t="s">
        <v>11</v>
      </c>
      <c r="L50">
        <f t="shared" si="0"/>
        <v>1</v>
      </c>
    </row>
    <row r="51" spans="1:12" x14ac:dyDescent="0.25">
      <c r="A51">
        <v>50</v>
      </c>
      <c r="B51" s="1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K51" t="s">
        <v>13</v>
      </c>
      <c r="L51">
        <f t="shared" si="0"/>
        <v>0</v>
      </c>
    </row>
    <row r="52" spans="1:12" x14ac:dyDescent="0.25">
      <c r="A52">
        <v>51</v>
      </c>
      <c r="B52" s="1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K52" t="s">
        <v>11</v>
      </c>
      <c r="L52">
        <f t="shared" si="0"/>
        <v>1</v>
      </c>
    </row>
    <row r="53" spans="1:12" x14ac:dyDescent="0.25">
      <c r="A53">
        <v>52</v>
      </c>
      <c r="B53" s="1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K53" t="s">
        <v>11</v>
      </c>
      <c r="L53">
        <f t="shared" si="0"/>
        <v>1</v>
      </c>
    </row>
    <row r="54" spans="1:12" x14ac:dyDescent="0.25">
      <c r="A54">
        <v>53</v>
      </c>
      <c r="B54" s="1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K54" t="s">
        <v>11</v>
      </c>
      <c r="L54">
        <f t="shared" si="0"/>
        <v>1</v>
      </c>
    </row>
    <row r="55" spans="1:12" x14ac:dyDescent="0.25">
      <c r="A55">
        <v>54</v>
      </c>
      <c r="B55" s="1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K55" t="s">
        <v>13</v>
      </c>
      <c r="L55">
        <f t="shared" si="0"/>
        <v>0</v>
      </c>
    </row>
    <row r="56" spans="1:12" x14ac:dyDescent="0.25">
      <c r="A56">
        <v>55</v>
      </c>
      <c r="B56" s="1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K56" t="s">
        <v>13</v>
      </c>
      <c r="L56">
        <f t="shared" si="0"/>
        <v>0</v>
      </c>
    </row>
    <row r="57" spans="1:12" x14ac:dyDescent="0.25">
      <c r="A57">
        <v>56</v>
      </c>
      <c r="B57" s="1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K57" t="s">
        <v>11</v>
      </c>
      <c r="L57">
        <f t="shared" si="0"/>
        <v>1</v>
      </c>
    </row>
    <row r="58" spans="1:12" x14ac:dyDescent="0.25">
      <c r="A58">
        <v>57</v>
      </c>
      <c r="B58" s="1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K58" t="s">
        <v>11</v>
      </c>
      <c r="L58">
        <f t="shared" si="0"/>
        <v>1</v>
      </c>
    </row>
    <row r="59" spans="1:12" x14ac:dyDescent="0.25">
      <c r="A59">
        <v>58</v>
      </c>
      <c r="B59" s="1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K59" t="s">
        <v>13</v>
      </c>
      <c r="L59">
        <f t="shared" si="0"/>
        <v>0</v>
      </c>
    </row>
    <row r="60" spans="1:12" x14ac:dyDescent="0.25">
      <c r="A60">
        <v>59</v>
      </c>
      <c r="B60" s="1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K60" t="s">
        <v>11</v>
      </c>
      <c r="L60">
        <f t="shared" si="0"/>
        <v>1</v>
      </c>
    </row>
    <row r="61" spans="1:12" x14ac:dyDescent="0.25">
      <c r="A61">
        <v>60</v>
      </c>
      <c r="B61" s="1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K61" t="s">
        <v>11</v>
      </c>
      <c r="L61">
        <f t="shared" si="0"/>
        <v>1</v>
      </c>
    </row>
    <row r="62" spans="1:12" x14ac:dyDescent="0.25">
      <c r="A62">
        <v>61</v>
      </c>
      <c r="B62" s="1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K62" t="s">
        <v>11</v>
      </c>
      <c r="L62">
        <f t="shared" si="0"/>
        <v>1</v>
      </c>
    </row>
    <row r="63" spans="1:12" x14ac:dyDescent="0.25">
      <c r="A63">
        <v>62</v>
      </c>
      <c r="B63" s="1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K63" t="s">
        <v>13</v>
      </c>
      <c r="L63">
        <f t="shared" si="0"/>
        <v>0</v>
      </c>
    </row>
    <row r="64" spans="1:12" x14ac:dyDescent="0.25">
      <c r="A64">
        <v>63</v>
      </c>
      <c r="B64" s="1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K64" t="s">
        <v>11</v>
      </c>
      <c r="L64">
        <f t="shared" si="0"/>
        <v>1</v>
      </c>
    </row>
    <row r="65" spans="1:12" x14ac:dyDescent="0.25">
      <c r="A65">
        <v>64</v>
      </c>
      <c r="B65" s="1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K65" t="s">
        <v>11</v>
      </c>
      <c r="L65">
        <f t="shared" si="0"/>
        <v>1</v>
      </c>
    </row>
    <row r="66" spans="1:12" x14ac:dyDescent="0.25">
      <c r="A66">
        <v>65</v>
      </c>
      <c r="B66" s="1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K66" t="s">
        <v>11</v>
      </c>
      <c r="L66">
        <f t="shared" si="0"/>
        <v>1</v>
      </c>
    </row>
    <row r="67" spans="1:12" x14ac:dyDescent="0.25">
      <c r="A67">
        <v>66</v>
      </c>
      <c r="B67" s="1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K67" t="s">
        <v>11</v>
      </c>
      <c r="L67">
        <f t="shared" ref="L67:L130" si="1">IF(K67="Yes", 1, 0)</f>
        <v>1</v>
      </c>
    </row>
    <row r="68" spans="1:12" x14ac:dyDescent="0.25">
      <c r="A68">
        <v>67</v>
      </c>
      <c r="B68" s="1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K68" t="s">
        <v>11</v>
      </c>
      <c r="L68">
        <f t="shared" si="1"/>
        <v>1</v>
      </c>
    </row>
    <row r="69" spans="1:12" x14ac:dyDescent="0.25">
      <c r="A69">
        <v>68</v>
      </c>
      <c r="B69" s="1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K69" t="s">
        <v>11</v>
      </c>
      <c r="L69">
        <f t="shared" si="1"/>
        <v>1</v>
      </c>
    </row>
    <row r="70" spans="1:12" x14ac:dyDescent="0.25">
      <c r="A70">
        <v>69</v>
      </c>
      <c r="B70" s="1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K70" t="s">
        <v>11</v>
      </c>
      <c r="L70">
        <f t="shared" si="1"/>
        <v>1</v>
      </c>
    </row>
    <row r="71" spans="1:12" x14ac:dyDescent="0.25">
      <c r="A71">
        <v>70</v>
      </c>
      <c r="B71" s="1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K71" t="s">
        <v>13</v>
      </c>
      <c r="L71">
        <f t="shared" si="1"/>
        <v>0</v>
      </c>
    </row>
    <row r="72" spans="1:12" x14ac:dyDescent="0.25">
      <c r="A72">
        <v>71</v>
      </c>
      <c r="B72" s="1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K72" t="s">
        <v>11</v>
      </c>
      <c r="L72">
        <f t="shared" si="1"/>
        <v>1</v>
      </c>
    </row>
    <row r="73" spans="1:12" x14ac:dyDescent="0.25">
      <c r="A73">
        <v>72</v>
      </c>
      <c r="B73" s="1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K73" t="s">
        <v>11</v>
      </c>
      <c r="L73">
        <f t="shared" si="1"/>
        <v>1</v>
      </c>
    </row>
    <row r="74" spans="1:12" x14ac:dyDescent="0.25">
      <c r="A74">
        <v>73</v>
      </c>
      <c r="B74" s="1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K74" t="s">
        <v>11</v>
      </c>
      <c r="L74">
        <f t="shared" si="1"/>
        <v>1</v>
      </c>
    </row>
    <row r="75" spans="1:12" x14ac:dyDescent="0.25">
      <c r="A75">
        <v>74</v>
      </c>
      <c r="B75" s="1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K75" t="s">
        <v>11</v>
      </c>
      <c r="L75">
        <f t="shared" si="1"/>
        <v>1</v>
      </c>
    </row>
    <row r="76" spans="1:12" x14ac:dyDescent="0.25">
      <c r="A76">
        <v>75</v>
      </c>
      <c r="B76" s="1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K76" t="s">
        <v>13</v>
      </c>
      <c r="L76">
        <f t="shared" si="1"/>
        <v>0</v>
      </c>
    </row>
    <row r="77" spans="1:12" x14ac:dyDescent="0.25">
      <c r="A77">
        <v>76</v>
      </c>
      <c r="B77" s="1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K77" t="s">
        <v>13</v>
      </c>
      <c r="L77">
        <f t="shared" si="1"/>
        <v>0</v>
      </c>
    </row>
    <row r="78" spans="1:12" x14ac:dyDescent="0.25">
      <c r="A78">
        <v>77</v>
      </c>
      <c r="B78" s="1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K78" t="s">
        <v>11</v>
      </c>
      <c r="L78">
        <f t="shared" si="1"/>
        <v>1</v>
      </c>
    </row>
    <row r="79" spans="1:12" x14ac:dyDescent="0.25">
      <c r="A79">
        <v>78</v>
      </c>
      <c r="B79" s="1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K79" t="s">
        <v>11</v>
      </c>
      <c r="L79">
        <f t="shared" si="1"/>
        <v>1</v>
      </c>
    </row>
    <row r="80" spans="1:12" x14ac:dyDescent="0.25">
      <c r="A80">
        <v>79</v>
      </c>
      <c r="B80" s="1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K80" t="s">
        <v>11</v>
      </c>
      <c r="L80">
        <f t="shared" si="1"/>
        <v>1</v>
      </c>
    </row>
    <row r="81" spans="1:12" x14ac:dyDescent="0.25">
      <c r="A81">
        <v>80</v>
      </c>
      <c r="B81" s="1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K81" t="s">
        <v>11</v>
      </c>
      <c r="L81">
        <f t="shared" si="1"/>
        <v>1</v>
      </c>
    </row>
    <row r="82" spans="1:12" x14ac:dyDescent="0.25">
      <c r="A82">
        <v>81</v>
      </c>
      <c r="B82" s="1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K82" t="s">
        <v>13</v>
      </c>
      <c r="L82">
        <f t="shared" si="1"/>
        <v>0</v>
      </c>
    </row>
    <row r="83" spans="1:12" x14ac:dyDescent="0.25">
      <c r="A83">
        <v>82</v>
      </c>
      <c r="B83" s="1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K83" t="s">
        <v>13</v>
      </c>
      <c r="L83">
        <f t="shared" si="1"/>
        <v>0</v>
      </c>
    </row>
    <row r="84" spans="1:12" x14ac:dyDescent="0.25">
      <c r="A84">
        <v>83</v>
      </c>
      <c r="B84" s="1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K84" t="s">
        <v>11</v>
      </c>
      <c r="L84">
        <f t="shared" si="1"/>
        <v>1</v>
      </c>
    </row>
    <row r="85" spans="1:12" x14ac:dyDescent="0.25">
      <c r="A85">
        <v>84</v>
      </c>
      <c r="B85" s="1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K85" t="s">
        <v>13</v>
      </c>
      <c r="L85">
        <f t="shared" si="1"/>
        <v>0</v>
      </c>
    </row>
    <row r="86" spans="1:12" x14ac:dyDescent="0.25">
      <c r="A86">
        <v>85</v>
      </c>
      <c r="B86" s="1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K86" t="s">
        <v>13</v>
      </c>
      <c r="L86">
        <f t="shared" si="1"/>
        <v>0</v>
      </c>
    </row>
    <row r="87" spans="1:12" x14ac:dyDescent="0.25">
      <c r="A87">
        <v>86</v>
      </c>
      <c r="B87" s="1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K87" t="s">
        <v>11</v>
      </c>
      <c r="L87">
        <f t="shared" si="1"/>
        <v>1</v>
      </c>
    </row>
    <row r="88" spans="1:12" x14ac:dyDescent="0.25">
      <c r="A88">
        <v>87</v>
      </c>
      <c r="B88" s="1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K88" t="s">
        <v>13</v>
      </c>
      <c r="L88">
        <f t="shared" si="1"/>
        <v>0</v>
      </c>
    </row>
    <row r="89" spans="1:12" x14ac:dyDescent="0.25">
      <c r="A89">
        <v>88</v>
      </c>
      <c r="B89" s="1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K89" t="s">
        <v>11</v>
      </c>
      <c r="L89">
        <f t="shared" si="1"/>
        <v>1</v>
      </c>
    </row>
    <row r="90" spans="1:12" x14ac:dyDescent="0.25">
      <c r="A90">
        <v>89</v>
      </c>
      <c r="B90" s="1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K90" t="s">
        <v>11</v>
      </c>
      <c r="L90">
        <f t="shared" si="1"/>
        <v>1</v>
      </c>
    </row>
    <row r="91" spans="1:12" x14ac:dyDescent="0.25">
      <c r="A91">
        <v>90</v>
      </c>
      <c r="B91" s="1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K91" t="s">
        <v>13</v>
      </c>
      <c r="L91">
        <f t="shared" si="1"/>
        <v>0</v>
      </c>
    </row>
    <row r="92" spans="1:12" x14ac:dyDescent="0.25">
      <c r="A92">
        <v>91</v>
      </c>
      <c r="B92" s="1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K92" t="s">
        <v>11</v>
      </c>
      <c r="L92">
        <f t="shared" si="1"/>
        <v>1</v>
      </c>
    </row>
    <row r="93" spans="1:12" x14ac:dyDescent="0.25">
      <c r="A93">
        <v>92</v>
      </c>
      <c r="B93" s="1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K93" t="s">
        <v>11</v>
      </c>
      <c r="L93">
        <f t="shared" si="1"/>
        <v>1</v>
      </c>
    </row>
    <row r="94" spans="1:12" x14ac:dyDescent="0.25">
      <c r="A94">
        <v>93</v>
      </c>
      <c r="B94" s="1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K94" t="s">
        <v>11</v>
      </c>
      <c r="L94">
        <f t="shared" si="1"/>
        <v>1</v>
      </c>
    </row>
    <row r="95" spans="1:12" x14ac:dyDescent="0.25">
      <c r="A95">
        <v>94</v>
      </c>
      <c r="B95" s="1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K95" t="s">
        <v>13</v>
      </c>
      <c r="L95">
        <f t="shared" si="1"/>
        <v>0</v>
      </c>
    </row>
    <row r="96" spans="1:12" x14ac:dyDescent="0.25">
      <c r="A96">
        <v>95</v>
      </c>
      <c r="B96" s="1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K96" t="s">
        <v>11</v>
      </c>
      <c r="L96">
        <f t="shared" si="1"/>
        <v>1</v>
      </c>
    </row>
    <row r="97" spans="1:12" x14ac:dyDescent="0.25">
      <c r="A97">
        <v>96</v>
      </c>
      <c r="B97" s="1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K97" t="s">
        <v>13</v>
      </c>
      <c r="L97">
        <f t="shared" si="1"/>
        <v>0</v>
      </c>
    </row>
    <row r="98" spans="1:12" x14ac:dyDescent="0.25">
      <c r="A98">
        <v>97</v>
      </c>
      <c r="B98" s="1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K98" t="s">
        <v>11</v>
      </c>
      <c r="L98">
        <f t="shared" si="1"/>
        <v>1</v>
      </c>
    </row>
    <row r="99" spans="1:12" x14ac:dyDescent="0.25">
      <c r="A99">
        <v>98</v>
      </c>
      <c r="B99" s="1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K99" t="s">
        <v>11</v>
      </c>
      <c r="L99">
        <f t="shared" si="1"/>
        <v>1</v>
      </c>
    </row>
    <row r="100" spans="1:12" x14ac:dyDescent="0.25">
      <c r="A100">
        <v>99</v>
      </c>
      <c r="B100" s="1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K100" t="s">
        <v>11</v>
      </c>
      <c r="L100">
        <f t="shared" si="1"/>
        <v>1</v>
      </c>
    </row>
    <row r="101" spans="1:12" x14ac:dyDescent="0.25">
      <c r="A101">
        <v>100</v>
      </c>
      <c r="B101" s="1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K101" t="s">
        <v>13</v>
      </c>
      <c r="L101">
        <f t="shared" si="1"/>
        <v>0</v>
      </c>
    </row>
    <row r="102" spans="1:12" x14ac:dyDescent="0.25">
      <c r="A102">
        <v>101</v>
      </c>
      <c r="B102" s="1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K102" t="s">
        <v>13</v>
      </c>
      <c r="L102">
        <f t="shared" si="1"/>
        <v>0</v>
      </c>
    </row>
    <row r="103" spans="1:12" x14ac:dyDescent="0.25">
      <c r="A103">
        <v>102</v>
      </c>
      <c r="B103" s="1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K103" t="s">
        <v>11</v>
      </c>
      <c r="L103">
        <f t="shared" si="1"/>
        <v>1</v>
      </c>
    </row>
    <row r="104" spans="1:12" x14ac:dyDescent="0.25">
      <c r="A104">
        <v>103</v>
      </c>
      <c r="B104" s="1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K104" t="s">
        <v>13</v>
      </c>
      <c r="L104">
        <f t="shared" si="1"/>
        <v>0</v>
      </c>
    </row>
    <row r="105" spans="1:12" x14ac:dyDescent="0.25">
      <c r="A105">
        <v>104</v>
      </c>
      <c r="B105" s="1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K105" t="s">
        <v>13</v>
      </c>
      <c r="L105">
        <f t="shared" si="1"/>
        <v>0</v>
      </c>
    </row>
    <row r="106" spans="1:12" x14ac:dyDescent="0.25">
      <c r="A106">
        <v>105</v>
      </c>
      <c r="B106" s="1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K106" t="s">
        <v>13</v>
      </c>
      <c r="L106">
        <f t="shared" si="1"/>
        <v>0</v>
      </c>
    </row>
    <row r="107" spans="1:12" x14ac:dyDescent="0.25">
      <c r="A107">
        <v>106</v>
      </c>
      <c r="B107" s="1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K107" t="s">
        <v>11</v>
      </c>
      <c r="L107">
        <f t="shared" si="1"/>
        <v>1</v>
      </c>
    </row>
    <row r="108" spans="1:12" x14ac:dyDescent="0.25">
      <c r="A108">
        <v>107</v>
      </c>
      <c r="B108" s="1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K108" t="s">
        <v>11</v>
      </c>
      <c r="L108">
        <f t="shared" si="1"/>
        <v>1</v>
      </c>
    </row>
    <row r="109" spans="1:12" x14ac:dyDescent="0.25">
      <c r="A109">
        <v>108</v>
      </c>
      <c r="B109" s="1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K109" t="s">
        <v>13</v>
      </c>
      <c r="L109">
        <f t="shared" si="1"/>
        <v>0</v>
      </c>
    </row>
    <row r="110" spans="1:12" x14ac:dyDescent="0.25">
      <c r="A110">
        <v>109</v>
      </c>
      <c r="B110" s="1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K110" t="s">
        <v>11</v>
      </c>
      <c r="L110">
        <f t="shared" si="1"/>
        <v>1</v>
      </c>
    </row>
    <row r="111" spans="1:12" x14ac:dyDescent="0.25">
      <c r="A111">
        <v>110</v>
      </c>
      <c r="B111" s="1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K111" t="s">
        <v>11</v>
      </c>
      <c r="L111">
        <f t="shared" si="1"/>
        <v>1</v>
      </c>
    </row>
    <row r="112" spans="1:12" x14ac:dyDescent="0.25">
      <c r="A112">
        <v>111</v>
      </c>
      <c r="B112" s="1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K112" t="s">
        <v>11</v>
      </c>
      <c r="L112">
        <f t="shared" si="1"/>
        <v>1</v>
      </c>
    </row>
    <row r="113" spans="1:12" x14ac:dyDescent="0.25">
      <c r="A113">
        <v>112</v>
      </c>
      <c r="B113" s="1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K113" t="s">
        <v>11</v>
      </c>
      <c r="L113">
        <f t="shared" si="1"/>
        <v>1</v>
      </c>
    </row>
    <row r="114" spans="1:12" x14ac:dyDescent="0.25">
      <c r="A114">
        <v>113</v>
      </c>
      <c r="B114" s="1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K114" t="s">
        <v>13</v>
      </c>
      <c r="L114">
        <f t="shared" si="1"/>
        <v>0</v>
      </c>
    </row>
    <row r="115" spans="1:12" x14ac:dyDescent="0.25">
      <c r="A115">
        <v>114</v>
      </c>
      <c r="B115" s="1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K115" t="s">
        <v>11</v>
      </c>
      <c r="L115">
        <f t="shared" si="1"/>
        <v>1</v>
      </c>
    </row>
    <row r="116" spans="1:12" x14ac:dyDescent="0.25">
      <c r="A116">
        <v>115</v>
      </c>
      <c r="B116" s="1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K116" t="s">
        <v>11</v>
      </c>
      <c r="L116">
        <f t="shared" si="1"/>
        <v>1</v>
      </c>
    </row>
    <row r="117" spans="1:12" x14ac:dyDescent="0.25">
      <c r="A117">
        <v>116</v>
      </c>
      <c r="B117" s="1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K117" t="s">
        <v>13</v>
      </c>
      <c r="L117">
        <f t="shared" si="1"/>
        <v>0</v>
      </c>
    </row>
    <row r="118" spans="1:12" x14ac:dyDescent="0.25">
      <c r="A118">
        <v>117</v>
      </c>
      <c r="B118" s="1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K118" t="s">
        <v>11</v>
      </c>
      <c r="L118">
        <f t="shared" si="1"/>
        <v>1</v>
      </c>
    </row>
    <row r="119" spans="1:12" x14ac:dyDescent="0.25">
      <c r="A119">
        <v>118</v>
      </c>
      <c r="B119" s="1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K119" t="s">
        <v>13</v>
      </c>
      <c r="L119">
        <f t="shared" si="1"/>
        <v>0</v>
      </c>
    </row>
    <row r="120" spans="1:12" x14ac:dyDescent="0.25">
      <c r="A120">
        <v>119</v>
      </c>
      <c r="B120" s="1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K120" t="s">
        <v>13</v>
      </c>
      <c r="L120">
        <f t="shared" si="1"/>
        <v>0</v>
      </c>
    </row>
    <row r="121" spans="1:12" x14ac:dyDescent="0.25">
      <c r="A121">
        <v>120</v>
      </c>
      <c r="B121" s="1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K121" t="s">
        <v>11</v>
      </c>
      <c r="L121">
        <f t="shared" si="1"/>
        <v>1</v>
      </c>
    </row>
    <row r="122" spans="1:12" x14ac:dyDescent="0.25">
      <c r="A122">
        <v>121</v>
      </c>
      <c r="B122" s="1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K122" t="s">
        <v>13</v>
      </c>
      <c r="L122">
        <f t="shared" si="1"/>
        <v>0</v>
      </c>
    </row>
    <row r="123" spans="1:12" x14ac:dyDescent="0.25">
      <c r="A123">
        <v>122</v>
      </c>
      <c r="B123" s="1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K123" t="s">
        <v>11</v>
      </c>
      <c r="L123">
        <f t="shared" si="1"/>
        <v>1</v>
      </c>
    </row>
    <row r="124" spans="1:12" x14ac:dyDescent="0.25">
      <c r="A124">
        <v>123</v>
      </c>
      <c r="B124" s="1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K124" t="s">
        <v>11</v>
      </c>
      <c r="L124">
        <f t="shared" si="1"/>
        <v>1</v>
      </c>
    </row>
    <row r="125" spans="1:12" x14ac:dyDescent="0.25">
      <c r="A125">
        <v>124</v>
      </c>
      <c r="B125" s="1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K125" t="s">
        <v>11</v>
      </c>
      <c r="L125">
        <f t="shared" si="1"/>
        <v>1</v>
      </c>
    </row>
    <row r="126" spans="1:12" x14ac:dyDescent="0.25">
      <c r="A126">
        <v>125</v>
      </c>
      <c r="B126" s="1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K126" t="s">
        <v>13</v>
      </c>
      <c r="L126">
        <f t="shared" si="1"/>
        <v>0</v>
      </c>
    </row>
    <row r="127" spans="1:12" x14ac:dyDescent="0.25">
      <c r="A127">
        <v>126</v>
      </c>
      <c r="B127" s="1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K127" t="s">
        <v>13</v>
      </c>
      <c r="L127">
        <f t="shared" si="1"/>
        <v>0</v>
      </c>
    </row>
    <row r="128" spans="1:12" x14ac:dyDescent="0.25">
      <c r="A128">
        <v>127</v>
      </c>
      <c r="B128" s="1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K128" t="s">
        <v>13</v>
      </c>
      <c r="L128">
        <f t="shared" si="1"/>
        <v>0</v>
      </c>
    </row>
    <row r="129" spans="1:12" x14ac:dyDescent="0.25">
      <c r="A129">
        <v>128</v>
      </c>
      <c r="B129" s="1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K129" t="s">
        <v>11</v>
      </c>
      <c r="L129">
        <f t="shared" si="1"/>
        <v>1</v>
      </c>
    </row>
    <row r="130" spans="1:12" x14ac:dyDescent="0.25">
      <c r="A130">
        <v>129</v>
      </c>
      <c r="B130" s="1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K130" t="s">
        <v>11</v>
      </c>
      <c r="L130">
        <f t="shared" si="1"/>
        <v>1</v>
      </c>
    </row>
    <row r="131" spans="1:12" x14ac:dyDescent="0.25">
      <c r="A131">
        <v>130</v>
      </c>
      <c r="B131" s="1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K131" t="s">
        <v>11</v>
      </c>
      <c r="L131">
        <f t="shared" ref="L131:L194" si="2">IF(K131="Yes", 1, 0)</f>
        <v>1</v>
      </c>
    </row>
    <row r="132" spans="1:12" x14ac:dyDescent="0.25">
      <c r="A132">
        <v>131</v>
      </c>
      <c r="B132" s="1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K132" t="s">
        <v>13</v>
      </c>
      <c r="L132">
        <f t="shared" si="2"/>
        <v>0</v>
      </c>
    </row>
    <row r="133" spans="1:12" x14ac:dyDescent="0.25">
      <c r="A133">
        <v>132</v>
      </c>
      <c r="B133" s="1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K133" t="s">
        <v>13</v>
      </c>
      <c r="L133">
        <f t="shared" si="2"/>
        <v>0</v>
      </c>
    </row>
    <row r="134" spans="1:12" x14ac:dyDescent="0.25">
      <c r="A134">
        <v>133</v>
      </c>
      <c r="B134" s="1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K134" t="s">
        <v>11</v>
      </c>
      <c r="L134">
        <f t="shared" si="2"/>
        <v>1</v>
      </c>
    </row>
    <row r="135" spans="1:12" x14ac:dyDescent="0.25">
      <c r="A135">
        <v>134</v>
      </c>
      <c r="B135" s="1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K135" t="s">
        <v>11</v>
      </c>
      <c r="L135">
        <f t="shared" si="2"/>
        <v>1</v>
      </c>
    </row>
    <row r="136" spans="1:12" x14ac:dyDescent="0.25">
      <c r="A136">
        <v>135</v>
      </c>
      <c r="B136" s="1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K136" t="s">
        <v>13</v>
      </c>
      <c r="L136">
        <f t="shared" si="2"/>
        <v>0</v>
      </c>
    </row>
    <row r="137" spans="1:12" x14ac:dyDescent="0.25">
      <c r="A137">
        <v>136</v>
      </c>
      <c r="B137" s="1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K137" t="s">
        <v>13</v>
      </c>
      <c r="L137">
        <f t="shared" si="2"/>
        <v>0</v>
      </c>
    </row>
    <row r="138" spans="1:12" x14ac:dyDescent="0.25">
      <c r="A138">
        <v>137</v>
      </c>
      <c r="B138" s="1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K138" t="s">
        <v>11</v>
      </c>
      <c r="L138">
        <f t="shared" si="2"/>
        <v>1</v>
      </c>
    </row>
    <row r="139" spans="1:12" x14ac:dyDescent="0.25">
      <c r="A139">
        <v>138</v>
      </c>
      <c r="B139" s="1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K139" t="s">
        <v>11</v>
      </c>
      <c r="L139">
        <f t="shared" si="2"/>
        <v>1</v>
      </c>
    </row>
    <row r="140" spans="1:12" x14ac:dyDescent="0.25">
      <c r="A140">
        <v>139</v>
      </c>
      <c r="B140" s="1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K140" t="s">
        <v>13</v>
      </c>
      <c r="L140">
        <f t="shared" si="2"/>
        <v>0</v>
      </c>
    </row>
    <row r="141" spans="1:12" x14ac:dyDescent="0.25">
      <c r="A141">
        <v>140</v>
      </c>
      <c r="B141" s="1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K141" t="s">
        <v>11</v>
      </c>
      <c r="L141">
        <f t="shared" si="2"/>
        <v>1</v>
      </c>
    </row>
    <row r="142" spans="1:12" x14ac:dyDescent="0.25">
      <c r="A142">
        <v>141</v>
      </c>
      <c r="B142" s="1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K142" t="s">
        <v>13</v>
      </c>
      <c r="L142">
        <f t="shared" si="2"/>
        <v>0</v>
      </c>
    </row>
    <row r="143" spans="1:12" x14ac:dyDescent="0.25">
      <c r="A143">
        <v>142</v>
      </c>
      <c r="B143" s="1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K143" t="s">
        <v>11</v>
      </c>
      <c r="L143">
        <f t="shared" si="2"/>
        <v>1</v>
      </c>
    </row>
    <row r="144" spans="1:12" x14ac:dyDescent="0.25">
      <c r="A144">
        <v>143</v>
      </c>
      <c r="B144" s="1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K144" t="s">
        <v>11</v>
      </c>
      <c r="L144">
        <f t="shared" si="2"/>
        <v>1</v>
      </c>
    </row>
    <row r="145" spans="1:12" x14ac:dyDescent="0.25">
      <c r="A145">
        <v>144</v>
      </c>
      <c r="B145" s="1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K145" t="s">
        <v>13</v>
      </c>
      <c r="L145">
        <f t="shared" si="2"/>
        <v>0</v>
      </c>
    </row>
    <row r="146" spans="1:12" x14ac:dyDescent="0.25">
      <c r="A146">
        <v>145</v>
      </c>
      <c r="B146" s="1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K146" t="s">
        <v>11</v>
      </c>
      <c r="L146">
        <f t="shared" si="2"/>
        <v>1</v>
      </c>
    </row>
    <row r="147" spans="1:12" x14ac:dyDescent="0.25">
      <c r="A147">
        <v>146</v>
      </c>
      <c r="B147" s="1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K147" t="s">
        <v>11</v>
      </c>
      <c r="L147">
        <f t="shared" si="2"/>
        <v>1</v>
      </c>
    </row>
    <row r="148" spans="1:12" x14ac:dyDescent="0.25">
      <c r="A148">
        <v>147</v>
      </c>
      <c r="B148" s="1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K148" t="s">
        <v>13</v>
      </c>
      <c r="L148">
        <f t="shared" si="2"/>
        <v>0</v>
      </c>
    </row>
    <row r="149" spans="1:12" x14ac:dyDescent="0.25">
      <c r="A149">
        <v>148</v>
      </c>
      <c r="B149" s="1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K149" t="s">
        <v>11</v>
      </c>
      <c r="L149">
        <f t="shared" si="2"/>
        <v>1</v>
      </c>
    </row>
    <row r="150" spans="1:12" x14ac:dyDescent="0.25">
      <c r="A150">
        <v>149</v>
      </c>
      <c r="B150" s="1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K150" t="s">
        <v>11</v>
      </c>
      <c r="L150">
        <f t="shared" si="2"/>
        <v>1</v>
      </c>
    </row>
    <row r="151" spans="1:12" x14ac:dyDescent="0.25">
      <c r="A151">
        <v>150</v>
      </c>
      <c r="B151" s="1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K151" t="s">
        <v>13</v>
      </c>
      <c r="L151">
        <f t="shared" si="2"/>
        <v>0</v>
      </c>
    </row>
    <row r="152" spans="1:12" x14ac:dyDescent="0.25">
      <c r="A152">
        <v>151</v>
      </c>
      <c r="B152" s="1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K152" t="s">
        <v>11</v>
      </c>
      <c r="L152">
        <f t="shared" si="2"/>
        <v>1</v>
      </c>
    </row>
    <row r="153" spans="1:12" x14ac:dyDescent="0.25">
      <c r="A153">
        <v>152</v>
      </c>
      <c r="B153" s="1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K153" t="s">
        <v>13</v>
      </c>
      <c r="L153">
        <f t="shared" si="2"/>
        <v>0</v>
      </c>
    </row>
    <row r="154" spans="1:12" x14ac:dyDescent="0.25">
      <c r="A154">
        <v>153</v>
      </c>
      <c r="B154" s="1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K154" t="s">
        <v>13</v>
      </c>
      <c r="L154">
        <f t="shared" si="2"/>
        <v>0</v>
      </c>
    </row>
    <row r="155" spans="1:12" x14ac:dyDescent="0.25">
      <c r="A155">
        <v>154</v>
      </c>
      <c r="B155" s="1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K155" t="s">
        <v>11</v>
      </c>
      <c r="L155">
        <f t="shared" si="2"/>
        <v>1</v>
      </c>
    </row>
    <row r="156" spans="1:12" x14ac:dyDescent="0.25">
      <c r="A156">
        <v>155</v>
      </c>
      <c r="B156" s="1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K156" t="s">
        <v>11</v>
      </c>
      <c r="L156">
        <f t="shared" si="2"/>
        <v>1</v>
      </c>
    </row>
    <row r="157" spans="1:12" x14ac:dyDescent="0.25">
      <c r="A157">
        <v>156</v>
      </c>
      <c r="B157" s="1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K157" t="s">
        <v>11</v>
      </c>
      <c r="L157">
        <f t="shared" si="2"/>
        <v>1</v>
      </c>
    </row>
    <row r="158" spans="1:12" x14ac:dyDescent="0.25">
      <c r="A158">
        <v>157</v>
      </c>
      <c r="B158" s="1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K158" t="s">
        <v>11</v>
      </c>
      <c r="L158">
        <f t="shared" si="2"/>
        <v>1</v>
      </c>
    </row>
    <row r="159" spans="1:12" x14ac:dyDescent="0.25">
      <c r="A159">
        <v>158</v>
      </c>
      <c r="B159" s="1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K159" t="s">
        <v>13</v>
      </c>
      <c r="L159">
        <f t="shared" si="2"/>
        <v>0</v>
      </c>
    </row>
    <row r="160" spans="1:12" x14ac:dyDescent="0.25">
      <c r="A160">
        <v>159</v>
      </c>
      <c r="B160" s="1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K160" t="s">
        <v>11</v>
      </c>
      <c r="L160">
        <f t="shared" si="2"/>
        <v>1</v>
      </c>
    </row>
    <row r="161" spans="1:12" x14ac:dyDescent="0.25">
      <c r="A161">
        <v>160</v>
      </c>
      <c r="B161" s="1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K161" t="s">
        <v>11</v>
      </c>
      <c r="L161">
        <f t="shared" si="2"/>
        <v>1</v>
      </c>
    </row>
    <row r="162" spans="1:12" x14ac:dyDescent="0.25">
      <c r="A162">
        <v>161</v>
      </c>
      <c r="B162" s="1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K162" t="s">
        <v>13</v>
      </c>
      <c r="L162">
        <f t="shared" si="2"/>
        <v>0</v>
      </c>
    </row>
    <row r="163" spans="1:12" x14ac:dyDescent="0.25">
      <c r="A163">
        <v>162</v>
      </c>
      <c r="B163" s="1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K163" t="s">
        <v>11</v>
      </c>
      <c r="L163">
        <f t="shared" si="2"/>
        <v>1</v>
      </c>
    </row>
    <row r="164" spans="1:12" x14ac:dyDescent="0.25">
      <c r="A164">
        <v>163</v>
      </c>
      <c r="B164" s="1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K164" t="s">
        <v>11</v>
      </c>
      <c r="L164">
        <f t="shared" si="2"/>
        <v>1</v>
      </c>
    </row>
    <row r="165" spans="1:12" x14ac:dyDescent="0.25">
      <c r="A165">
        <v>164</v>
      </c>
      <c r="B165" s="1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K165" t="s">
        <v>11</v>
      </c>
      <c r="L165">
        <f t="shared" si="2"/>
        <v>1</v>
      </c>
    </row>
    <row r="166" spans="1:12" x14ac:dyDescent="0.25">
      <c r="A166">
        <v>165</v>
      </c>
      <c r="B166" s="1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K166" t="s">
        <v>13</v>
      </c>
      <c r="L166">
        <f t="shared" si="2"/>
        <v>0</v>
      </c>
    </row>
    <row r="167" spans="1:12" x14ac:dyDescent="0.25">
      <c r="A167">
        <v>166</v>
      </c>
      <c r="B167" s="1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K167" t="s">
        <v>13</v>
      </c>
      <c r="L167">
        <f t="shared" si="2"/>
        <v>0</v>
      </c>
    </row>
    <row r="168" spans="1:12" x14ac:dyDescent="0.25">
      <c r="A168">
        <v>167</v>
      </c>
      <c r="B168" s="1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K168" t="s">
        <v>11</v>
      </c>
      <c r="L168">
        <f t="shared" si="2"/>
        <v>1</v>
      </c>
    </row>
    <row r="169" spans="1:12" x14ac:dyDescent="0.25">
      <c r="A169">
        <v>168</v>
      </c>
      <c r="B169" s="1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K169" t="s">
        <v>11</v>
      </c>
      <c r="L169">
        <f t="shared" si="2"/>
        <v>1</v>
      </c>
    </row>
    <row r="170" spans="1:12" x14ac:dyDescent="0.25">
      <c r="A170">
        <v>169</v>
      </c>
      <c r="B170" s="1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K170" t="s">
        <v>13</v>
      </c>
      <c r="L170">
        <f t="shared" si="2"/>
        <v>0</v>
      </c>
    </row>
    <row r="171" spans="1:12" x14ac:dyDescent="0.25">
      <c r="A171">
        <v>170</v>
      </c>
      <c r="B171" s="1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K171" t="s">
        <v>13</v>
      </c>
      <c r="L171">
        <f t="shared" si="2"/>
        <v>0</v>
      </c>
    </row>
    <row r="172" spans="1:12" x14ac:dyDescent="0.25">
      <c r="A172">
        <v>171</v>
      </c>
      <c r="B172" s="1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K172" t="s">
        <v>11</v>
      </c>
      <c r="L172">
        <f t="shared" si="2"/>
        <v>1</v>
      </c>
    </row>
    <row r="173" spans="1:12" x14ac:dyDescent="0.25">
      <c r="A173">
        <v>172</v>
      </c>
      <c r="B173" s="1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K173" t="s">
        <v>13</v>
      </c>
      <c r="L173">
        <f t="shared" si="2"/>
        <v>0</v>
      </c>
    </row>
    <row r="174" spans="1:12" x14ac:dyDescent="0.25">
      <c r="A174">
        <v>173</v>
      </c>
      <c r="B174" s="1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K174" t="s">
        <v>11</v>
      </c>
      <c r="L174">
        <f t="shared" si="2"/>
        <v>1</v>
      </c>
    </row>
    <row r="175" spans="1:12" x14ac:dyDescent="0.25">
      <c r="A175">
        <v>174</v>
      </c>
      <c r="B175" s="1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K175" t="s">
        <v>11</v>
      </c>
      <c r="L175">
        <f t="shared" si="2"/>
        <v>1</v>
      </c>
    </row>
    <row r="176" spans="1:12" x14ac:dyDescent="0.25">
      <c r="A176">
        <v>175</v>
      </c>
      <c r="B176" s="1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K176" t="s">
        <v>13</v>
      </c>
      <c r="L176">
        <f t="shared" si="2"/>
        <v>0</v>
      </c>
    </row>
    <row r="177" spans="1:12" x14ac:dyDescent="0.25">
      <c r="A177">
        <v>176</v>
      </c>
      <c r="B177" s="1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K177" t="s">
        <v>11</v>
      </c>
      <c r="L177">
        <f t="shared" si="2"/>
        <v>1</v>
      </c>
    </row>
    <row r="178" spans="1:12" x14ac:dyDescent="0.25">
      <c r="A178">
        <v>177</v>
      </c>
      <c r="B178" s="1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K178" t="s">
        <v>11</v>
      </c>
      <c r="L178">
        <f t="shared" si="2"/>
        <v>1</v>
      </c>
    </row>
    <row r="179" spans="1:12" x14ac:dyDescent="0.25">
      <c r="A179">
        <v>178</v>
      </c>
      <c r="B179" s="1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K179" t="s">
        <v>11</v>
      </c>
      <c r="L179">
        <f t="shared" si="2"/>
        <v>1</v>
      </c>
    </row>
    <row r="180" spans="1:12" x14ac:dyDescent="0.25">
      <c r="A180">
        <v>179</v>
      </c>
      <c r="B180" s="1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K180" t="s">
        <v>11</v>
      </c>
      <c r="L180">
        <f t="shared" si="2"/>
        <v>1</v>
      </c>
    </row>
    <row r="181" spans="1:12" x14ac:dyDescent="0.25">
      <c r="A181">
        <v>180</v>
      </c>
      <c r="B181" s="1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K181" t="s">
        <v>11</v>
      </c>
      <c r="L181">
        <f t="shared" si="2"/>
        <v>1</v>
      </c>
    </row>
    <row r="182" spans="1:12" x14ac:dyDescent="0.25">
      <c r="A182">
        <v>181</v>
      </c>
      <c r="B182" s="1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K182" t="s">
        <v>11</v>
      </c>
      <c r="L182">
        <f t="shared" si="2"/>
        <v>1</v>
      </c>
    </row>
    <row r="183" spans="1:12" x14ac:dyDescent="0.25">
      <c r="A183">
        <v>182</v>
      </c>
      <c r="B183" s="1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K183" t="s">
        <v>11</v>
      </c>
      <c r="L183">
        <f t="shared" si="2"/>
        <v>1</v>
      </c>
    </row>
    <row r="184" spans="1:12" x14ac:dyDescent="0.25">
      <c r="A184">
        <v>183</v>
      </c>
      <c r="B184" s="1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K184" t="s">
        <v>13</v>
      </c>
      <c r="L184">
        <f t="shared" si="2"/>
        <v>0</v>
      </c>
    </row>
    <row r="185" spans="1:12" x14ac:dyDescent="0.25">
      <c r="A185">
        <v>184</v>
      </c>
      <c r="B185" s="1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K185" t="s">
        <v>11</v>
      </c>
      <c r="L185">
        <f t="shared" si="2"/>
        <v>1</v>
      </c>
    </row>
    <row r="186" spans="1:12" x14ac:dyDescent="0.25">
      <c r="A186">
        <v>185</v>
      </c>
      <c r="B186" s="1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K186" t="s">
        <v>11</v>
      </c>
      <c r="L186">
        <f t="shared" si="2"/>
        <v>1</v>
      </c>
    </row>
    <row r="187" spans="1:12" x14ac:dyDescent="0.25">
      <c r="A187">
        <v>186</v>
      </c>
      <c r="B187" s="1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K187" t="s">
        <v>11</v>
      </c>
      <c r="L187">
        <f t="shared" si="2"/>
        <v>1</v>
      </c>
    </row>
    <row r="188" spans="1:12" x14ac:dyDescent="0.25">
      <c r="A188">
        <v>187</v>
      </c>
      <c r="B188" s="1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K188" t="s">
        <v>13</v>
      </c>
      <c r="L188">
        <f t="shared" si="2"/>
        <v>0</v>
      </c>
    </row>
    <row r="189" spans="1:12" x14ac:dyDescent="0.25">
      <c r="A189">
        <v>188</v>
      </c>
      <c r="B189" s="1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K189" t="s">
        <v>11</v>
      </c>
      <c r="L189">
        <f t="shared" si="2"/>
        <v>1</v>
      </c>
    </row>
    <row r="190" spans="1:12" x14ac:dyDescent="0.25">
      <c r="A190">
        <v>189</v>
      </c>
      <c r="B190" s="1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K190" t="s">
        <v>11</v>
      </c>
      <c r="L190">
        <f t="shared" si="2"/>
        <v>1</v>
      </c>
    </row>
    <row r="191" spans="1:12" x14ac:dyDescent="0.25">
      <c r="A191">
        <v>190</v>
      </c>
      <c r="B191" s="1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K191" t="s">
        <v>11</v>
      </c>
      <c r="L191">
        <f t="shared" si="2"/>
        <v>1</v>
      </c>
    </row>
    <row r="192" spans="1:12" x14ac:dyDescent="0.25">
      <c r="A192">
        <v>191</v>
      </c>
      <c r="B192" s="1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K192" t="s">
        <v>13</v>
      </c>
      <c r="L192">
        <f t="shared" si="2"/>
        <v>0</v>
      </c>
    </row>
    <row r="193" spans="1:12" x14ac:dyDescent="0.25">
      <c r="A193">
        <v>192</v>
      </c>
      <c r="B193" s="1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K193" t="s">
        <v>13</v>
      </c>
      <c r="L193">
        <f t="shared" si="2"/>
        <v>0</v>
      </c>
    </row>
    <row r="194" spans="1:12" x14ac:dyDescent="0.25">
      <c r="A194">
        <v>193</v>
      </c>
      <c r="B194" s="1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K194" t="s">
        <v>13</v>
      </c>
      <c r="L194">
        <f t="shared" si="2"/>
        <v>0</v>
      </c>
    </row>
    <row r="195" spans="1:12" x14ac:dyDescent="0.25">
      <c r="A195">
        <v>194</v>
      </c>
      <c r="B195" s="1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K195" t="s">
        <v>11</v>
      </c>
      <c r="L195">
        <f t="shared" ref="L195:L258" si="3">IF(K195="Yes", 1, 0)</f>
        <v>1</v>
      </c>
    </row>
    <row r="196" spans="1:12" x14ac:dyDescent="0.25">
      <c r="A196">
        <v>195</v>
      </c>
      <c r="B196" s="1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K196" t="s">
        <v>11</v>
      </c>
      <c r="L196">
        <f t="shared" si="3"/>
        <v>1</v>
      </c>
    </row>
    <row r="197" spans="1:12" x14ac:dyDescent="0.25">
      <c r="A197">
        <v>196</v>
      </c>
      <c r="B197" s="1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K197" t="s">
        <v>11</v>
      </c>
      <c r="L197">
        <f t="shared" si="3"/>
        <v>1</v>
      </c>
    </row>
    <row r="198" spans="1:12" x14ac:dyDescent="0.25">
      <c r="A198">
        <v>197</v>
      </c>
      <c r="B198" s="1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K198" t="s">
        <v>13</v>
      </c>
      <c r="L198">
        <f t="shared" si="3"/>
        <v>0</v>
      </c>
    </row>
    <row r="199" spans="1:12" x14ac:dyDescent="0.25">
      <c r="A199">
        <v>198</v>
      </c>
      <c r="B199" s="1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K199" t="s">
        <v>11</v>
      </c>
      <c r="L199">
        <f t="shared" si="3"/>
        <v>1</v>
      </c>
    </row>
    <row r="200" spans="1:12" x14ac:dyDescent="0.25">
      <c r="A200">
        <v>199</v>
      </c>
      <c r="B200" s="1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K200" t="s">
        <v>13</v>
      </c>
      <c r="L200">
        <f t="shared" si="3"/>
        <v>0</v>
      </c>
    </row>
    <row r="201" spans="1:12" x14ac:dyDescent="0.25">
      <c r="A201">
        <v>200</v>
      </c>
      <c r="B201" s="1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K201" t="s">
        <v>11</v>
      </c>
      <c r="L201">
        <f t="shared" si="3"/>
        <v>1</v>
      </c>
    </row>
    <row r="202" spans="1:12" x14ac:dyDescent="0.25">
      <c r="A202">
        <v>201</v>
      </c>
      <c r="B202" s="1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K202" t="s">
        <v>11</v>
      </c>
      <c r="L202">
        <f t="shared" si="3"/>
        <v>1</v>
      </c>
    </row>
    <row r="203" spans="1:12" x14ac:dyDescent="0.25">
      <c r="A203">
        <v>202</v>
      </c>
      <c r="B203" s="1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K203" t="s">
        <v>11</v>
      </c>
      <c r="L203">
        <f t="shared" si="3"/>
        <v>1</v>
      </c>
    </row>
    <row r="204" spans="1:12" x14ac:dyDescent="0.25">
      <c r="A204">
        <v>203</v>
      </c>
      <c r="B204" s="1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K204" t="s">
        <v>11</v>
      </c>
      <c r="L204">
        <f t="shared" si="3"/>
        <v>1</v>
      </c>
    </row>
    <row r="205" spans="1:12" x14ac:dyDescent="0.25">
      <c r="A205">
        <v>204</v>
      </c>
      <c r="B205" s="1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K205" t="s">
        <v>13</v>
      </c>
      <c r="L205">
        <f t="shared" si="3"/>
        <v>0</v>
      </c>
    </row>
    <row r="206" spans="1:12" x14ac:dyDescent="0.25">
      <c r="A206">
        <v>205</v>
      </c>
      <c r="B206" s="1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K206" t="s">
        <v>11</v>
      </c>
      <c r="L206">
        <f t="shared" si="3"/>
        <v>1</v>
      </c>
    </row>
    <row r="207" spans="1:12" x14ac:dyDescent="0.25">
      <c r="A207">
        <v>206</v>
      </c>
      <c r="B207" s="1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K207" t="s">
        <v>11</v>
      </c>
      <c r="L207">
        <f t="shared" si="3"/>
        <v>1</v>
      </c>
    </row>
    <row r="208" spans="1:12" x14ac:dyDescent="0.25">
      <c r="A208">
        <v>207</v>
      </c>
      <c r="B208" s="1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K208" t="s">
        <v>13</v>
      </c>
      <c r="L208">
        <f t="shared" si="3"/>
        <v>0</v>
      </c>
    </row>
    <row r="209" spans="1:12" x14ac:dyDescent="0.25">
      <c r="A209">
        <v>208</v>
      </c>
      <c r="B209" s="1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K209" t="s">
        <v>11</v>
      </c>
      <c r="L209">
        <f t="shared" si="3"/>
        <v>1</v>
      </c>
    </row>
    <row r="210" spans="1:12" x14ac:dyDescent="0.25">
      <c r="A210">
        <v>209</v>
      </c>
      <c r="B210" s="1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K210" t="s">
        <v>11</v>
      </c>
      <c r="L210">
        <f t="shared" si="3"/>
        <v>1</v>
      </c>
    </row>
    <row r="211" spans="1:12" x14ac:dyDescent="0.25">
      <c r="A211">
        <v>210</v>
      </c>
      <c r="B211" s="1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K211" t="s">
        <v>13</v>
      </c>
      <c r="L211">
        <f t="shared" si="3"/>
        <v>0</v>
      </c>
    </row>
    <row r="212" spans="1:12" x14ac:dyDescent="0.25">
      <c r="A212">
        <v>211</v>
      </c>
      <c r="B212" s="1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K212" t="s">
        <v>11</v>
      </c>
      <c r="L212">
        <f t="shared" si="3"/>
        <v>1</v>
      </c>
    </row>
    <row r="213" spans="1:12" x14ac:dyDescent="0.25">
      <c r="A213">
        <v>212</v>
      </c>
      <c r="B213" s="1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K213" t="s">
        <v>11</v>
      </c>
      <c r="L213">
        <f t="shared" si="3"/>
        <v>1</v>
      </c>
    </row>
    <row r="214" spans="1:12" x14ac:dyDescent="0.25">
      <c r="A214">
        <v>213</v>
      </c>
      <c r="B214" s="1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K214" t="s">
        <v>13</v>
      </c>
      <c r="L214">
        <f t="shared" si="3"/>
        <v>0</v>
      </c>
    </row>
    <row r="215" spans="1:12" x14ac:dyDescent="0.25">
      <c r="A215">
        <v>214</v>
      </c>
      <c r="B215" s="1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K215" t="s">
        <v>13</v>
      </c>
      <c r="L215">
        <f t="shared" si="3"/>
        <v>0</v>
      </c>
    </row>
    <row r="216" spans="1:12" x14ac:dyDescent="0.25">
      <c r="A216">
        <v>215</v>
      </c>
      <c r="B216" s="1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K216" t="s">
        <v>11</v>
      </c>
      <c r="L216">
        <f t="shared" si="3"/>
        <v>1</v>
      </c>
    </row>
    <row r="217" spans="1:12" x14ac:dyDescent="0.25">
      <c r="A217">
        <v>216</v>
      </c>
      <c r="B217" s="1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K217" t="s">
        <v>11</v>
      </c>
      <c r="L217">
        <f t="shared" si="3"/>
        <v>1</v>
      </c>
    </row>
    <row r="218" spans="1:12" x14ac:dyDescent="0.25">
      <c r="A218">
        <v>217</v>
      </c>
      <c r="B218" s="1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K218" t="s">
        <v>11</v>
      </c>
      <c r="L218">
        <f t="shared" si="3"/>
        <v>1</v>
      </c>
    </row>
    <row r="219" spans="1:12" x14ac:dyDescent="0.25">
      <c r="A219">
        <v>218</v>
      </c>
      <c r="B219" s="1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K219" t="s">
        <v>13</v>
      </c>
      <c r="L219">
        <f t="shared" si="3"/>
        <v>0</v>
      </c>
    </row>
    <row r="220" spans="1:12" x14ac:dyDescent="0.25">
      <c r="A220">
        <v>219</v>
      </c>
      <c r="B220" s="1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K220" t="s">
        <v>11</v>
      </c>
      <c r="L220">
        <f t="shared" si="3"/>
        <v>1</v>
      </c>
    </row>
    <row r="221" spans="1:12" x14ac:dyDescent="0.25">
      <c r="A221">
        <v>220</v>
      </c>
      <c r="B221" s="1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K221" t="s">
        <v>13</v>
      </c>
      <c r="L221">
        <f t="shared" si="3"/>
        <v>0</v>
      </c>
    </row>
    <row r="222" spans="1:12" x14ac:dyDescent="0.25">
      <c r="A222">
        <v>221</v>
      </c>
      <c r="B222" s="1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K222" t="s">
        <v>11</v>
      </c>
      <c r="L222">
        <f t="shared" si="3"/>
        <v>1</v>
      </c>
    </row>
    <row r="223" spans="1:12" x14ac:dyDescent="0.25">
      <c r="A223">
        <v>222</v>
      </c>
      <c r="B223" s="1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K223" t="s">
        <v>11</v>
      </c>
      <c r="L223">
        <f t="shared" si="3"/>
        <v>1</v>
      </c>
    </row>
    <row r="224" spans="1:12" x14ac:dyDescent="0.25">
      <c r="A224">
        <v>223</v>
      </c>
      <c r="B224" s="1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K224" t="s">
        <v>13</v>
      </c>
      <c r="L224">
        <f t="shared" si="3"/>
        <v>0</v>
      </c>
    </row>
    <row r="225" spans="1:12" x14ac:dyDescent="0.25">
      <c r="A225">
        <v>224</v>
      </c>
      <c r="B225" s="1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K225" t="s">
        <v>11</v>
      </c>
      <c r="L225">
        <f t="shared" si="3"/>
        <v>1</v>
      </c>
    </row>
    <row r="226" spans="1:12" x14ac:dyDescent="0.25">
      <c r="A226">
        <v>225</v>
      </c>
      <c r="B226" s="1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K226" t="s">
        <v>11</v>
      </c>
      <c r="L226">
        <f t="shared" si="3"/>
        <v>1</v>
      </c>
    </row>
    <row r="227" spans="1:12" x14ac:dyDescent="0.25">
      <c r="A227">
        <v>226</v>
      </c>
      <c r="B227" s="1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K227" t="s">
        <v>11</v>
      </c>
      <c r="L227">
        <f t="shared" si="3"/>
        <v>1</v>
      </c>
    </row>
    <row r="228" spans="1:12" x14ac:dyDescent="0.25">
      <c r="A228">
        <v>227</v>
      </c>
      <c r="B228" s="1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K228" t="s">
        <v>13</v>
      </c>
      <c r="L228">
        <f t="shared" si="3"/>
        <v>0</v>
      </c>
    </row>
    <row r="229" spans="1:12" x14ac:dyDescent="0.25">
      <c r="A229">
        <v>228</v>
      </c>
      <c r="B229" s="1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K229" t="s">
        <v>13</v>
      </c>
      <c r="L229">
        <f t="shared" si="3"/>
        <v>0</v>
      </c>
    </row>
    <row r="230" spans="1:12" x14ac:dyDescent="0.25">
      <c r="A230">
        <v>229</v>
      </c>
      <c r="B230" s="1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K230" t="s">
        <v>13</v>
      </c>
      <c r="L230">
        <f t="shared" si="3"/>
        <v>0</v>
      </c>
    </row>
    <row r="231" spans="1:12" x14ac:dyDescent="0.25">
      <c r="A231">
        <v>230</v>
      </c>
      <c r="B231" s="1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K231" t="s">
        <v>13</v>
      </c>
      <c r="L231">
        <f t="shared" si="3"/>
        <v>0</v>
      </c>
    </row>
    <row r="232" spans="1:12" x14ac:dyDescent="0.25">
      <c r="A232">
        <v>231</v>
      </c>
      <c r="B232" s="1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K232" t="s">
        <v>11</v>
      </c>
      <c r="L232">
        <f t="shared" si="3"/>
        <v>1</v>
      </c>
    </row>
    <row r="233" spans="1:12" x14ac:dyDescent="0.25">
      <c r="A233">
        <v>232</v>
      </c>
      <c r="B233" s="1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K233" t="s">
        <v>11</v>
      </c>
      <c r="L233">
        <f t="shared" si="3"/>
        <v>1</v>
      </c>
    </row>
    <row r="234" spans="1:12" x14ac:dyDescent="0.25">
      <c r="A234">
        <v>233</v>
      </c>
      <c r="B234" s="1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K234" t="s">
        <v>11</v>
      </c>
      <c r="L234">
        <f t="shared" si="3"/>
        <v>1</v>
      </c>
    </row>
    <row r="235" spans="1:12" x14ac:dyDescent="0.25">
      <c r="A235">
        <v>234</v>
      </c>
      <c r="B235" s="1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K235" t="s">
        <v>13</v>
      </c>
      <c r="L235">
        <f t="shared" si="3"/>
        <v>0</v>
      </c>
    </row>
    <row r="236" spans="1:12" x14ac:dyDescent="0.25">
      <c r="A236">
        <v>235</v>
      </c>
      <c r="B236" s="1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K236" t="s">
        <v>11</v>
      </c>
      <c r="L236">
        <f t="shared" si="3"/>
        <v>1</v>
      </c>
    </row>
    <row r="237" spans="1:12" x14ac:dyDescent="0.25">
      <c r="A237">
        <v>236</v>
      </c>
      <c r="B237" s="1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K237" t="s">
        <v>11</v>
      </c>
      <c r="L237">
        <f t="shared" si="3"/>
        <v>1</v>
      </c>
    </row>
    <row r="238" spans="1:12" x14ac:dyDescent="0.25">
      <c r="A238">
        <v>237</v>
      </c>
      <c r="B238" s="1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K238" t="s">
        <v>13</v>
      </c>
      <c r="L238">
        <f t="shared" si="3"/>
        <v>0</v>
      </c>
    </row>
    <row r="239" spans="1:12" x14ac:dyDescent="0.25">
      <c r="A239">
        <v>238</v>
      </c>
      <c r="B239" s="1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K239" t="s">
        <v>13</v>
      </c>
      <c r="L239">
        <f t="shared" si="3"/>
        <v>0</v>
      </c>
    </row>
    <row r="240" spans="1:12" x14ac:dyDescent="0.25">
      <c r="A240">
        <v>239</v>
      </c>
      <c r="B240" s="1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K240" t="s">
        <v>13</v>
      </c>
      <c r="L240">
        <f t="shared" si="3"/>
        <v>0</v>
      </c>
    </row>
    <row r="241" spans="1:12" x14ac:dyDescent="0.25">
      <c r="A241">
        <v>240</v>
      </c>
      <c r="B241" s="1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K241" t="s">
        <v>13</v>
      </c>
      <c r="L241">
        <f t="shared" si="3"/>
        <v>0</v>
      </c>
    </row>
    <row r="242" spans="1:12" x14ac:dyDescent="0.25">
      <c r="A242">
        <v>241</v>
      </c>
      <c r="B242" s="1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K242" t="s">
        <v>11</v>
      </c>
      <c r="L242">
        <f t="shared" si="3"/>
        <v>1</v>
      </c>
    </row>
    <row r="243" spans="1:12" x14ac:dyDescent="0.25">
      <c r="A243">
        <v>242</v>
      </c>
      <c r="B243" s="1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K243" t="s">
        <v>11</v>
      </c>
      <c r="L243">
        <f t="shared" si="3"/>
        <v>1</v>
      </c>
    </row>
    <row r="244" spans="1:12" x14ac:dyDescent="0.25">
      <c r="A244">
        <v>243</v>
      </c>
      <c r="B244" s="1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K244" t="s">
        <v>13</v>
      </c>
      <c r="L244">
        <f t="shared" si="3"/>
        <v>0</v>
      </c>
    </row>
    <row r="245" spans="1:12" x14ac:dyDescent="0.25">
      <c r="A245">
        <v>244</v>
      </c>
      <c r="B245" s="1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K245" t="s">
        <v>13</v>
      </c>
      <c r="L245">
        <f t="shared" si="3"/>
        <v>0</v>
      </c>
    </row>
    <row r="246" spans="1:12" x14ac:dyDescent="0.25">
      <c r="A246">
        <v>245</v>
      </c>
      <c r="B246" s="1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K246" t="s">
        <v>11</v>
      </c>
      <c r="L246">
        <f t="shared" si="3"/>
        <v>1</v>
      </c>
    </row>
    <row r="247" spans="1:12" x14ac:dyDescent="0.25">
      <c r="A247">
        <v>246</v>
      </c>
      <c r="B247" s="1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K247" t="s">
        <v>13</v>
      </c>
      <c r="L247">
        <f t="shared" si="3"/>
        <v>0</v>
      </c>
    </row>
    <row r="248" spans="1:12" x14ac:dyDescent="0.25">
      <c r="A248">
        <v>247</v>
      </c>
      <c r="B248" s="1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K248" t="s">
        <v>11</v>
      </c>
      <c r="L248">
        <f t="shared" si="3"/>
        <v>1</v>
      </c>
    </row>
    <row r="249" spans="1:12" x14ac:dyDescent="0.25">
      <c r="A249">
        <v>248</v>
      </c>
      <c r="B249" s="1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K249" t="s">
        <v>11</v>
      </c>
      <c r="L249">
        <f t="shared" si="3"/>
        <v>1</v>
      </c>
    </row>
    <row r="250" spans="1:12" x14ac:dyDescent="0.25">
      <c r="A250">
        <v>249</v>
      </c>
      <c r="B250" s="1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K250" t="s">
        <v>11</v>
      </c>
      <c r="L250">
        <f t="shared" si="3"/>
        <v>1</v>
      </c>
    </row>
    <row r="251" spans="1:12" x14ac:dyDescent="0.25">
      <c r="A251">
        <v>250</v>
      </c>
      <c r="B251" s="1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K251" t="s">
        <v>11</v>
      </c>
      <c r="L251">
        <f t="shared" si="3"/>
        <v>1</v>
      </c>
    </row>
    <row r="252" spans="1:12" x14ac:dyDescent="0.25">
      <c r="A252">
        <v>251</v>
      </c>
      <c r="B252" s="1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K252" t="s">
        <v>11</v>
      </c>
      <c r="L252">
        <f t="shared" si="3"/>
        <v>1</v>
      </c>
    </row>
    <row r="253" spans="1:12" x14ac:dyDescent="0.25">
      <c r="A253">
        <v>252</v>
      </c>
      <c r="B253" s="1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K253" t="s">
        <v>13</v>
      </c>
      <c r="L253">
        <f t="shared" si="3"/>
        <v>0</v>
      </c>
    </row>
    <row r="254" spans="1:12" x14ac:dyDescent="0.25">
      <c r="A254">
        <v>253</v>
      </c>
      <c r="B254" s="1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K254" t="s">
        <v>13</v>
      </c>
      <c r="L254">
        <f t="shared" si="3"/>
        <v>0</v>
      </c>
    </row>
    <row r="255" spans="1:12" x14ac:dyDescent="0.25">
      <c r="A255">
        <v>254</v>
      </c>
      <c r="B255" s="1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K255" t="s">
        <v>11</v>
      </c>
      <c r="L255">
        <f t="shared" si="3"/>
        <v>1</v>
      </c>
    </row>
    <row r="256" spans="1:12" x14ac:dyDescent="0.25">
      <c r="A256">
        <v>255</v>
      </c>
      <c r="B256" s="1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K256" t="s">
        <v>11</v>
      </c>
      <c r="L256">
        <f t="shared" si="3"/>
        <v>1</v>
      </c>
    </row>
    <row r="257" spans="1:12" x14ac:dyDescent="0.25">
      <c r="A257">
        <v>256</v>
      </c>
      <c r="B257" s="1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K257" t="s">
        <v>11</v>
      </c>
      <c r="L257">
        <f t="shared" si="3"/>
        <v>1</v>
      </c>
    </row>
    <row r="258" spans="1:12" x14ac:dyDescent="0.25">
      <c r="A258">
        <v>257</v>
      </c>
      <c r="B258" s="1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K258" t="s">
        <v>13</v>
      </c>
      <c r="L258">
        <f t="shared" si="3"/>
        <v>0</v>
      </c>
    </row>
    <row r="259" spans="1:12" x14ac:dyDescent="0.25">
      <c r="A259">
        <v>258</v>
      </c>
      <c r="B259" s="1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K259" t="s">
        <v>13</v>
      </c>
      <c r="L259">
        <f t="shared" ref="L259:L322" si="4">IF(K259="Yes", 1, 0)</f>
        <v>0</v>
      </c>
    </row>
    <row r="260" spans="1:12" x14ac:dyDescent="0.25">
      <c r="A260">
        <v>259</v>
      </c>
      <c r="B260" s="1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K260" t="s">
        <v>13</v>
      </c>
      <c r="L260">
        <f t="shared" si="4"/>
        <v>0</v>
      </c>
    </row>
    <row r="261" spans="1:12" x14ac:dyDescent="0.25">
      <c r="A261">
        <v>260</v>
      </c>
      <c r="B261" s="1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K261" t="s">
        <v>11</v>
      </c>
      <c r="L261">
        <f t="shared" si="4"/>
        <v>1</v>
      </c>
    </row>
    <row r="262" spans="1:12" x14ac:dyDescent="0.25">
      <c r="A262">
        <v>261</v>
      </c>
      <c r="B262" s="1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K262" t="s">
        <v>13</v>
      </c>
      <c r="L262">
        <f t="shared" si="4"/>
        <v>0</v>
      </c>
    </row>
    <row r="263" spans="1:12" x14ac:dyDescent="0.25">
      <c r="A263">
        <v>262</v>
      </c>
      <c r="B263" s="1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K263" t="s">
        <v>11</v>
      </c>
      <c r="L263">
        <f t="shared" si="4"/>
        <v>1</v>
      </c>
    </row>
    <row r="264" spans="1:12" x14ac:dyDescent="0.25">
      <c r="A264">
        <v>263</v>
      </c>
      <c r="B264" s="1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K264" t="s">
        <v>13</v>
      </c>
      <c r="L264">
        <f t="shared" si="4"/>
        <v>0</v>
      </c>
    </row>
    <row r="265" spans="1:12" x14ac:dyDescent="0.25">
      <c r="A265">
        <v>264</v>
      </c>
      <c r="B265" s="1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K265" t="s">
        <v>11</v>
      </c>
      <c r="L265">
        <f t="shared" si="4"/>
        <v>1</v>
      </c>
    </row>
    <row r="266" spans="1:12" x14ac:dyDescent="0.25">
      <c r="A266">
        <v>265</v>
      </c>
      <c r="B266" s="1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K266" t="s">
        <v>11</v>
      </c>
      <c r="L266">
        <f t="shared" si="4"/>
        <v>1</v>
      </c>
    </row>
    <row r="267" spans="1:12" x14ac:dyDescent="0.25">
      <c r="A267">
        <v>266</v>
      </c>
      <c r="B267" s="1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K267" t="s">
        <v>11</v>
      </c>
      <c r="L267">
        <f t="shared" si="4"/>
        <v>1</v>
      </c>
    </row>
    <row r="268" spans="1:12" x14ac:dyDescent="0.25">
      <c r="A268">
        <v>267</v>
      </c>
      <c r="B268" s="1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K268" t="s">
        <v>11</v>
      </c>
      <c r="L268">
        <f t="shared" si="4"/>
        <v>1</v>
      </c>
    </row>
    <row r="269" spans="1:12" x14ac:dyDescent="0.25">
      <c r="A269">
        <v>268</v>
      </c>
      <c r="B269" s="1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K269" t="s">
        <v>13</v>
      </c>
      <c r="L269">
        <f t="shared" si="4"/>
        <v>0</v>
      </c>
    </row>
    <row r="270" spans="1:12" x14ac:dyDescent="0.25">
      <c r="A270">
        <v>269</v>
      </c>
      <c r="B270" s="1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K270" t="s">
        <v>11</v>
      </c>
      <c r="L270">
        <f t="shared" si="4"/>
        <v>1</v>
      </c>
    </row>
    <row r="271" spans="1:12" x14ac:dyDescent="0.25">
      <c r="A271">
        <v>270</v>
      </c>
      <c r="B271" s="1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K271" t="s">
        <v>11</v>
      </c>
      <c r="L271">
        <f t="shared" si="4"/>
        <v>1</v>
      </c>
    </row>
    <row r="272" spans="1:12" x14ac:dyDescent="0.25">
      <c r="A272">
        <v>271</v>
      </c>
      <c r="B272" s="1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K272" t="s">
        <v>13</v>
      </c>
      <c r="L272">
        <f t="shared" si="4"/>
        <v>0</v>
      </c>
    </row>
    <row r="273" spans="1:12" x14ac:dyDescent="0.25">
      <c r="A273">
        <v>272</v>
      </c>
      <c r="B273" s="1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K273" t="s">
        <v>11</v>
      </c>
      <c r="L273">
        <f t="shared" si="4"/>
        <v>1</v>
      </c>
    </row>
    <row r="274" spans="1:12" x14ac:dyDescent="0.25">
      <c r="A274">
        <v>273</v>
      </c>
      <c r="B274" s="1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K274" t="s">
        <v>11</v>
      </c>
      <c r="L274">
        <f t="shared" si="4"/>
        <v>1</v>
      </c>
    </row>
    <row r="275" spans="1:12" x14ac:dyDescent="0.25">
      <c r="A275">
        <v>274</v>
      </c>
      <c r="B275" s="1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K275" t="s">
        <v>13</v>
      </c>
      <c r="L275">
        <f t="shared" si="4"/>
        <v>0</v>
      </c>
    </row>
    <row r="276" spans="1:12" x14ac:dyDescent="0.25">
      <c r="A276">
        <v>275</v>
      </c>
      <c r="B276" s="1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K276" t="s">
        <v>13</v>
      </c>
      <c r="L276">
        <f t="shared" si="4"/>
        <v>0</v>
      </c>
    </row>
    <row r="277" spans="1:12" x14ac:dyDescent="0.25">
      <c r="A277">
        <v>276</v>
      </c>
      <c r="B277" s="1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K277" t="s">
        <v>13</v>
      </c>
      <c r="L277">
        <f t="shared" si="4"/>
        <v>0</v>
      </c>
    </row>
    <row r="278" spans="1:12" x14ac:dyDescent="0.25">
      <c r="A278">
        <v>277</v>
      </c>
      <c r="B278" s="1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K278" t="s">
        <v>13</v>
      </c>
      <c r="L278">
        <f t="shared" si="4"/>
        <v>0</v>
      </c>
    </row>
    <row r="279" spans="1:12" x14ac:dyDescent="0.25">
      <c r="A279">
        <v>278</v>
      </c>
      <c r="B279" s="1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K279" t="s">
        <v>13</v>
      </c>
      <c r="L279">
        <f t="shared" si="4"/>
        <v>0</v>
      </c>
    </row>
    <row r="280" spans="1:12" x14ac:dyDescent="0.25">
      <c r="A280">
        <v>279</v>
      </c>
      <c r="B280" s="1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K280" t="s">
        <v>13</v>
      </c>
      <c r="L280">
        <f t="shared" si="4"/>
        <v>0</v>
      </c>
    </row>
    <row r="281" spans="1:12" x14ac:dyDescent="0.25">
      <c r="A281">
        <v>280</v>
      </c>
      <c r="B281" s="1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K281" t="s">
        <v>11</v>
      </c>
      <c r="L281">
        <f t="shared" si="4"/>
        <v>1</v>
      </c>
    </row>
    <row r="282" spans="1:12" x14ac:dyDescent="0.25">
      <c r="A282">
        <v>281</v>
      </c>
      <c r="B282" s="1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K282" t="s">
        <v>11</v>
      </c>
      <c r="L282">
        <f t="shared" si="4"/>
        <v>1</v>
      </c>
    </row>
    <row r="283" spans="1:12" x14ac:dyDescent="0.25">
      <c r="A283">
        <v>282</v>
      </c>
      <c r="B283" s="1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K283" t="s">
        <v>11</v>
      </c>
      <c r="L283">
        <f t="shared" si="4"/>
        <v>1</v>
      </c>
    </row>
    <row r="284" spans="1:12" x14ac:dyDescent="0.25">
      <c r="A284">
        <v>283</v>
      </c>
      <c r="B284" s="1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K284" t="s">
        <v>13</v>
      </c>
      <c r="L284">
        <f t="shared" si="4"/>
        <v>0</v>
      </c>
    </row>
    <row r="285" spans="1:12" x14ac:dyDescent="0.25">
      <c r="A285">
        <v>284</v>
      </c>
      <c r="B285" s="1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K285" t="s">
        <v>11</v>
      </c>
      <c r="L285">
        <f t="shared" si="4"/>
        <v>1</v>
      </c>
    </row>
    <row r="286" spans="1:12" x14ac:dyDescent="0.25">
      <c r="A286">
        <v>285</v>
      </c>
      <c r="B286" s="1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K286" t="s">
        <v>11</v>
      </c>
      <c r="L286">
        <f t="shared" si="4"/>
        <v>1</v>
      </c>
    </row>
    <row r="287" spans="1:12" x14ac:dyDescent="0.25">
      <c r="A287">
        <v>286</v>
      </c>
      <c r="B287" s="1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K287" t="s">
        <v>13</v>
      </c>
      <c r="L287">
        <f t="shared" si="4"/>
        <v>0</v>
      </c>
    </row>
    <row r="288" spans="1:12" x14ac:dyDescent="0.25">
      <c r="A288">
        <v>287</v>
      </c>
      <c r="B288" s="1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K288" t="s">
        <v>11</v>
      </c>
      <c r="L288">
        <f t="shared" si="4"/>
        <v>1</v>
      </c>
    </row>
    <row r="289" spans="1:12" x14ac:dyDescent="0.25">
      <c r="A289">
        <v>288</v>
      </c>
      <c r="B289" s="1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K289" t="s">
        <v>13</v>
      </c>
      <c r="L289">
        <f t="shared" si="4"/>
        <v>0</v>
      </c>
    </row>
    <row r="290" spans="1:12" x14ac:dyDescent="0.25">
      <c r="A290">
        <v>289</v>
      </c>
      <c r="B290" s="1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K290" t="s">
        <v>13</v>
      </c>
      <c r="L290">
        <f t="shared" si="4"/>
        <v>0</v>
      </c>
    </row>
    <row r="291" spans="1:12" x14ac:dyDescent="0.25">
      <c r="A291">
        <v>290</v>
      </c>
      <c r="B291" s="1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K291" t="s">
        <v>13</v>
      </c>
      <c r="L291">
        <f t="shared" si="4"/>
        <v>0</v>
      </c>
    </row>
    <row r="292" spans="1:12" x14ac:dyDescent="0.25">
      <c r="A292">
        <v>291</v>
      </c>
      <c r="B292" s="1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K292" t="s">
        <v>13</v>
      </c>
      <c r="L292">
        <f t="shared" si="4"/>
        <v>0</v>
      </c>
    </row>
    <row r="293" spans="1:12" x14ac:dyDescent="0.25">
      <c r="A293">
        <v>292</v>
      </c>
      <c r="B293" s="1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K293" t="s">
        <v>13</v>
      </c>
      <c r="L293">
        <f t="shared" si="4"/>
        <v>0</v>
      </c>
    </row>
    <row r="294" spans="1:12" x14ac:dyDescent="0.25">
      <c r="A294">
        <v>293</v>
      </c>
      <c r="B294" s="1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K294" t="s">
        <v>11</v>
      </c>
      <c r="L294">
        <f t="shared" si="4"/>
        <v>1</v>
      </c>
    </row>
    <row r="295" spans="1:12" x14ac:dyDescent="0.25">
      <c r="A295">
        <v>294</v>
      </c>
      <c r="B295" s="1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K295" t="s">
        <v>11</v>
      </c>
      <c r="L295">
        <f t="shared" si="4"/>
        <v>1</v>
      </c>
    </row>
    <row r="296" spans="1:12" x14ac:dyDescent="0.25">
      <c r="A296">
        <v>295</v>
      </c>
      <c r="B296" s="1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K296" t="s">
        <v>11</v>
      </c>
      <c r="L296">
        <f t="shared" si="4"/>
        <v>1</v>
      </c>
    </row>
    <row r="297" spans="1:12" x14ac:dyDescent="0.25">
      <c r="A297">
        <v>296</v>
      </c>
      <c r="B297" s="1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K297" t="s">
        <v>13</v>
      </c>
      <c r="L297">
        <f t="shared" si="4"/>
        <v>0</v>
      </c>
    </row>
    <row r="298" spans="1:12" x14ac:dyDescent="0.25">
      <c r="A298">
        <v>297</v>
      </c>
      <c r="B298" s="1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K298" t="s">
        <v>13</v>
      </c>
      <c r="L298">
        <f t="shared" si="4"/>
        <v>0</v>
      </c>
    </row>
    <row r="299" spans="1:12" x14ac:dyDescent="0.25">
      <c r="A299">
        <v>298</v>
      </c>
      <c r="B299" s="1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K299" t="s">
        <v>11</v>
      </c>
      <c r="L299">
        <f t="shared" si="4"/>
        <v>1</v>
      </c>
    </row>
    <row r="300" spans="1:12" x14ac:dyDescent="0.25">
      <c r="A300">
        <v>299</v>
      </c>
      <c r="B300" s="1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K300" t="s">
        <v>13</v>
      </c>
      <c r="L300">
        <f t="shared" si="4"/>
        <v>0</v>
      </c>
    </row>
    <row r="301" spans="1:12" x14ac:dyDescent="0.25">
      <c r="A301">
        <v>300</v>
      </c>
      <c r="B301" s="1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K301" t="s">
        <v>13</v>
      </c>
      <c r="L301">
        <f t="shared" si="4"/>
        <v>0</v>
      </c>
    </row>
    <row r="302" spans="1:12" x14ac:dyDescent="0.25">
      <c r="A302">
        <v>301</v>
      </c>
      <c r="B302" s="1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K302" t="s">
        <v>11</v>
      </c>
      <c r="L302">
        <f t="shared" si="4"/>
        <v>1</v>
      </c>
    </row>
    <row r="303" spans="1:12" x14ac:dyDescent="0.25">
      <c r="A303">
        <v>302</v>
      </c>
      <c r="B303" s="1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K303" t="s">
        <v>11</v>
      </c>
      <c r="L303">
        <f t="shared" si="4"/>
        <v>1</v>
      </c>
    </row>
    <row r="304" spans="1:12" x14ac:dyDescent="0.25">
      <c r="A304">
        <v>303</v>
      </c>
      <c r="B304" s="1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K304" t="s">
        <v>13</v>
      </c>
      <c r="L304">
        <f t="shared" si="4"/>
        <v>0</v>
      </c>
    </row>
    <row r="305" spans="1:12" x14ac:dyDescent="0.25">
      <c r="A305">
        <v>304</v>
      </c>
      <c r="B305" s="1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K305" t="s">
        <v>11</v>
      </c>
      <c r="L305">
        <f t="shared" si="4"/>
        <v>1</v>
      </c>
    </row>
    <row r="306" spans="1:12" x14ac:dyDescent="0.25">
      <c r="A306">
        <v>305</v>
      </c>
      <c r="B306" s="1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K306" t="s">
        <v>11</v>
      </c>
      <c r="L306">
        <f t="shared" si="4"/>
        <v>1</v>
      </c>
    </row>
    <row r="307" spans="1:12" x14ac:dyDescent="0.25">
      <c r="A307">
        <v>306</v>
      </c>
      <c r="B307" s="1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K307" t="s">
        <v>11</v>
      </c>
      <c r="L307">
        <f t="shared" si="4"/>
        <v>1</v>
      </c>
    </row>
    <row r="308" spans="1:12" x14ac:dyDescent="0.25">
      <c r="A308">
        <v>307</v>
      </c>
      <c r="B308" s="1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K308" t="s">
        <v>11</v>
      </c>
      <c r="L308">
        <f t="shared" si="4"/>
        <v>1</v>
      </c>
    </row>
    <row r="309" spans="1:12" x14ac:dyDescent="0.25">
      <c r="A309">
        <v>308</v>
      </c>
      <c r="B309" s="1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K309" t="s">
        <v>11</v>
      </c>
      <c r="L309">
        <f t="shared" si="4"/>
        <v>1</v>
      </c>
    </row>
    <row r="310" spans="1:12" x14ac:dyDescent="0.25">
      <c r="A310">
        <v>309</v>
      </c>
      <c r="B310" s="1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K310" t="s">
        <v>13</v>
      </c>
      <c r="L310">
        <f t="shared" si="4"/>
        <v>0</v>
      </c>
    </row>
    <row r="311" spans="1:12" x14ac:dyDescent="0.25">
      <c r="A311">
        <v>310</v>
      </c>
      <c r="B311" s="1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K311" t="s">
        <v>13</v>
      </c>
      <c r="L311">
        <f t="shared" si="4"/>
        <v>0</v>
      </c>
    </row>
    <row r="312" spans="1:12" x14ac:dyDescent="0.25">
      <c r="A312">
        <v>311</v>
      </c>
      <c r="B312" s="1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K312" t="s">
        <v>13</v>
      </c>
      <c r="L312">
        <f t="shared" si="4"/>
        <v>0</v>
      </c>
    </row>
    <row r="313" spans="1:12" x14ac:dyDescent="0.25">
      <c r="A313">
        <v>312</v>
      </c>
      <c r="B313" s="1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K313" t="s">
        <v>11</v>
      </c>
      <c r="L313">
        <f t="shared" si="4"/>
        <v>1</v>
      </c>
    </row>
    <row r="314" spans="1:12" x14ac:dyDescent="0.25">
      <c r="A314">
        <v>313</v>
      </c>
      <c r="B314" s="1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K314" t="s">
        <v>13</v>
      </c>
      <c r="L314">
        <f t="shared" si="4"/>
        <v>0</v>
      </c>
    </row>
    <row r="315" spans="1:12" x14ac:dyDescent="0.25">
      <c r="A315">
        <v>314</v>
      </c>
      <c r="B315" s="1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K315" t="s">
        <v>11</v>
      </c>
      <c r="L315">
        <f t="shared" si="4"/>
        <v>1</v>
      </c>
    </row>
    <row r="316" spans="1:12" x14ac:dyDescent="0.25">
      <c r="A316">
        <v>315</v>
      </c>
      <c r="B316" s="1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K316" t="s">
        <v>11</v>
      </c>
      <c r="L316">
        <f t="shared" si="4"/>
        <v>1</v>
      </c>
    </row>
    <row r="317" spans="1:12" x14ac:dyDescent="0.25">
      <c r="A317">
        <v>316</v>
      </c>
      <c r="B317" s="1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K317" t="s">
        <v>13</v>
      </c>
      <c r="L317">
        <f t="shared" si="4"/>
        <v>0</v>
      </c>
    </row>
    <row r="318" spans="1:12" x14ac:dyDescent="0.25">
      <c r="A318">
        <v>317</v>
      </c>
      <c r="B318" s="1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K318" t="s">
        <v>13</v>
      </c>
      <c r="L318">
        <f t="shared" si="4"/>
        <v>0</v>
      </c>
    </row>
    <row r="319" spans="1:12" x14ac:dyDescent="0.25">
      <c r="A319">
        <v>318</v>
      </c>
      <c r="B319" s="1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K319" t="s">
        <v>13</v>
      </c>
      <c r="L319">
        <f t="shared" si="4"/>
        <v>0</v>
      </c>
    </row>
    <row r="320" spans="1:12" x14ac:dyDescent="0.25">
      <c r="A320">
        <v>319</v>
      </c>
      <c r="B320" s="1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K320" t="s">
        <v>13</v>
      </c>
      <c r="L320">
        <f t="shared" si="4"/>
        <v>0</v>
      </c>
    </row>
    <row r="321" spans="1:12" x14ac:dyDescent="0.25">
      <c r="A321">
        <v>320</v>
      </c>
      <c r="B321" s="1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K321" t="s">
        <v>13</v>
      </c>
      <c r="L321">
        <f t="shared" si="4"/>
        <v>0</v>
      </c>
    </row>
    <row r="322" spans="1:12" x14ac:dyDescent="0.25">
      <c r="A322">
        <v>321</v>
      </c>
      <c r="B322" s="1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K322" t="s">
        <v>13</v>
      </c>
      <c r="L322">
        <f t="shared" si="4"/>
        <v>0</v>
      </c>
    </row>
    <row r="323" spans="1:12" x14ac:dyDescent="0.25">
      <c r="A323">
        <v>322</v>
      </c>
      <c r="B323" s="1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K323" t="s">
        <v>11</v>
      </c>
      <c r="L323">
        <f t="shared" ref="L323:L386" si="5">IF(K323="Yes", 1, 0)</f>
        <v>1</v>
      </c>
    </row>
    <row r="324" spans="1:12" x14ac:dyDescent="0.25">
      <c r="A324">
        <v>323</v>
      </c>
      <c r="B324" s="1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K324" t="s">
        <v>13</v>
      </c>
      <c r="L324">
        <f t="shared" si="5"/>
        <v>0</v>
      </c>
    </row>
    <row r="325" spans="1:12" x14ac:dyDescent="0.25">
      <c r="A325">
        <v>324</v>
      </c>
      <c r="B325" s="1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K325" t="s">
        <v>13</v>
      </c>
      <c r="L325">
        <f t="shared" si="5"/>
        <v>0</v>
      </c>
    </row>
    <row r="326" spans="1:12" x14ac:dyDescent="0.25">
      <c r="A326">
        <v>325</v>
      </c>
      <c r="B326" s="1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K326" t="s">
        <v>13</v>
      </c>
      <c r="L326">
        <f t="shared" si="5"/>
        <v>0</v>
      </c>
    </row>
    <row r="327" spans="1:12" x14ac:dyDescent="0.25">
      <c r="A327">
        <v>326</v>
      </c>
      <c r="B327" s="1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K327" t="s">
        <v>11</v>
      </c>
      <c r="L327">
        <f t="shared" si="5"/>
        <v>1</v>
      </c>
    </row>
    <row r="328" spans="1:12" x14ac:dyDescent="0.25">
      <c r="A328">
        <v>327</v>
      </c>
      <c r="B328" s="1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K328" t="s">
        <v>13</v>
      </c>
      <c r="L328">
        <f t="shared" si="5"/>
        <v>0</v>
      </c>
    </row>
    <row r="329" spans="1:12" x14ac:dyDescent="0.25">
      <c r="A329">
        <v>328</v>
      </c>
      <c r="B329" s="1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K329" t="s">
        <v>11</v>
      </c>
      <c r="L329">
        <f t="shared" si="5"/>
        <v>1</v>
      </c>
    </row>
    <row r="330" spans="1:12" x14ac:dyDescent="0.25">
      <c r="A330">
        <v>329</v>
      </c>
      <c r="B330" s="1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K330" t="s">
        <v>11</v>
      </c>
      <c r="L330">
        <f t="shared" si="5"/>
        <v>1</v>
      </c>
    </row>
    <row r="331" spans="1:12" x14ac:dyDescent="0.25">
      <c r="A331">
        <v>330</v>
      </c>
      <c r="B331" s="1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K331" t="s">
        <v>11</v>
      </c>
      <c r="L331">
        <f t="shared" si="5"/>
        <v>1</v>
      </c>
    </row>
    <row r="332" spans="1:12" x14ac:dyDescent="0.25">
      <c r="A332">
        <v>331</v>
      </c>
      <c r="B332" s="1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K332" t="s">
        <v>13</v>
      </c>
      <c r="L332">
        <f t="shared" si="5"/>
        <v>0</v>
      </c>
    </row>
    <row r="333" spans="1:12" x14ac:dyDescent="0.25">
      <c r="A333">
        <v>332</v>
      </c>
      <c r="B333" s="1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K333" t="s">
        <v>13</v>
      </c>
      <c r="L333">
        <f t="shared" si="5"/>
        <v>0</v>
      </c>
    </row>
    <row r="334" spans="1:12" x14ac:dyDescent="0.25">
      <c r="A334">
        <v>333</v>
      </c>
      <c r="B334" s="1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K334" t="s">
        <v>13</v>
      </c>
      <c r="L334">
        <f t="shared" si="5"/>
        <v>0</v>
      </c>
    </row>
    <row r="335" spans="1:12" x14ac:dyDescent="0.25">
      <c r="A335">
        <v>334</v>
      </c>
      <c r="B335" s="1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K335" t="s">
        <v>13</v>
      </c>
      <c r="L335">
        <f t="shared" si="5"/>
        <v>0</v>
      </c>
    </row>
    <row r="336" spans="1:12" x14ac:dyDescent="0.25">
      <c r="A336">
        <v>335</v>
      </c>
      <c r="B336" s="1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K336" t="s">
        <v>13</v>
      </c>
      <c r="L336">
        <f t="shared" si="5"/>
        <v>0</v>
      </c>
    </row>
    <row r="337" spans="1:12" x14ac:dyDescent="0.25">
      <c r="A337">
        <v>336</v>
      </c>
      <c r="B337" s="1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K337" t="s">
        <v>11</v>
      </c>
      <c r="L337">
        <f t="shared" si="5"/>
        <v>1</v>
      </c>
    </row>
    <row r="338" spans="1:12" x14ac:dyDescent="0.25">
      <c r="A338">
        <v>337</v>
      </c>
      <c r="B338" s="1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K338" t="s">
        <v>13</v>
      </c>
      <c r="L338">
        <f t="shared" si="5"/>
        <v>0</v>
      </c>
    </row>
    <row r="339" spans="1:12" x14ac:dyDescent="0.25">
      <c r="A339">
        <v>338</v>
      </c>
      <c r="B339" s="1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K339" t="s">
        <v>13</v>
      </c>
      <c r="L339">
        <f t="shared" si="5"/>
        <v>0</v>
      </c>
    </row>
    <row r="340" spans="1:12" x14ac:dyDescent="0.25">
      <c r="A340">
        <v>339</v>
      </c>
      <c r="B340" s="1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K340" t="s">
        <v>11</v>
      </c>
      <c r="L340">
        <f t="shared" si="5"/>
        <v>1</v>
      </c>
    </row>
    <row r="341" spans="1:12" x14ac:dyDescent="0.25">
      <c r="A341">
        <v>340</v>
      </c>
      <c r="B341" s="1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K341" t="s">
        <v>13</v>
      </c>
      <c r="L341">
        <f t="shared" si="5"/>
        <v>0</v>
      </c>
    </row>
    <row r="342" spans="1:12" x14ac:dyDescent="0.25">
      <c r="A342">
        <v>341</v>
      </c>
      <c r="B342" s="1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K342" t="s">
        <v>11</v>
      </c>
      <c r="L342">
        <f t="shared" si="5"/>
        <v>1</v>
      </c>
    </row>
    <row r="343" spans="1:12" x14ac:dyDescent="0.25">
      <c r="A343">
        <v>342</v>
      </c>
      <c r="B343" s="1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K343" t="s">
        <v>11</v>
      </c>
      <c r="L343">
        <f t="shared" si="5"/>
        <v>1</v>
      </c>
    </row>
    <row r="344" spans="1:12" x14ac:dyDescent="0.25">
      <c r="A344">
        <v>343</v>
      </c>
      <c r="B344" s="1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K344" t="s">
        <v>11</v>
      </c>
      <c r="L344">
        <f t="shared" si="5"/>
        <v>1</v>
      </c>
    </row>
    <row r="345" spans="1:12" x14ac:dyDescent="0.25">
      <c r="A345">
        <v>344</v>
      </c>
      <c r="B345" s="1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K345" t="s">
        <v>13</v>
      </c>
      <c r="L345">
        <f t="shared" si="5"/>
        <v>0</v>
      </c>
    </row>
    <row r="346" spans="1:12" x14ac:dyDescent="0.25">
      <c r="A346">
        <v>345</v>
      </c>
      <c r="B346" s="1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K346" t="s">
        <v>13</v>
      </c>
      <c r="L346">
        <f t="shared" si="5"/>
        <v>0</v>
      </c>
    </row>
    <row r="347" spans="1:12" x14ac:dyDescent="0.25">
      <c r="A347">
        <v>346</v>
      </c>
      <c r="B347" s="1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K347" t="s">
        <v>11</v>
      </c>
      <c r="L347">
        <f t="shared" si="5"/>
        <v>1</v>
      </c>
    </row>
    <row r="348" spans="1:12" x14ac:dyDescent="0.25">
      <c r="A348">
        <v>347</v>
      </c>
      <c r="B348" s="1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K348" t="s">
        <v>13</v>
      </c>
      <c r="L348">
        <f t="shared" si="5"/>
        <v>0</v>
      </c>
    </row>
    <row r="349" spans="1:12" x14ac:dyDescent="0.25">
      <c r="A349">
        <v>348</v>
      </c>
      <c r="B349" s="1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K349" t="s">
        <v>13</v>
      </c>
      <c r="L349">
        <f t="shared" si="5"/>
        <v>0</v>
      </c>
    </row>
    <row r="350" spans="1:12" x14ac:dyDescent="0.25">
      <c r="A350">
        <v>349</v>
      </c>
      <c r="B350" s="1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K350" t="s">
        <v>11</v>
      </c>
      <c r="L350">
        <f t="shared" si="5"/>
        <v>1</v>
      </c>
    </row>
    <row r="351" spans="1:12" x14ac:dyDescent="0.25">
      <c r="A351">
        <v>350</v>
      </c>
      <c r="B351" s="1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K351" t="s">
        <v>13</v>
      </c>
      <c r="L351">
        <f t="shared" si="5"/>
        <v>0</v>
      </c>
    </row>
    <row r="352" spans="1:12" x14ac:dyDescent="0.25">
      <c r="A352">
        <v>351</v>
      </c>
      <c r="B352" s="1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K352" t="s">
        <v>11</v>
      </c>
      <c r="L352">
        <f t="shared" si="5"/>
        <v>1</v>
      </c>
    </row>
    <row r="353" spans="1:12" x14ac:dyDescent="0.25">
      <c r="A353">
        <v>352</v>
      </c>
      <c r="B353" s="1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K353" t="s">
        <v>11</v>
      </c>
      <c r="L353">
        <f t="shared" si="5"/>
        <v>1</v>
      </c>
    </row>
    <row r="354" spans="1:12" x14ac:dyDescent="0.25">
      <c r="A354">
        <v>353</v>
      </c>
      <c r="B354" s="1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K354" t="s">
        <v>11</v>
      </c>
      <c r="L354">
        <f t="shared" si="5"/>
        <v>1</v>
      </c>
    </row>
    <row r="355" spans="1:12" x14ac:dyDescent="0.25">
      <c r="A355">
        <v>354</v>
      </c>
      <c r="B355" s="1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K355" t="s">
        <v>11</v>
      </c>
      <c r="L355">
        <f t="shared" si="5"/>
        <v>1</v>
      </c>
    </row>
    <row r="356" spans="1:12" x14ac:dyDescent="0.25">
      <c r="A356">
        <v>355</v>
      </c>
      <c r="B356" s="1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K356" t="s">
        <v>11</v>
      </c>
      <c r="L356">
        <f t="shared" si="5"/>
        <v>1</v>
      </c>
    </row>
    <row r="357" spans="1:12" x14ac:dyDescent="0.25">
      <c r="A357">
        <v>356</v>
      </c>
      <c r="B357" s="1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K357" t="s">
        <v>11</v>
      </c>
      <c r="L357">
        <f t="shared" si="5"/>
        <v>1</v>
      </c>
    </row>
    <row r="358" spans="1:12" x14ac:dyDescent="0.25">
      <c r="A358">
        <v>357</v>
      </c>
      <c r="B358" s="1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K358" t="s">
        <v>11</v>
      </c>
      <c r="L358">
        <f t="shared" si="5"/>
        <v>1</v>
      </c>
    </row>
    <row r="359" spans="1:12" x14ac:dyDescent="0.25">
      <c r="A359">
        <v>358</v>
      </c>
      <c r="B359" s="1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K359" t="s">
        <v>13</v>
      </c>
      <c r="L359">
        <f t="shared" si="5"/>
        <v>0</v>
      </c>
    </row>
    <row r="360" spans="1:12" x14ac:dyDescent="0.25">
      <c r="A360">
        <v>359</v>
      </c>
      <c r="B360" s="1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K360" t="s">
        <v>13</v>
      </c>
      <c r="L360">
        <f t="shared" si="5"/>
        <v>0</v>
      </c>
    </row>
    <row r="361" spans="1:12" x14ac:dyDescent="0.25">
      <c r="A361">
        <v>360</v>
      </c>
      <c r="B361" s="1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K361" t="s">
        <v>11</v>
      </c>
      <c r="L361">
        <f t="shared" si="5"/>
        <v>1</v>
      </c>
    </row>
    <row r="362" spans="1:12" x14ac:dyDescent="0.25">
      <c r="A362">
        <v>361</v>
      </c>
      <c r="B362" s="1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K362" t="s">
        <v>11</v>
      </c>
      <c r="L362">
        <f t="shared" si="5"/>
        <v>1</v>
      </c>
    </row>
    <row r="363" spans="1:12" x14ac:dyDescent="0.25">
      <c r="A363">
        <v>362</v>
      </c>
      <c r="B363" s="1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K363" t="s">
        <v>11</v>
      </c>
      <c r="L363">
        <f t="shared" si="5"/>
        <v>1</v>
      </c>
    </row>
    <row r="364" spans="1:12" x14ac:dyDescent="0.25">
      <c r="A364">
        <v>363</v>
      </c>
      <c r="B364" s="1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K364" t="s">
        <v>11</v>
      </c>
      <c r="L364">
        <f t="shared" si="5"/>
        <v>1</v>
      </c>
    </row>
    <row r="365" spans="1:12" x14ac:dyDescent="0.25">
      <c r="A365">
        <v>364</v>
      </c>
      <c r="B365" s="1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K365" t="s">
        <v>11</v>
      </c>
      <c r="L365">
        <f t="shared" si="5"/>
        <v>1</v>
      </c>
    </row>
    <row r="366" spans="1:12" x14ac:dyDescent="0.25">
      <c r="A366">
        <v>365</v>
      </c>
      <c r="B366" s="1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K366" t="s">
        <v>11</v>
      </c>
      <c r="L366">
        <f t="shared" si="5"/>
        <v>1</v>
      </c>
    </row>
    <row r="367" spans="1:12" x14ac:dyDescent="0.25">
      <c r="A367">
        <v>366</v>
      </c>
      <c r="B367" s="1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K367" t="s">
        <v>11</v>
      </c>
      <c r="L367">
        <f t="shared" si="5"/>
        <v>1</v>
      </c>
    </row>
    <row r="368" spans="1:12" x14ac:dyDescent="0.25">
      <c r="A368">
        <v>367</v>
      </c>
      <c r="B368" s="1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K368" t="s">
        <v>13</v>
      </c>
      <c r="L368">
        <f t="shared" si="5"/>
        <v>0</v>
      </c>
    </row>
    <row r="369" spans="1:12" x14ac:dyDescent="0.25">
      <c r="A369">
        <v>368</v>
      </c>
      <c r="B369" s="1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K369" t="s">
        <v>11</v>
      </c>
      <c r="L369">
        <f t="shared" si="5"/>
        <v>1</v>
      </c>
    </row>
    <row r="370" spans="1:12" x14ac:dyDescent="0.25">
      <c r="A370">
        <v>369</v>
      </c>
      <c r="B370" s="1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K370" t="s">
        <v>13</v>
      </c>
      <c r="L370">
        <f t="shared" si="5"/>
        <v>0</v>
      </c>
    </row>
    <row r="371" spans="1:12" x14ac:dyDescent="0.25">
      <c r="A371">
        <v>370</v>
      </c>
      <c r="B371" s="1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K371" t="s">
        <v>11</v>
      </c>
      <c r="L371">
        <f t="shared" si="5"/>
        <v>1</v>
      </c>
    </row>
    <row r="372" spans="1:12" x14ac:dyDescent="0.25">
      <c r="A372">
        <v>371</v>
      </c>
      <c r="B372" s="1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K372" t="s">
        <v>11</v>
      </c>
      <c r="L372">
        <f t="shared" si="5"/>
        <v>1</v>
      </c>
    </row>
    <row r="373" spans="1:12" x14ac:dyDescent="0.25">
      <c r="A373">
        <v>372</v>
      </c>
      <c r="B373" s="1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K373" t="s">
        <v>11</v>
      </c>
      <c r="L373">
        <f t="shared" si="5"/>
        <v>1</v>
      </c>
    </row>
    <row r="374" spans="1:12" x14ac:dyDescent="0.25">
      <c r="A374">
        <v>373</v>
      </c>
      <c r="B374" s="1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K374" t="s">
        <v>11</v>
      </c>
      <c r="L374">
        <f t="shared" si="5"/>
        <v>1</v>
      </c>
    </row>
    <row r="375" spans="1:12" x14ac:dyDescent="0.25">
      <c r="A375">
        <v>374</v>
      </c>
      <c r="B375" s="1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K375" t="s">
        <v>11</v>
      </c>
      <c r="L375">
        <f t="shared" si="5"/>
        <v>1</v>
      </c>
    </row>
    <row r="376" spans="1:12" x14ac:dyDescent="0.25">
      <c r="A376">
        <v>375</v>
      </c>
      <c r="B376" s="1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K376" t="s">
        <v>11</v>
      </c>
      <c r="L376">
        <f t="shared" si="5"/>
        <v>1</v>
      </c>
    </row>
    <row r="377" spans="1:12" x14ac:dyDescent="0.25">
      <c r="A377">
        <v>376</v>
      </c>
      <c r="B377" s="1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K377" t="s">
        <v>13</v>
      </c>
      <c r="L377">
        <f t="shared" si="5"/>
        <v>0</v>
      </c>
    </row>
    <row r="378" spans="1:12" x14ac:dyDescent="0.25">
      <c r="A378">
        <v>377</v>
      </c>
      <c r="B378" s="1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K378" t="s">
        <v>13</v>
      </c>
      <c r="L378">
        <f t="shared" si="5"/>
        <v>0</v>
      </c>
    </row>
    <row r="379" spans="1:12" x14ac:dyDescent="0.25">
      <c r="A379">
        <v>378</v>
      </c>
      <c r="B379" s="1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K379" t="s">
        <v>13</v>
      </c>
      <c r="L379">
        <f t="shared" si="5"/>
        <v>0</v>
      </c>
    </row>
    <row r="380" spans="1:12" x14ac:dyDescent="0.25">
      <c r="A380">
        <v>379</v>
      </c>
      <c r="B380" s="1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K380" t="s">
        <v>11</v>
      </c>
      <c r="L380">
        <f t="shared" si="5"/>
        <v>1</v>
      </c>
    </row>
    <row r="381" spans="1:12" x14ac:dyDescent="0.25">
      <c r="A381">
        <v>380</v>
      </c>
      <c r="B381" s="1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K381" t="s">
        <v>11</v>
      </c>
      <c r="L381">
        <f t="shared" si="5"/>
        <v>1</v>
      </c>
    </row>
    <row r="382" spans="1:12" x14ac:dyDescent="0.25">
      <c r="A382">
        <v>381</v>
      </c>
      <c r="B382" s="1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K382" t="s">
        <v>11</v>
      </c>
      <c r="L382">
        <f t="shared" si="5"/>
        <v>1</v>
      </c>
    </row>
    <row r="383" spans="1:12" x14ac:dyDescent="0.25">
      <c r="A383">
        <v>382</v>
      </c>
      <c r="B383" s="1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K383" t="s">
        <v>11</v>
      </c>
      <c r="L383">
        <f t="shared" si="5"/>
        <v>1</v>
      </c>
    </row>
    <row r="384" spans="1:12" x14ac:dyDescent="0.25">
      <c r="A384">
        <v>383</v>
      </c>
      <c r="B384" s="1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K384" t="s">
        <v>11</v>
      </c>
      <c r="L384">
        <f t="shared" si="5"/>
        <v>1</v>
      </c>
    </row>
    <row r="385" spans="1:12" x14ac:dyDescent="0.25">
      <c r="A385">
        <v>384</v>
      </c>
      <c r="B385" s="1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K385" t="s">
        <v>11</v>
      </c>
      <c r="L385">
        <f t="shared" si="5"/>
        <v>1</v>
      </c>
    </row>
    <row r="386" spans="1:12" x14ac:dyDescent="0.25">
      <c r="A386">
        <v>385</v>
      </c>
      <c r="B386" s="1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K386" t="s">
        <v>11</v>
      </c>
      <c r="L386">
        <f t="shared" si="5"/>
        <v>1</v>
      </c>
    </row>
    <row r="387" spans="1:12" x14ac:dyDescent="0.25">
      <c r="A387">
        <v>386</v>
      </c>
      <c r="B387" s="1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K387" t="s">
        <v>11</v>
      </c>
      <c r="L387">
        <f t="shared" ref="L387:L450" si="6">IF(K387="Yes", 1, 0)</f>
        <v>1</v>
      </c>
    </row>
    <row r="388" spans="1:12" x14ac:dyDescent="0.25">
      <c r="A388">
        <v>387</v>
      </c>
      <c r="B388" s="1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K388" t="s">
        <v>11</v>
      </c>
      <c r="L388">
        <f t="shared" si="6"/>
        <v>1</v>
      </c>
    </row>
    <row r="389" spans="1:12" x14ac:dyDescent="0.25">
      <c r="A389">
        <v>388</v>
      </c>
      <c r="B389" s="1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K389" t="s">
        <v>11</v>
      </c>
      <c r="L389">
        <f t="shared" si="6"/>
        <v>1</v>
      </c>
    </row>
    <row r="390" spans="1:12" x14ac:dyDescent="0.25">
      <c r="A390">
        <v>389</v>
      </c>
      <c r="B390" s="1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K390" t="s">
        <v>11</v>
      </c>
      <c r="L390">
        <f t="shared" si="6"/>
        <v>1</v>
      </c>
    </row>
    <row r="391" spans="1:12" x14ac:dyDescent="0.25">
      <c r="A391">
        <v>390</v>
      </c>
      <c r="B391" s="1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K391" t="s">
        <v>11</v>
      </c>
      <c r="L391">
        <f t="shared" si="6"/>
        <v>1</v>
      </c>
    </row>
    <row r="392" spans="1:12" x14ac:dyDescent="0.25">
      <c r="A392">
        <v>391</v>
      </c>
      <c r="B392" s="1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K392" t="s">
        <v>13</v>
      </c>
      <c r="L392">
        <f t="shared" si="6"/>
        <v>0</v>
      </c>
    </row>
    <row r="393" spans="1:12" x14ac:dyDescent="0.25">
      <c r="A393">
        <v>392</v>
      </c>
      <c r="B393" s="1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K393" t="s">
        <v>11</v>
      </c>
      <c r="L393">
        <f t="shared" si="6"/>
        <v>1</v>
      </c>
    </row>
    <row r="394" spans="1:12" x14ac:dyDescent="0.25">
      <c r="A394">
        <v>393</v>
      </c>
      <c r="B394" s="1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K394" t="s">
        <v>13</v>
      </c>
      <c r="L394">
        <f t="shared" si="6"/>
        <v>0</v>
      </c>
    </row>
    <row r="395" spans="1:12" x14ac:dyDescent="0.25">
      <c r="A395">
        <v>394</v>
      </c>
      <c r="B395" s="1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K395" t="s">
        <v>11</v>
      </c>
      <c r="L395">
        <f t="shared" si="6"/>
        <v>1</v>
      </c>
    </row>
    <row r="396" spans="1:12" x14ac:dyDescent="0.25">
      <c r="A396">
        <v>395</v>
      </c>
      <c r="B396" s="1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K396" t="s">
        <v>13</v>
      </c>
      <c r="L396">
        <f t="shared" si="6"/>
        <v>0</v>
      </c>
    </row>
    <row r="397" spans="1:12" x14ac:dyDescent="0.25">
      <c r="A397">
        <v>396</v>
      </c>
      <c r="B397" s="1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K397" t="s">
        <v>11</v>
      </c>
      <c r="L397">
        <f t="shared" si="6"/>
        <v>1</v>
      </c>
    </row>
    <row r="398" spans="1:12" x14ac:dyDescent="0.25">
      <c r="A398">
        <v>397</v>
      </c>
      <c r="B398" s="1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K398" t="s">
        <v>11</v>
      </c>
      <c r="L398">
        <f t="shared" si="6"/>
        <v>1</v>
      </c>
    </row>
    <row r="399" spans="1:12" x14ac:dyDescent="0.25">
      <c r="A399">
        <v>398</v>
      </c>
      <c r="B399" s="1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K399" t="s">
        <v>13</v>
      </c>
      <c r="L399">
        <f t="shared" si="6"/>
        <v>0</v>
      </c>
    </row>
    <row r="400" spans="1:12" x14ac:dyDescent="0.25">
      <c r="A400">
        <v>399</v>
      </c>
      <c r="B400" s="1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K400" t="s">
        <v>13</v>
      </c>
      <c r="L400">
        <f t="shared" si="6"/>
        <v>0</v>
      </c>
    </row>
    <row r="401" spans="1:12" x14ac:dyDescent="0.25">
      <c r="A401">
        <v>400</v>
      </c>
      <c r="B401" s="1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K401" t="s">
        <v>11</v>
      </c>
      <c r="L401">
        <f t="shared" si="6"/>
        <v>1</v>
      </c>
    </row>
    <row r="402" spans="1:12" x14ac:dyDescent="0.25">
      <c r="A402">
        <v>401</v>
      </c>
      <c r="B402" s="1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K402" t="s">
        <v>11</v>
      </c>
      <c r="L402">
        <f t="shared" si="6"/>
        <v>1</v>
      </c>
    </row>
    <row r="403" spans="1:12" x14ac:dyDescent="0.25">
      <c r="A403">
        <v>402</v>
      </c>
      <c r="B403" s="1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K403" t="s">
        <v>11</v>
      </c>
      <c r="L403">
        <f t="shared" si="6"/>
        <v>1</v>
      </c>
    </row>
    <row r="404" spans="1:12" x14ac:dyDescent="0.25">
      <c r="A404">
        <v>403</v>
      </c>
      <c r="B404" s="1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K404" t="s">
        <v>11</v>
      </c>
      <c r="L404">
        <f t="shared" si="6"/>
        <v>1</v>
      </c>
    </row>
    <row r="405" spans="1:12" x14ac:dyDescent="0.25">
      <c r="A405">
        <v>404</v>
      </c>
      <c r="B405" s="1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K405" t="s">
        <v>13</v>
      </c>
      <c r="L405">
        <f t="shared" si="6"/>
        <v>0</v>
      </c>
    </row>
    <row r="406" spans="1:12" x14ac:dyDescent="0.25">
      <c r="A406">
        <v>405</v>
      </c>
      <c r="B406" s="1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K406" t="s">
        <v>13</v>
      </c>
      <c r="L406">
        <f t="shared" si="6"/>
        <v>0</v>
      </c>
    </row>
    <row r="407" spans="1:12" x14ac:dyDescent="0.25">
      <c r="A407">
        <v>406</v>
      </c>
      <c r="B407" s="1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K407" t="s">
        <v>11</v>
      </c>
      <c r="L407">
        <f t="shared" si="6"/>
        <v>1</v>
      </c>
    </row>
    <row r="408" spans="1:12" x14ac:dyDescent="0.25">
      <c r="A408">
        <v>407</v>
      </c>
      <c r="B408" s="1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K408" t="s">
        <v>11</v>
      </c>
      <c r="L408">
        <f t="shared" si="6"/>
        <v>1</v>
      </c>
    </row>
    <row r="409" spans="1:12" x14ac:dyDescent="0.25">
      <c r="A409">
        <v>408</v>
      </c>
      <c r="B409" s="1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K409" t="s">
        <v>11</v>
      </c>
      <c r="L409">
        <f t="shared" si="6"/>
        <v>1</v>
      </c>
    </row>
    <row r="410" spans="1:12" x14ac:dyDescent="0.25">
      <c r="A410">
        <v>409</v>
      </c>
      <c r="B410" s="1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K410" t="s">
        <v>11</v>
      </c>
      <c r="L410">
        <f t="shared" si="6"/>
        <v>1</v>
      </c>
    </row>
    <row r="411" spans="1:12" x14ac:dyDescent="0.25">
      <c r="A411">
        <v>410</v>
      </c>
      <c r="B411" s="1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K411" t="s">
        <v>13</v>
      </c>
      <c r="L411">
        <f t="shared" si="6"/>
        <v>0</v>
      </c>
    </row>
    <row r="412" spans="1:12" x14ac:dyDescent="0.25">
      <c r="A412">
        <v>411</v>
      </c>
      <c r="B412" s="1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K412" t="s">
        <v>13</v>
      </c>
      <c r="L412">
        <f t="shared" si="6"/>
        <v>0</v>
      </c>
    </row>
    <row r="413" spans="1:12" x14ac:dyDescent="0.25">
      <c r="A413">
        <v>412</v>
      </c>
      <c r="B413" s="1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K413" t="s">
        <v>11</v>
      </c>
      <c r="L413">
        <f t="shared" si="6"/>
        <v>1</v>
      </c>
    </row>
    <row r="414" spans="1:12" x14ac:dyDescent="0.25">
      <c r="A414">
        <v>413</v>
      </c>
      <c r="B414" s="1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K414" t="s">
        <v>13</v>
      </c>
      <c r="L414">
        <f t="shared" si="6"/>
        <v>0</v>
      </c>
    </row>
    <row r="415" spans="1:12" x14ac:dyDescent="0.25">
      <c r="A415">
        <v>414</v>
      </c>
      <c r="B415" s="1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K415" t="s">
        <v>11</v>
      </c>
      <c r="L415">
        <f t="shared" si="6"/>
        <v>1</v>
      </c>
    </row>
    <row r="416" spans="1:12" x14ac:dyDescent="0.25">
      <c r="A416">
        <v>415</v>
      </c>
      <c r="B416" s="1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K416" t="s">
        <v>13</v>
      </c>
      <c r="L416">
        <f t="shared" si="6"/>
        <v>0</v>
      </c>
    </row>
    <row r="417" spans="1:12" x14ac:dyDescent="0.25">
      <c r="A417">
        <v>416</v>
      </c>
      <c r="B417" s="1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K417" t="s">
        <v>13</v>
      </c>
      <c r="L417">
        <f t="shared" si="6"/>
        <v>0</v>
      </c>
    </row>
    <row r="418" spans="1:12" x14ac:dyDescent="0.25">
      <c r="A418">
        <v>417</v>
      </c>
      <c r="B418" s="1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K418" t="s">
        <v>13</v>
      </c>
      <c r="L418">
        <f t="shared" si="6"/>
        <v>0</v>
      </c>
    </row>
    <row r="419" spans="1:12" x14ac:dyDescent="0.25">
      <c r="A419">
        <v>418</v>
      </c>
      <c r="B419" s="1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K419" t="s">
        <v>11</v>
      </c>
      <c r="L419">
        <f t="shared" si="6"/>
        <v>1</v>
      </c>
    </row>
    <row r="420" spans="1:12" x14ac:dyDescent="0.25">
      <c r="A420">
        <v>419</v>
      </c>
      <c r="B420" s="1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K420" t="s">
        <v>11</v>
      </c>
      <c r="L420">
        <f t="shared" si="6"/>
        <v>1</v>
      </c>
    </row>
    <row r="421" spans="1:12" x14ac:dyDescent="0.25">
      <c r="A421">
        <v>420</v>
      </c>
      <c r="B421" s="1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K421" t="s">
        <v>13</v>
      </c>
      <c r="L421">
        <f t="shared" si="6"/>
        <v>0</v>
      </c>
    </row>
    <row r="422" spans="1:12" x14ac:dyDescent="0.25">
      <c r="A422">
        <v>421</v>
      </c>
      <c r="B422" s="1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K422" t="s">
        <v>11</v>
      </c>
      <c r="L422">
        <f t="shared" si="6"/>
        <v>1</v>
      </c>
    </row>
    <row r="423" spans="1:12" x14ac:dyDescent="0.25">
      <c r="A423">
        <v>422</v>
      </c>
      <c r="B423" s="1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K423" t="s">
        <v>13</v>
      </c>
      <c r="L423">
        <f t="shared" si="6"/>
        <v>0</v>
      </c>
    </row>
    <row r="424" spans="1:12" x14ac:dyDescent="0.25">
      <c r="A424">
        <v>423</v>
      </c>
      <c r="B424" s="1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K424" t="s">
        <v>11</v>
      </c>
      <c r="L424">
        <f t="shared" si="6"/>
        <v>1</v>
      </c>
    </row>
    <row r="425" spans="1:12" x14ac:dyDescent="0.25">
      <c r="A425">
        <v>424</v>
      </c>
      <c r="B425" s="1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K425" t="s">
        <v>11</v>
      </c>
      <c r="L425">
        <f t="shared" si="6"/>
        <v>1</v>
      </c>
    </row>
    <row r="426" spans="1:12" x14ac:dyDescent="0.25">
      <c r="A426">
        <v>425</v>
      </c>
      <c r="B426" s="1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K426" t="s">
        <v>11</v>
      </c>
      <c r="L426">
        <f t="shared" si="6"/>
        <v>1</v>
      </c>
    </row>
    <row r="427" spans="1:12" x14ac:dyDescent="0.25">
      <c r="A427">
        <v>426</v>
      </c>
      <c r="B427" s="1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K427" t="s">
        <v>11</v>
      </c>
      <c r="L427">
        <f t="shared" si="6"/>
        <v>1</v>
      </c>
    </row>
    <row r="428" spans="1:12" x14ac:dyDescent="0.25">
      <c r="A428">
        <v>427</v>
      </c>
      <c r="B428" s="1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K428" t="s">
        <v>11</v>
      </c>
      <c r="L428">
        <f t="shared" si="6"/>
        <v>1</v>
      </c>
    </row>
    <row r="429" spans="1:12" x14ac:dyDescent="0.25">
      <c r="A429">
        <v>428</v>
      </c>
      <c r="B429" s="1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K429" t="s">
        <v>11</v>
      </c>
      <c r="L429">
        <f t="shared" si="6"/>
        <v>1</v>
      </c>
    </row>
    <row r="430" spans="1:12" x14ac:dyDescent="0.25">
      <c r="A430">
        <v>429</v>
      </c>
      <c r="B430" s="1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K430" t="s">
        <v>13</v>
      </c>
      <c r="L430">
        <f t="shared" si="6"/>
        <v>0</v>
      </c>
    </row>
    <row r="431" spans="1:12" x14ac:dyDescent="0.25">
      <c r="A431">
        <v>430</v>
      </c>
      <c r="B431" s="1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K431" t="s">
        <v>13</v>
      </c>
      <c r="L431">
        <f t="shared" si="6"/>
        <v>0</v>
      </c>
    </row>
    <row r="432" spans="1:12" x14ac:dyDescent="0.25">
      <c r="A432">
        <v>431</v>
      </c>
      <c r="B432" s="1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K432" t="s">
        <v>13</v>
      </c>
      <c r="L432">
        <f t="shared" si="6"/>
        <v>0</v>
      </c>
    </row>
    <row r="433" spans="1:12" x14ac:dyDescent="0.25">
      <c r="A433">
        <v>432</v>
      </c>
      <c r="B433" s="1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K433" t="s">
        <v>11</v>
      </c>
      <c r="L433">
        <f t="shared" si="6"/>
        <v>1</v>
      </c>
    </row>
    <row r="434" spans="1:12" x14ac:dyDescent="0.25">
      <c r="A434">
        <v>433</v>
      </c>
      <c r="B434" s="1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K434" t="s">
        <v>13</v>
      </c>
      <c r="L434">
        <f t="shared" si="6"/>
        <v>0</v>
      </c>
    </row>
    <row r="435" spans="1:12" x14ac:dyDescent="0.25">
      <c r="A435">
        <v>434</v>
      </c>
      <c r="B435" s="1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K435" t="s">
        <v>11</v>
      </c>
      <c r="L435">
        <f t="shared" si="6"/>
        <v>1</v>
      </c>
    </row>
    <row r="436" spans="1:12" x14ac:dyDescent="0.25">
      <c r="A436">
        <v>435</v>
      </c>
      <c r="B436" s="1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K436" t="s">
        <v>11</v>
      </c>
      <c r="L436">
        <f t="shared" si="6"/>
        <v>1</v>
      </c>
    </row>
    <row r="437" spans="1:12" x14ac:dyDescent="0.25">
      <c r="A437">
        <v>436</v>
      </c>
      <c r="B437" s="1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K437" t="s">
        <v>11</v>
      </c>
      <c r="L437">
        <f t="shared" si="6"/>
        <v>1</v>
      </c>
    </row>
    <row r="438" spans="1:12" x14ac:dyDescent="0.25">
      <c r="A438">
        <v>437</v>
      </c>
      <c r="B438" s="1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K438" t="s">
        <v>11</v>
      </c>
      <c r="L438">
        <f t="shared" si="6"/>
        <v>1</v>
      </c>
    </row>
    <row r="439" spans="1:12" x14ac:dyDescent="0.25">
      <c r="A439">
        <v>438</v>
      </c>
      <c r="B439" s="1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K439" t="s">
        <v>11</v>
      </c>
      <c r="L439">
        <f t="shared" si="6"/>
        <v>1</v>
      </c>
    </row>
    <row r="440" spans="1:12" x14ac:dyDescent="0.25">
      <c r="A440">
        <v>439</v>
      </c>
      <c r="B440" s="1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K440" t="s">
        <v>11</v>
      </c>
      <c r="L440">
        <f t="shared" si="6"/>
        <v>1</v>
      </c>
    </row>
    <row r="441" spans="1:12" x14ac:dyDescent="0.25">
      <c r="A441">
        <v>440</v>
      </c>
      <c r="B441" s="1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K441" t="s">
        <v>11</v>
      </c>
      <c r="L441">
        <f t="shared" si="6"/>
        <v>1</v>
      </c>
    </row>
    <row r="442" spans="1:12" x14ac:dyDescent="0.25">
      <c r="A442">
        <v>441</v>
      </c>
      <c r="B442" s="1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K442" t="s">
        <v>13</v>
      </c>
      <c r="L442">
        <f t="shared" si="6"/>
        <v>0</v>
      </c>
    </row>
    <row r="443" spans="1:12" x14ac:dyDescent="0.25">
      <c r="A443">
        <v>442</v>
      </c>
      <c r="B443" s="1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K443" t="s">
        <v>13</v>
      </c>
      <c r="L443">
        <f t="shared" si="6"/>
        <v>0</v>
      </c>
    </row>
    <row r="444" spans="1:12" x14ac:dyDescent="0.25">
      <c r="A444">
        <v>443</v>
      </c>
      <c r="B444" s="1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K444" t="s">
        <v>13</v>
      </c>
      <c r="L444">
        <f t="shared" si="6"/>
        <v>0</v>
      </c>
    </row>
    <row r="445" spans="1:12" x14ac:dyDescent="0.25">
      <c r="A445">
        <v>444</v>
      </c>
      <c r="B445" s="1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K445" t="s">
        <v>11</v>
      </c>
      <c r="L445">
        <f t="shared" si="6"/>
        <v>1</v>
      </c>
    </row>
    <row r="446" spans="1:12" x14ac:dyDescent="0.25">
      <c r="A446">
        <v>445</v>
      </c>
      <c r="B446" s="1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K446" t="s">
        <v>13</v>
      </c>
      <c r="L446">
        <f t="shared" si="6"/>
        <v>0</v>
      </c>
    </row>
    <row r="447" spans="1:12" x14ac:dyDescent="0.25">
      <c r="A447">
        <v>446</v>
      </c>
      <c r="B447" s="1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K447" t="s">
        <v>11</v>
      </c>
      <c r="L447">
        <f t="shared" si="6"/>
        <v>1</v>
      </c>
    </row>
    <row r="448" spans="1:12" x14ac:dyDescent="0.25">
      <c r="A448">
        <v>447</v>
      </c>
      <c r="B448" s="1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K448" t="s">
        <v>11</v>
      </c>
      <c r="L448">
        <f t="shared" si="6"/>
        <v>1</v>
      </c>
    </row>
    <row r="449" spans="1:12" x14ac:dyDescent="0.25">
      <c r="A449">
        <v>448</v>
      </c>
      <c r="B449" s="1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K449" t="s">
        <v>13</v>
      </c>
      <c r="L449">
        <f t="shared" si="6"/>
        <v>0</v>
      </c>
    </row>
    <row r="450" spans="1:12" x14ac:dyDescent="0.25">
      <c r="A450">
        <v>449</v>
      </c>
      <c r="B450" s="1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K450" t="s">
        <v>13</v>
      </c>
      <c r="L450">
        <f t="shared" si="6"/>
        <v>0</v>
      </c>
    </row>
    <row r="451" spans="1:12" x14ac:dyDescent="0.25">
      <c r="A451">
        <v>450</v>
      </c>
      <c r="B451" s="1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K451" t="s">
        <v>13</v>
      </c>
      <c r="L451">
        <f t="shared" ref="L451:L514" si="7">IF(K451="Yes", 1, 0)</f>
        <v>0</v>
      </c>
    </row>
    <row r="452" spans="1:12" x14ac:dyDescent="0.25">
      <c r="A452">
        <v>451</v>
      </c>
      <c r="B452" s="1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K452" t="s">
        <v>13</v>
      </c>
      <c r="L452">
        <f t="shared" si="7"/>
        <v>0</v>
      </c>
    </row>
    <row r="453" spans="1:12" x14ac:dyDescent="0.25">
      <c r="A453">
        <v>452</v>
      </c>
      <c r="B453" s="1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K453" t="s">
        <v>11</v>
      </c>
      <c r="L453">
        <f t="shared" si="7"/>
        <v>1</v>
      </c>
    </row>
    <row r="454" spans="1:12" x14ac:dyDescent="0.25">
      <c r="A454">
        <v>453</v>
      </c>
      <c r="B454" s="1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K454" t="s">
        <v>11</v>
      </c>
      <c r="L454">
        <f t="shared" si="7"/>
        <v>1</v>
      </c>
    </row>
    <row r="455" spans="1:12" x14ac:dyDescent="0.25">
      <c r="A455">
        <v>454</v>
      </c>
      <c r="B455" s="1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K455" t="s">
        <v>11</v>
      </c>
      <c r="L455">
        <f t="shared" si="7"/>
        <v>1</v>
      </c>
    </row>
    <row r="456" spans="1:12" x14ac:dyDescent="0.25">
      <c r="A456">
        <v>455</v>
      </c>
      <c r="B456" s="1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K456" t="s">
        <v>11</v>
      </c>
      <c r="L456">
        <f t="shared" si="7"/>
        <v>1</v>
      </c>
    </row>
    <row r="457" spans="1:12" x14ac:dyDescent="0.25">
      <c r="A457">
        <v>456</v>
      </c>
      <c r="B457" s="1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K457" t="s">
        <v>13</v>
      </c>
      <c r="L457">
        <f t="shared" si="7"/>
        <v>0</v>
      </c>
    </row>
    <row r="458" spans="1:12" x14ac:dyDescent="0.25">
      <c r="A458">
        <v>457</v>
      </c>
      <c r="B458" s="1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K458" t="s">
        <v>11</v>
      </c>
      <c r="L458">
        <f t="shared" si="7"/>
        <v>1</v>
      </c>
    </row>
    <row r="459" spans="1:12" x14ac:dyDescent="0.25">
      <c r="A459">
        <v>458</v>
      </c>
      <c r="B459" s="1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K459" t="s">
        <v>13</v>
      </c>
      <c r="L459">
        <f t="shared" si="7"/>
        <v>0</v>
      </c>
    </row>
    <row r="460" spans="1:12" x14ac:dyDescent="0.25">
      <c r="A460">
        <v>459</v>
      </c>
      <c r="B460" s="1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K460" t="s">
        <v>11</v>
      </c>
      <c r="L460">
        <f t="shared" si="7"/>
        <v>1</v>
      </c>
    </row>
    <row r="461" spans="1:12" x14ac:dyDescent="0.25">
      <c r="A461">
        <v>460</v>
      </c>
      <c r="B461" s="1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K461" t="s">
        <v>13</v>
      </c>
      <c r="L461">
        <f t="shared" si="7"/>
        <v>0</v>
      </c>
    </row>
    <row r="462" spans="1:12" x14ac:dyDescent="0.25">
      <c r="A462">
        <v>461</v>
      </c>
      <c r="B462" s="1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K462" t="s">
        <v>13</v>
      </c>
      <c r="L462">
        <f t="shared" si="7"/>
        <v>0</v>
      </c>
    </row>
    <row r="463" spans="1:12" x14ac:dyDescent="0.25">
      <c r="A463">
        <v>462</v>
      </c>
      <c r="B463" s="1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K463" t="s">
        <v>11</v>
      </c>
      <c r="L463">
        <f t="shared" si="7"/>
        <v>1</v>
      </c>
    </row>
    <row r="464" spans="1:12" x14ac:dyDescent="0.25">
      <c r="A464">
        <v>463</v>
      </c>
      <c r="B464" s="1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K464" t="s">
        <v>11</v>
      </c>
      <c r="L464">
        <f t="shared" si="7"/>
        <v>1</v>
      </c>
    </row>
    <row r="465" spans="1:12" x14ac:dyDescent="0.25">
      <c r="A465">
        <v>464</v>
      </c>
      <c r="B465" s="1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K465" t="s">
        <v>13</v>
      </c>
      <c r="L465">
        <f t="shared" si="7"/>
        <v>0</v>
      </c>
    </row>
    <row r="466" spans="1:12" x14ac:dyDescent="0.25">
      <c r="A466">
        <v>465</v>
      </c>
      <c r="B466" s="1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K466" t="s">
        <v>11</v>
      </c>
      <c r="L466">
        <f t="shared" si="7"/>
        <v>1</v>
      </c>
    </row>
    <row r="467" spans="1:12" x14ac:dyDescent="0.25">
      <c r="A467">
        <v>466</v>
      </c>
      <c r="B467" s="1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K467" t="s">
        <v>13</v>
      </c>
      <c r="L467">
        <f t="shared" si="7"/>
        <v>0</v>
      </c>
    </row>
    <row r="468" spans="1:12" x14ac:dyDescent="0.25">
      <c r="A468">
        <v>467</v>
      </c>
      <c r="B468" s="1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K468" t="s">
        <v>13</v>
      </c>
      <c r="L468">
        <f t="shared" si="7"/>
        <v>0</v>
      </c>
    </row>
    <row r="469" spans="1:12" x14ac:dyDescent="0.25">
      <c r="A469">
        <v>468</v>
      </c>
      <c r="B469" s="1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K469" t="s">
        <v>13</v>
      </c>
      <c r="L469">
        <f t="shared" si="7"/>
        <v>0</v>
      </c>
    </row>
    <row r="470" spans="1:12" x14ac:dyDescent="0.25">
      <c r="A470">
        <v>469</v>
      </c>
      <c r="B470" s="1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K470" t="s">
        <v>13</v>
      </c>
      <c r="L470">
        <f t="shared" si="7"/>
        <v>0</v>
      </c>
    </row>
    <row r="471" spans="1:12" x14ac:dyDescent="0.25">
      <c r="A471">
        <v>470</v>
      </c>
      <c r="B471" s="1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K471" t="s">
        <v>11</v>
      </c>
      <c r="L471">
        <f t="shared" si="7"/>
        <v>1</v>
      </c>
    </row>
    <row r="472" spans="1:12" x14ac:dyDescent="0.25">
      <c r="A472">
        <v>471</v>
      </c>
      <c r="B472" s="1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K472" t="s">
        <v>11</v>
      </c>
      <c r="L472">
        <f t="shared" si="7"/>
        <v>1</v>
      </c>
    </row>
    <row r="473" spans="1:12" x14ac:dyDescent="0.25">
      <c r="A473">
        <v>472</v>
      </c>
      <c r="B473" s="1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K473" t="s">
        <v>13</v>
      </c>
      <c r="L473">
        <f t="shared" si="7"/>
        <v>0</v>
      </c>
    </row>
    <row r="474" spans="1:12" x14ac:dyDescent="0.25">
      <c r="A474">
        <v>473</v>
      </c>
      <c r="B474" s="1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K474" t="s">
        <v>13</v>
      </c>
      <c r="L474">
        <f t="shared" si="7"/>
        <v>0</v>
      </c>
    </row>
    <row r="475" spans="1:12" x14ac:dyDescent="0.25">
      <c r="A475">
        <v>474</v>
      </c>
      <c r="B475" s="1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K475" t="s">
        <v>13</v>
      </c>
      <c r="L475">
        <f t="shared" si="7"/>
        <v>0</v>
      </c>
    </row>
    <row r="476" spans="1:12" x14ac:dyDescent="0.25">
      <c r="A476">
        <v>475</v>
      </c>
      <c r="B476" s="1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K476" t="s">
        <v>11</v>
      </c>
      <c r="L476">
        <f t="shared" si="7"/>
        <v>1</v>
      </c>
    </row>
    <row r="477" spans="1:12" x14ac:dyDescent="0.25">
      <c r="A477">
        <v>476</v>
      </c>
      <c r="B477" s="1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K477" t="s">
        <v>11</v>
      </c>
      <c r="L477">
        <f t="shared" si="7"/>
        <v>1</v>
      </c>
    </row>
    <row r="478" spans="1:12" x14ac:dyDescent="0.25">
      <c r="A478">
        <v>477</v>
      </c>
      <c r="B478" s="1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K478" t="s">
        <v>11</v>
      </c>
      <c r="L478">
        <f t="shared" si="7"/>
        <v>1</v>
      </c>
    </row>
    <row r="479" spans="1:12" x14ac:dyDescent="0.25">
      <c r="A479">
        <v>478</v>
      </c>
      <c r="B479" s="1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K479" t="s">
        <v>13</v>
      </c>
      <c r="L479">
        <f t="shared" si="7"/>
        <v>0</v>
      </c>
    </row>
    <row r="480" spans="1:12" x14ac:dyDescent="0.25">
      <c r="A480">
        <v>479</v>
      </c>
      <c r="B480" s="1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K480" t="s">
        <v>13</v>
      </c>
      <c r="L480">
        <f t="shared" si="7"/>
        <v>0</v>
      </c>
    </row>
    <row r="481" spans="1:12" x14ac:dyDescent="0.25">
      <c r="A481">
        <v>480</v>
      </c>
      <c r="B481" s="1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K481" t="s">
        <v>13</v>
      </c>
      <c r="L481">
        <f t="shared" si="7"/>
        <v>0</v>
      </c>
    </row>
    <row r="482" spans="1:12" x14ac:dyDescent="0.25">
      <c r="A482">
        <v>481</v>
      </c>
      <c r="B482" s="1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K482" t="s">
        <v>13</v>
      </c>
      <c r="L482">
        <f t="shared" si="7"/>
        <v>0</v>
      </c>
    </row>
    <row r="483" spans="1:12" x14ac:dyDescent="0.25">
      <c r="A483">
        <v>482</v>
      </c>
      <c r="B483" s="1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K483" t="s">
        <v>13</v>
      </c>
      <c r="L483">
        <f t="shared" si="7"/>
        <v>0</v>
      </c>
    </row>
    <row r="484" spans="1:12" x14ac:dyDescent="0.25">
      <c r="A484">
        <v>483</v>
      </c>
      <c r="B484" s="1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K484" t="s">
        <v>13</v>
      </c>
      <c r="L484">
        <f t="shared" si="7"/>
        <v>0</v>
      </c>
    </row>
    <row r="485" spans="1:12" x14ac:dyDescent="0.25">
      <c r="A485">
        <v>484</v>
      </c>
      <c r="B485" s="1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K485" t="s">
        <v>11</v>
      </c>
      <c r="L485">
        <f t="shared" si="7"/>
        <v>1</v>
      </c>
    </row>
    <row r="486" spans="1:12" x14ac:dyDescent="0.25">
      <c r="A486">
        <v>485</v>
      </c>
      <c r="B486" s="1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K486" t="s">
        <v>11</v>
      </c>
      <c r="L486">
        <f t="shared" si="7"/>
        <v>1</v>
      </c>
    </row>
    <row r="487" spans="1:12" x14ac:dyDescent="0.25">
      <c r="A487">
        <v>486</v>
      </c>
      <c r="B487" s="1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K487" t="s">
        <v>11</v>
      </c>
      <c r="L487">
        <f t="shared" si="7"/>
        <v>1</v>
      </c>
    </row>
    <row r="488" spans="1:12" x14ac:dyDescent="0.25">
      <c r="A488">
        <v>487</v>
      </c>
      <c r="B488" s="1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K488" t="s">
        <v>11</v>
      </c>
      <c r="L488">
        <f t="shared" si="7"/>
        <v>1</v>
      </c>
    </row>
    <row r="489" spans="1:12" x14ac:dyDescent="0.25">
      <c r="A489">
        <v>488</v>
      </c>
      <c r="B489" s="1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K489" t="s">
        <v>13</v>
      </c>
      <c r="L489">
        <f t="shared" si="7"/>
        <v>0</v>
      </c>
    </row>
    <row r="490" spans="1:12" x14ac:dyDescent="0.25">
      <c r="A490">
        <v>489</v>
      </c>
      <c r="B490" s="1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K490" t="s">
        <v>13</v>
      </c>
      <c r="L490">
        <f t="shared" si="7"/>
        <v>0</v>
      </c>
    </row>
    <row r="491" spans="1:12" x14ac:dyDescent="0.25">
      <c r="A491">
        <v>490</v>
      </c>
      <c r="B491" s="1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K491" t="s">
        <v>11</v>
      </c>
      <c r="L491">
        <f t="shared" si="7"/>
        <v>1</v>
      </c>
    </row>
    <row r="492" spans="1:12" x14ac:dyDescent="0.25">
      <c r="A492">
        <v>491</v>
      </c>
      <c r="B492" s="1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K492" t="s">
        <v>11</v>
      </c>
      <c r="L492">
        <f t="shared" si="7"/>
        <v>1</v>
      </c>
    </row>
    <row r="493" spans="1:12" x14ac:dyDescent="0.25">
      <c r="A493">
        <v>492</v>
      </c>
      <c r="B493" s="1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K493" t="s">
        <v>11</v>
      </c>
      <c r="L493">
        <f t="shared" si="7"/>
        <v>1</v>
      </c>
    </row>
    <row r="494" spans="1:12" x14ac:dyDescent="0.25">
      <c r="A494">
        <v>493</v>
      </c>
      <c r="B494" s="1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K494" t="s">
        <v>11</v>
      </c>
      <c r="L494">
        <f t="shared" si="7"/>
        <v>1</v>
      </c>
    </row>
    <row r="495" spans="1:12" x14ac:dyDescent="0.25">
      <c r="A495">
        <v>494</v>
      </c>
      <c r="B495" s="1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K495" t="s">
        <v>11</v>
      </c>
      <c r="L495">
        <f t="shared" si="7"/>
        <v>1</v>
      </c>
    </row>
    <row r="496" spans="1:12" x14ac:dyDescent="0.25">
      <c r="A496">
        <v>495</v>
      </c>
      <c r="B496" s="1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K496" t="s">
        <v>11</v>
      </c>
      <c r="L496">
        <f t="shared" si="7"/>
        <v>1</v>
      </c>
    </row>
    <row r="497" spans="1:12" x14ac:dyDescent="0.25">
      <c r="A497">
        <v>496</v>
      </c>
      <c r="B497" s="1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K497" t="s">
        <v>13</v>
      </c>
      <c r="L497">
        <f t="shared" si="7"/>
        <v>0</v>
      </c>
    </row>
    <row r="498" spans="1:12" x14ac:dyDescent="0.25">
      <c r="A498">
        <v>497</v>
      </c>
      <c r="B498" s="1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K498" t="s">
        <v>11</v>
      </c>
      <c r="L498">
        <f t="shared" si="7"/>
        <v>1</v>
      </c>
    </row>
    <row r="499" spans="1:12" x14ac:dyDescent="0.25">
      <c r="A499">
        <v>498</v>
      </c>
      <c r="B499" s="1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K499" t="s">
        <v>11</v>
      </c>
      <c r="L499">
        <f t="shared" si="7"/>
        <v>1</v>
      </c>
    </row>
    <row r="500" spans="1:12" x14ac:dyDescent="0.25">
      <c r="A500">
        <v>499</v>
      </c>
      <c r="B500" s="1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K500" t="s">
        <v>13</v>
      </c>
      <c r="L500">
        <f t="shared" si="7"/>
        <v>0</v>
      </c>
    </row>
    <row r="501" spans="1:12" x14ac:dyDescent="0.25">
      <c r="A501">
        <v>500</v>
      </c>
      <c r="B501" s="1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K501" t="s">
        <v>11</v>
      </c>
      <c r="L501">
        <f t="shared" si="7"/>
        <v>1</v>
      </c>
    </row>
    <row r="502" spans="1:12" x14ac:dyDescent="0.25">
      <c r="A502">
        <v>501</v>
      </c>
      <c r="B502" s="1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K502" t="s">
        <v>13</v>
      </c>
      <c r="L502">
        <f t="shared" si="7"/>
        <v>0</v>
      </c>
    </row>
    <row r="503" spans="1:12" x14ac:dyDescent="0.25">
      <c r="A503">
        <v>502</v>
      </c>
      <c r="B503" s="1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K503" t="s">
        <v>13</v>
      </c>
      <c r="L503">
        <f t="shared" si="7"/>
        <v>0</v>
      </c>
    </row>
    <row r="504" spans="1:12" x14ac:dyDescent="0.25">
      <c r="A504">
        <v>503</v>
      </c>
      <c r="B504" s="1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K504" t="s">
        <v>11</v>
      </c>
      <c r="L504">
        <f t="shared" si="7"/>
        <v>1</v>
      </c>
    </row>
    <row r="505" spans="1:12" x14ac:dyDescent="0.25">
      <c r="A505">
        <v>504</v>
      </c>
      <c r="B505" s="1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K505" t="s">
        <v>11</v>
      </c>
      <c r="L505">
        <f t="shared" si="7"/>
        <v>1</v>
      </c>
    </row>
    <row r="506" spans="1:12" x14ac:dyDescent="0.25">
      <c r="A506">
        <v>505</v>
      </c>
      <c r="B506" s="1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K506" t="s">
        <v>11</v>
      </c>
      <c r="L506">
        <f t="shared" si="7"/>
        <v>1</v>
      </c>
    </row>
    <row r="507" spans="1:12" x14ac:dyDescent="0.25">
      <c r="A507">
        <v>506</v>
      </c>
      <c r="B507" s="1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K507" t="s">
        <v>13</v>
      </c>
      <c r="L507">
        <f t="shared" si="7"/>
        <v>0</v>
      </c>
    </row>
    <row r="508" spans="1:12" x14ac:dyDescent="0.25">
      <c r="A508">
        <v>507</v>
      </c>
      <c r="B508" s="1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K508" t="s">
        <v>11</v>
      </c>
      <c r="L508">
        <f t="shared" si="7"/>
        <v>1</v>
      </c>
    </row>
    <row r="509" spans="1:12" x14ac:dyDescent="0.25">
      <c r="A509">
        <v>508</v>
      </c>
      <c r="B509" s="1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K509" t="s">
        <v>11</v>
      </c>
      <c r="L509">
        <f t="shared" si="7"/>
        <v>1</v>
      </c>
    </row>
    <row r="510" spans="1:12" x14ac:dyDescent="0.25">
      <c r="A510">
        <v>509</v>
      </c>
      <c r="B510" s="1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K510" t="s">
        <v>11</v>
      </c>
      <c r="L510">
        <f t="shared" si="7"/>
        <v>1</v>
      </c>
    </row>
    <row r="511" spans="1:12" x14ac:dyDescent="0.25">
      <c r="A511">
        <v>510</v>
      </c>
      <c r="B511" s="1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K511" t="s">
        <v>13</v>
      </c>
      <c r="L511">
        <f t="shared" si="7"/>
        <v>0</v>
      </c>
    </row>
    <row r="512" spans="1:12" x14ac:dyDescent="0.25">
      <c r="A512">
        <v>511</v>
      </c>
      <c r="B512" s="1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K512" t="s">
        <v>11</v>
      </c>
      <c r="L512">
        <f t="shared" si="7"/>
        <v>1</v>
      </c>
    </row>
    <row r="513" spans="1:12" x14ac:dyDescent="0.25">
      <c r="A513">
        <v>512</v>
      </c>
      <c r="B513" s="1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K513" t="s">
        <v>11</v>
      </c>
      <c r="L513">
        <f t="shared" si="7"/>
        <v>1</v>
      </c>
    </row>
    <row r="514" spans="1:12" x14ac:dyDescent="0.25">
      <c r="A514">
        <v>513</v>
      </c>
      <c r="B514" s="1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K514" t="s">
        <v>11</v>
      </c>
      <c r="L514">
        <f t="shared" si="7"/>
        <v>1</v>
      </c>
    </row>
    <row r="515" spans="1:12" x14ac:dyDescent="0.25">
      <c r="A515">
        <v>514</v>
      </c>
      <c r="B515" s="1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K515" t="s">
        <v>13</v>
      </c>
      <c r="L515">
        <f t="shared" ref="L515:L578" si="8">IF(K515="Yes", 1, 0)</f>
        <v>0</v>
      </c>
    </row>
    <row r="516" spans="1:12" x14ac:dyDescent="0.25">
      <c r="A516">
        <v>515</v>
      </c>
      <c r="B516" s="1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K516" t="s">
        <v>13</v>
      </c>
      <c r="L516">
        <f t="shared" si="8"/>
        <v>0</v>
      </c>
    </row>
    <row r="517" spans="1:12" x14ac:dyDescent="0.25">
      <c r="A517">
        <v>516</v>
      </c>
      <c r="B517" s="1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K517" t="s">
        <v>11</v>
      </c>
      <c r="L517">
        <f t="shared" si="8"/>
        <v>1</v>
      </c>
    </row>
    <row r="518" spans="1:12" x14ac:dyDescent="0.25">
      <c r="A518">
        <v>517</v>
      </c>
      <c r="B518" s="1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K518" t="s">
        <v>13</v>
      </c>
      <c r="L518">
        <f t="shared" si="8"/>
        <v>0</v>
      </c>
    </row>
    <row r="519" spans="1:12" x14ac:dyDescent="0.25">
      <c r="A519">
        <v>518</v>
      </c>
      <c r="B519" s="1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K519" t="s">
        <v>13</v>
      </c>
      <c r="L519">
        <f t="shared" si="8"/>
        <v>0</v>
      </c>
    </row>
    <row r="520" spans="1:12" x14ac:dyDescent="0.25">
      <c r="A520">
        <v>519</v>
      </c>
      <c r="B520" s="1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K520" t="s">
        <v>11</v>
      </c>
      <c r="L520">
        <f t="shared" si="8"/>
        <v>1</v>
      </c>
    </row>
    <row r="521" spans="1:12" x14ac:dyDescent="0.25">
      <c r="A521">
        <v>520</v>
      </c>
      <c r="B521" s="1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K521" t="s">
        <v>13</v>
      </c>
      <c r="L521">
        <f t="shared" si="8"/>
        <v>0</v>
      </c>
    </row>
    <row r="522" spans="1:12" x14ac:dyDescent="0.25">
      <c r="A522">
        <v>521</v>
      </c>
      <c r="B522" s="1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K522" t="s">
        <v>13</v>
      </c>
      <c r="L522">
        <f t="shared" si="8"/>
        <v>0</v>
      </c>
    </row>
    <row r="523" spans="1:12" x14ac:dyDescent="0.25">
      <c r="A523">
        <v>522</v>
      </c>
      <c r="B523" s="1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K523" t="s">
        <v>11</v>
      </c>
      <c r="L523">
        <f t="shared" si="8"/>
        <v>1</v>
      </c>
    </row>
    <row r="524" spans="1:12" x14ac:dyDescent="0.25">
      <c r="A524">
        <v>523</v>
      </c>
      <c r="B524" s="1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K524" t="s">
        <v>13</v>
      </c>
      <c r="L524">
        <f t="shared" si="8"/>
        <v>0</v>
      </c>
    </row>
    <row r="525" spans="1:12" x14ac:dyDescent="0.25">
      <c r="A525">
        <v>524</v>
      </c>
      <c r="B525" s="1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K525" t="s">
        <v>13</v>
      </c>
      <c r="L525">
        <f t="shared" si="8"/>
        <v>0</v>
      </c>
    </row>
    <row r="526" spans="1:12" x14ac:dyDescent="0.25">
      <c r="A526">
        <v>525</v>
      </c>
      <c r="B526" s="1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K526" t="s">
        <v>13</v>
      </c>
      <c r="L526">
        <f t="shared" si="8"/>
        <v>0</v>
      </c>
    </row>
    <row r="527" spans="1:12" x14ac:dyDescent="0.25">
      <c r="A527">
        <v>526</v>
      </c>
      <c r="B527" s="1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K527" t="s">
        <v>13</v>
      </c>
      <c r="L527">
        <f t="shared" si="8"/>
        <v>0</v>
      </c>
    </row>
    <row r="528" spans="1:12" x14ac:dyDescent="0.25">
      <c r="A528">
        <v>527</v>
      </c>
      <c r="B528" s="1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K528" t="s">
        <v>11</v>
      </c>
      <c r="L528">
        <f t="shared" si="8"/>
        <v>1</v>
      </c>
    </row>
    <row r="529" spans="1:12" x14ac:dyDescent="0.25">
      <c r="A529">
        <v>528</v>
      </c>
      <c r="B529" s="1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K529" t="s">
        <v>11</v>
      </c>
      <c r="L529">
        <f t="shared" si="8"/>
        <v>1</v>
      </c>
    </row>
    <row r="530" spans="1:12" x14ac:dyDescent="0.25">
      <c r="A530">
        <v>529</v>
      </c>
      <c r="B530" s="1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K530" t="s">
        <v>11</v>
      </c>
      <c r="L530">
        <f t="shared" si="8"/>
        <v>1</v>
      </c>
    </row>
    <row r="531" spans="1:12" x14ac:dyDescent="0.25">
      <c r="A531">
        <v>530</v>
      </c>
      <c r="B531" s="1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K531" t="s">
        <v>11</v>
      </c>
      <c r="L531">
        <f t="shared" si="8"/>
        <v>1</v>
      </c>
    </row>
    <row r="532" spans="1:12" x14ac:dyDescent="0.25">
      <c r="A532">
        <v>531</v>
      </c>
      <c r="B532" s="1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K532" t="s">
        <v>11</v>
      </c>
      <c r="L532">
        <f t="shared" si="8"/>
        <v>1</v>
      </c>
    </row>
    <row r="533" spans="1:12" x14ac:dyDescent="0.25">
      <c r="A533">
        <v>532</v>
      </c>
      <c r="B533" s="1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K533" t="s">
        <v>13</v>
      </c>
      <c r="L533">
        <f t="shared" si="8"/>
        <v>0</v>
      </c>
    </row>
    <row r="534" spans="1:12" x14ac:dyDescent="0.25">
      <c r="A534">
        <v>533</v>
      </c>
      <c r="B534" s="1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K534" t="s">
        <v>11</v>
      </c>
      <c r="L534">
        <f t="shared" si="8"/>
        <v>1</v>
      </c>
    </row>
    <row r="535" spans="1:12" x14ac:dyDescent="0.25">
      <c r="A535">
        <v>534</v>
      </c>
      <c r="B535" s="1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K535" t="s">
        <v>13</v>
      </c>
      <c r="L535">
        <f t="shared" si="8"/>
        <v>0</v>
      </c>
    </row>
    <row r="536" spans="1:12" x14ac:dyDescent="0.25">
      <c r="A536">
        <v>535</v>
      </c>
      <c r="B536" s="1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K536" t="s">
        <v>13</v>
      </c>
      <c r="L536">
        <f t="shared" si="8"/>
        <v>0</v>
      </c>
    </row>
    <row r="537" spans="1:12" x14ac:dyDescent="0.25">
      <c r="A537">
        <v>536</v>
      </c>
      <c r="B537" s="1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K537" t="s">
        <v>13</v>
      </c>
      <c r="L537">
        <f t="shared" si="8"/>
        <v>0</v>
      </c>
    </row>
    <row r="538" spans="1:12" x14ac:dyDescent="0.25">
      <c r="A538">
        <v>537</v>
      </c>
      <c r="B538" s="1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K538" t="s">
        <v>11</v>
      </c>
      <c r="L538">
        <f t="shared" si="8"/>
        <v>1</v>
      </c>
    </row>
    <row r="539" spans="1:12" x14ac:dyDescent="0.25">
      <c r="A539">
        <v>538</v>
      </c>
      <c r="B539" s="1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K539" t="s">
        <v>11</v>
      </c>
      <c r="L539">
        <f t="shared" si="8"/>
        <v>1</v>
      </c>
    </row>
    <row r="540" spans="1:12" x14ac:dyDescent="0.25">
      <c r="A540">
        <v>539</v>
      </c>
      <c r="B540" s="1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K540" t="s">
        <v>13</v>
      </c>
      <c r="L540">
        <f t="shared" si="8"/>
        <v>0</v>
      </c>
    </row>
    <row r="541" spans="1:12" x14ac:dyDescent="0.25">
      <c r="A541">
        <v>540</v>
      </c>
      <c r="B541" s="1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K541" t="s">
        <v>11</v>
      </c>
      <c r="L541">
        <f t="shared" si="8"/>
        <v>1</v>
      </c>
    </row>
    <row r="542" spans="1:12" x14ac:dyDescent="0.25">
      <c r="A542">
        <v>541</v>
      </c>
      <c r="B542" s="1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K542" t="s">
        <v>11</v>
      </c>
      <c r="L542">
        <f t="shared" si="8"/>
        <v>1</v>
      </c>
    </row>
    <row r="543" spans="1:12" x14ac:dyDescent="0.25">
      <c r="A543">
        <v>542</v>
      </c>
      <c r="B543" s="1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K543" t="s">
        <v>13</v>
      </c>
      <c r="L543">
        <f t="shared" si="8"/>
        <v>0</v>
      </c>
    </row>
    <row r="544" spans="1:12" x14ac:dyDescent="0.25">
      <c r="A544">
        <v>543</v>
      </c>
      <c r="B544" s="1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K544" t="s">
        <v>13</v>
      </c>
      <c r="L544">
        <f t="shared" si="8"/>
        <v>0</v>
      </c>
    </row>
    <row r="545" spans="1:12" x14ac:dyDescent="0.25">
      <c r="A545">
        <v>544</v>
      </c>
      <c r="B545" s="1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K545" t="s">
        <v>13</v>
      </c>
      <c r="L545">
        <f t="shared" si="8"/>
        <v>0</v>
      </c>
    </row>
    <row r="546" spans="1:12" x14ac:dyDescent="0.25">
      <c r="A546">
        <v>545</v>
      </c>
      <c r="B546" s="1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K546" t="s">
        <v>13</v>
      </c>
      <c r="L546">
        <f t="shared" si="8"/>
        <v>0</v>
      </c>
    </row>
    <row r="547" spans="1:12" x14ac:dyDescent="0.25">
      <c r="A547">
        <v>546</v>
      </c>
      <c r="B547" s="1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K547" t="s">
        <v>11</v>
      </c>
      <c r="L547">
        <f t="shared" si="8"/>
        <v>1</v>
      </c>
    </row>
    <row r="548" spans="1:12" x14ac:dyDescent="0.25">
      <c r="A548">
        <v>547</v>
      </c>
      <c r="B548" s="1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K548" t="s">
        <v>11</v>
      </c>
      <c r="L548">
        <f t="shared" si="8"/>
        <v>1</v>
      </c>
    </row>
    <row r="549" spans="1:12" x14ac:dyDescent="0.25">
      <c r="A549">
        <v>548</v>
      </c>
      <c r="B549" s="1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K549" t="s">
        <v>13</v>
      </c>
      <c r="L549">
        <f t="shared" si="8"/>
        <v>0</v>
      </c>
    </row>
    <row r="550" spans="1:12" x14ac:dyDescent="0.25">
      <c r="A550">
        <v>549</v>
      </c>
      <c r="B550" s="1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K550" t="s">
        <v>11</v>
      </c>
      <c r="L550">
        <f t="shared" si="8"/>
        <v>1</v>
      </c>
    </row>
    <row r="551" spans="1:12" x14ac:dyDescent="0.25">
      <c r="A551">
        <v>550</v>
      </c>
      <c r="B551" s="1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K551" t="s">
        <v>13</v>
      </c>
      <c r="L551">
        <f t="shared" si="8"/>
        <v>0</v>
      </c>
    </row>
    <row r="552" spans="1:12" x14ac:dyDescent="0.25">
      <c r="A552">
        <v>551</v>
      </c>
      <c r="B552" s="1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K552" t="s">
        <v>11</v>
      </c>
      <c r="L552">
        <f t="shared" si="8"/>
        <v>1</v>
      </c>
    </row>
    <row r="553" spans="1:12" x14ac:dyDescent="0.25">
      <c r="A553">
        <v>552</v>
      </c>
      <c r="B553" s="1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K553" t="s">
        <v>13</v>
      </c>
      <c r="L553">
        <f t="shared" si="8"/>
        <v>0</v>
      </c>
    </row>
    <row r="554" spans="1:12" x14ac:dyDescent="0.25">
      <c r="A554">
        <v>553</v>
      </c>
      <c r="B554" s="1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K554" t="s">
        <v>11</v>
      </c>
      <c r="L554">
        <f t="shared" si="8"/>
        <v>1</v>
      </c>
    </row>
    <row r="555" spans="1:12" x14ac:dyDescent="0.25">
      <c r="A555">
        <v>554</v>
      </c>
      <c r="B555" s="1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K555" t="s">
        <v>11</v>
      </c>
      <c r="L555">
        <f t="shared" si="8"/>
        <v>1</v>
      </c>
    </row>
    <row r="556" spans="1:12" x14ac:dyDescent="0.25">
      <c r="A556">
        <v>555</v>
      </c>
      <c r="B556" s="1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K556" t="s">
        <v>13</v>
      </c>
      <c r="L556">
        <f t="shared" si="8"/>
        <v>0</v>
      </c>
    </row>
    <row r="557" spans="1:12" x14ac:dyDescent="0.25">
      <c r="A557">
        <v>556</v>
      </c>
      <c r="B557" s="1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K557" t="s">
        <v>11</v>
      </c>
      <c r="L557">
        <f t="shared" si="8"/>
        <v>1</v>
      </c>
    </row>
    <row r="558" spans="1:12" x14ac:dyDescent="0.25">
      <c r="A558">
        <v>557</v>
      </c>
      <c r="B558" s="1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K558" t="s">
        <v>13</v>
      </c>
      <c r="L558">
        <f t="shared" si="8"/>
        <v>0</v>
      </c>
    </row>
    <row r="559" spans="1:12" x14ac:dyDescent="0.25">
      <c r="A559">
        <v>558</v>
      </c>
      <c r="B559" s="1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K559" t="s">
        <v>11</v>
      </c>
      <c r="L559">
        <f t="shared" si="8"/>
        <v>1</v>
      </c>
    </row>
    <row r="560" spans="1:12" x14ac:dyDescent="0.25">
      <c r="A560">
        <v>559</v>
      </c>
      <c r="B560" s="1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K560" t="s">
        <v>11</v>
      </c>
      <c r="L560">
        <f t="shared" si="8"/>
        <v>1</v>
      </c>
    </row>
    <row r="561" spans="1:12" x14ac:dyDescent="0.25">
      <c r="A561">
        <v>560</v>
      </c>
      <c r="B561" s="1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K561" t="s">
        <v>13</v>
      </c>
      <c r="L561">
        <f t="shared" si="8"/>
        <v>0</v>
      </c>
    </row>
    <row r="562" spans="1:12" x14ac:dyDescent="0.25">
      <c r="A562">
        <v>561</v>
      </c>
      <c r="B562" s="1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K562" t="s">
        <v>11</v>
      </c>
      <c r="L562">
        <f t="shared" si="8"/>
        <v>1</v>
      </c>
    </row>
    <row r="563" spans="1:12" x14ac:dyDescent="0.25">
      <c r="A563">
        <v>562</v>
      </c>
      <c r="B563" s="1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K563" t="s">
        <v>11</v>
      </c>
      <c r="L563">
        <f t="shared" si="8"/>
        <v>1</v>
      </c>
    </row>
    <row r="564" spans="1:12" x14ac:dyDescent="0.25">
      <c r="A564">
        <v>563</v>
      </c>
      <c r="B564" s="1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K564" t="s">
        <v>11</v>
      </c>
      <c r="L564">
        <f t="shared" si="8"/>
        <v>1</v>
      </c>
    </row>
    <row r="565" spans="1:12" x14ac:dyDescent="0.25">
      <c r="A565">
        <v>564</v>
      </c>
      <c r="B565" s="1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K565" t="s">
        <v>11</v>
      </c>
      <c r="L565">
        <f t="shared" si="8"/>
        <v>1</v>
      </c>
    </row>
    <row r="566" spans="1:12" x14ac:dyDescent="0.25">
      <c r="A566">
        <v>565</v>
      </c>
      <c r="B566" s="1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K566" t="s">
        <v>11</v>
      </c>
      <c r="L566">
        <f t="shared" si="8"/>
        <v>1</v>
      </c>
    </row>
    <row r="567" spans="1:12" x14ac:dyDescent="0.25">
      <c r="A567">
        <v>566</v>
      </c>
      <c r="B567" s="1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K567" t="s">
        <v>13</v>
      </c>
      <c r="L567">
        <f t="shared" si="8"/>
        <v>0</v>
      </c>
    </row>
    <row r="568" spans="1:12" x14ac:dyDescent="0.25">
      <c r="A568">
        <v>567</v>
      </c>
      <c r="B568" s="1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K568" t="s">
        <v>11</v>
      </c>
      <c r="L568">
        <f t="shared" si="8"/>
        <v>1</v>
      </c>
    </row>
    <row r="569" spans="1:12" x14ac:dyDescent="0.25">
      <c r="A569">
        <v>568</v>
      </c>
      <c r="B569" s="1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K569" t="s">
        <v>13</v>
      </c>
      <c r="L569">
        <f t="shared" si="8"/>
        <v>0</v>
      </c>
    </row>
    <row r="570" spans="1:12" x14ac:dyDescent="0.25">
      <c r="A570">
        <v>569</v>
      </c>
      <c r="B570" s="1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K570" t="s">
        <v>13</v>
      </c>
      <c r="L570">
        <f t="shared" si="8"/>
        <v>0</v>
      </c>
    </row>
    <row r="571" spans="1:12" x14ac:dyDescent="0.25">
      <c r="A571">
        <v>570</v>
      </c>
      <c r="B571" s="1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K571" t="s">
        <v>13</v>
      </c>
      <c r="L571">
        <f t="shared" si="8"/>
        <v>0</v>
      </c>
    </row>
    <row r="572" spans="1:12" x14ac:dyDescent="0.25">
      <c r="A572">
        <v>571</v>
      </c>
      <c r="B572" s="1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K572" t="s">
        <v>11</v>
      </c>
      <c r="L572">
        <f t="shared" si="8"/>
        <v>1</v>
      </c>
    </row>
    <row r="573" spans="1:12" x14ac:dyDescent="0.25">
      <c r="A573">
        <v>572</v>
      </c>
      <c r="B573" s="1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K573" t="s">
        <v>13</v>
      </c>
      <c r="L573">
        <f t="shared" si="8"/>
        <v>0</v>
      </c>
    </row>
    <row r="574" spans="1:12" x14ac:dyDescent="0.25">
      <c r="A574">
        <v>573</v>
      </c>
      <c r="B574" s="1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K574" t="s">
        <v>13</v>
      </c>
      <c r="L574">
        <f t="shared" si="8"/>
        <v>0</v>
      </c>
    </row>
    <row r="575" spans="1:12" x14ac:dyDescent="0.25">
      <c r="A575">
        <v>574</v>
      </c>
      <c r="B575" s="1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K575" t="s">
        <v>13</v>
      </c>
      <c r="L575">
        <f t="shared" si="8"/>
        <v>0</v>
      </c>
    </row>
    <row r="576" spans="1:12" x14ac:dyDescent="0.25">
      <c r="A576">
        <v>575</v>
      </c>
      <c r="B576" s="1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K576" t="s">
        <v>11</v>
      </c>
      <c r="L576">
        <f t="shared" si="8"/>
        <v>1</v>
      </c>
    </row>
    <row r="577" spans="1:12" x14ac:dyDescent="0.25">
      <c r="A577">
        <v>576</v>
      </c>
      <c r="B577" s="1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K577" t="s">
        <v>11</v>
      </c>
      <c r="L577">
        <f t="shared" si="8"/>
        <v>1</v>
      </c>
    </row>
    <row r="578" spans="1:12" x14ac:dyDescent="0.25">
      <c r="A578">
        <v>577</v>
      </c>
      <c r="B578" s="1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K578" t="s">
        <v>11</v>
      </c>
      <c r="L578">
        <f t="shared" si="8"/>
        <v>1</v>
      </c>
    </row>
    <row r="579" spans="1:12" x14ac:dyDescent="0.25">
      <c r="A579">
        <v>578</v>
      </c>
      <c r="B579" s="1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K579" t="s">
        <v>11</v>
      </c>
      <c r="L579">
        <f t="shared" ref="L579:L642" si="9">IF(K579="Yes", 1, 0)</f>
        <v>1</v>
      </c>
    </row>
    <row r="580" spans="1:12" x14ac:dyDescent="0.25">
      <c r="A580">
        <v>579</v>
      </c>
      <c r="B580" s="1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K580" t="s">
        <v>11</v>
      </c>
      <c r="L580">
        <f t="shared" si="9"/>
        <v>1</v>
      </c>
    </row>
    <row r="581" spans="1:12" x14ac:dyDescent="0.25">
      <c r="A581">
        <v>580</v>
      </c>
      <c r="B581" s="1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K581" t="s">
        <v>11</v>
      </c>
      <c r="L581">
        <f t="shared" si="9"/>
        <v>1</v>
      </c>
    </row>
    <row r="582" spans="1:12" x14ac:dyDescent="0.25">
      <c r="A582">
        <v>581</v>
      </c>
      <c r="B582" s="1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K582" t="s">
        <v>13</v>
      </c>
      <c r="L582">
        <f t="shared" si="9"/>
        <v>0</v>
      </c>
    </row>
    <row r="583" spans="1:12" x14ac:dyDescent="0.25">
      <c r="A583">
        <v>582</v>
      </c>
      <c r="B583" s="1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K583" t="s">
        <v>13</v>
      </c>
      <c r="L583">
        <f t="shared" si="9"/>
        <v>0</v>
      </c>
    </row>
    <row r="584" spans="1:12" x14ac:dyDescent="0.25">
      <c r="A584">
        <v>583</v>
      </c>
      <c r="B584" s="1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K584" t="s">
        <v>11</v>
      </c>
      <c r="L584">
        <f t="shared" si="9"/>
        <v>1</v>
      </c>
    </row>
    <row r="585" spans="1:12" x14ac:dyDescent="0.25">
      <c r="A585">
        <v>584</v>
      </c>
      <c r="B585" s="1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K585" t="s">
        <v>13</v>
      </c>
      <c r="L585">
        <f t="shared" si="9"/>
        <v>0</v>
      </c>
    </row>
    <row r="586" spans="1:12" x14ac:dyDescent="0.25">
      <c r="A586">
        <v>585</v>
      </c>
      <c r="B586" s="1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K586" t="s">
        <v>13</v>
      </c>
      <c r="L586">
        <f t="shared" si="9"/>
        <v>0</v>
      </c>
    </row>
    <row r="587" spans="1:12" x14ac:dyDescent="0.25">
      <c r="A587">
        <v>586</v>
      </c>
      <c r="B587" s="1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K587" t="s">
        <v>13</v>
      </c>
      <c r="L587">
        <f t="shared" si="9"/>
        <v>0</v>
      </c>
    </row>
    <row r="588" spans="1:12" x14ac:dyDescent="0.25">
      <c r="A588">
        <v>587</v>
      </c>
      <c r="B588" s="1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K588" t="s">
        <v>13</v>
      </c>
      <c r="L588">
        <f t="shared" si="9"/>
        <v>0</v>
      </c>
    </row>
    <row r="589" spans="1:12" x14ac:dyDescent="0.25">
      <c r="A589">
        <v>588</v>
      </c>
      <c r="B589" s="1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K589" t="s">
        <v>11</v>
      </c>
      <c r="L589">
        <f t="shared" si="9"/>
        <v>1</v>
      </c>
    </row>
    <row r="590" spans="1:12" x14ac:dyDescent="0.25">
      <c r="A590">
        <v>589</v>
      </c>
      <c r="B590" s="1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K590" t="s">
        <v>13</v>
      </c>
      <c r="L590">
        <f t="shared" si="9"/>
        <v>0</v>
      </c>
    </row>
    <row r="591" spans="1:12" x14ac:dyDescent="0.25">
      <c r="A591">
        <v>590</v>
      </c>
      <c r="B591" s="1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K591" t="s">
        <v>11</v>
      </c>
      <c r="L591">
        <f t="shared" si="9"/>
        <v>1</v>
      </c>
    </row>
    <row r="592" spans="1:12" x14ac:dyDescent="0.25">
      <c r="A592">
        <v>591</v>
      </c>
      <c r="B592" s="1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K592" t="s">
        <v>13</v>
      </c>
      <c r="L592">
        <f t="shared" si="9"/>
        <v>0</v>
      </c>
    </row>
    <row r="593" spans="1:12" x14ac:dyDescent="0.25">
      <c r="A593">
        <v>592</v>
      </c>
      <c r="B593" s="1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K593" t="s">
        <v>11</v>
      </c>
      <c r="L593">
        <f t="shared" si="9"/>
        <v>1</v>
      </c>
    </row>
    <row r="594" spans="1:12" x14ac:dyDescent="0.25">
      <c r="A594">
        <v>593</v>
      </c>
      <c r="B594" s="1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K594" t="s">
        <v>13</v>
      </c>
      <c r="L594">
        <f t="shared" si="9"/>
        <v>0</v>
      </c>
    </row>
    <row r="595" spans="1:12" x14ac:dyDescent="0.25">
      <c r="A595">
        <v>594</v>
      </c>
      <c r="B595" s="1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K595" t="s">
        <v>11</v>
      </c>
      <c r="L595">
        <f t="shared" si="9"/>
        <v>1</v>
      </c>
    </row>
    <row r="596" spans="1:12" x14ac:dyDescent="0.25">
      <c r="A596">
        <v>595</v>
      </c>
      <c r="B596" s="1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K596" t="s">
        <v>11</v>
      </c>
      <c r="L596">
        <f t="shared" si="9"/>
        <v>1</v>
      </c>
    </row>
    <row r="597" spans="1:12" x14ac:dyDescent="0.25">
      <c r="A597">
        <v>596</v>
      </c>
      <c r="B597" s="1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K597" t="s">
        <v>11</v>
      </c>
      <c r="L597">
        <f t="shared" si="9"/>
        <v>1</v>
      </c>
    </row>
    <row r="598" spans="1:12" x14ac:dyDescent="0.25">
      <c r="A598">
        <v>597</v>
      </c>
      <c r="B598" s="1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K598" t="s">
        <v>13</v>
      </c>
      <c r="L598">
        <f t="shared" si="9"/>
        <v>0</v>
      </c>
    </row>
    <row r="599" spans="1:12" x14ac:dyDescent="0.25">
      <c r="A599">
        <v>598</v>
      </c>
      <c r="B599" s="1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K599" t="s">
        <v>11</v>
      </c>
      <c r="L599">
        <f t="shared" si="9"/>
        <v>1</v>
      </c>
    </row>
    <row r="600" spans="1:12" x14ac:dyDescent="0.25">
      <c r="A600">
        <v>599</v>
      </c>
      <c r="B600" s="1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K600" t="s">
        <v>11</v>
      </c>
      <c r="L600">
        <f t="shared" si="9"/>
        <v>1</v>
      </c>
    </row>
    <row r="601" spans="1:12" x14ac:dyDescent="0.25">
      <c r="A601">
        <v>600</v>
      </c>
      <c r="B601" s="1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K601" t="s">
        <v>11</v>
      </c>
      <c r="L601">
        <f t="shared" si="9"/>
        <v>1</v>
      </c>
    </row>
    <row r="602" spans="1:12" x14ac:dyDescent="0.25">
      <c r="A602">
        <v>601</v>
      </c>
      <c r="B602" s="1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K602" t="s">
        <v>11</v>
      </c>
      <c r="L602">
        <f t="shared" si="9"/>
        <v>1</v>
      </c>
    </row>
    <row r="603" spans="1:12" x14ac:dyDescent="0.25">
      <c r="A603">
        <v>602</v>
      </c>
      <c r="B603" s="1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K603" t="s">
        <v>13</v>
      </c>
      <c r="L603">
        <f t="shared" si="9"/>
        <v>0</v>
      </c>
    </row>
    <row r="604" spans="1:12" x14ac:dyDescent="0.25">
      <c r="A604">
        <v>603</v>
      </c>
      <c r="B604" s="1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K604" t="s">
        <v>11</v>
      </c>
      <c r="L604">
        <f t="shared" si="9"/>
        <v>1</v>
      </c>
    </row>
    <row r="605" spans="1:12" x14ac:dyDescent="0.25">
      <c r="A605">
        <v>604</v>
      </c>
      <c r="B605" s="1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K605" t="s">
        <v>13</v>
      </c>
      <c r="L605">
        <f t="shared" si="9"/>
        <v>0</v>
      </c>
    </row>
    <row r="606" spans="1:12" x14ac:dyDescent="0.25">
      <c r="A606">
        <v>605</v>
      </c>
      <c r="B606" s="1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K606" t="s">
        <v>13</v>
      </c>
      <c r="L606">
        <f t="shared" si="9"/>
        <v>0</v>
      </c>
    </row>
    <row r="607" spans="1:12" x14ac:dyDescent="0.25">
      <c r="A607">
        <v>606</v>
      </c>
      <c r="B607" s="1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K607" t="s">
        <v>11</v>
      </c>
      <c r="L607">
        <f t="shared" si="9"/>
        <v>1</v>
      </c>
    </row>
    <row r="608" spans="1:12" x14ac:dyDescent="0.25">
      <c r="A608">
        <v>607</v>
      </c>
      <c r="B608" s="1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K608" t="s">
        <v>11</v>
      </c>
      <c r="L608">
        <f t="shared" si="9"/>
        <v>1</v>
      </c>
    </row>
    <row r="609" spans="1:12" x14ac:dyDescent="0.25">
      <c r="A609">
        <v>608</v>
      </c>
      <c r="B609" s="1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K609" t="s">
        <v>13</v>
      </c>
      <c r="L609">
        <f t="shared" si="9"/>
        <v>0</v>
      </c>
    </row>
    <row r="610" spans="1:12" x14ac:dyDescent="0.25">
      <c r="A610">
        <v>609</v>
      </c>
      <c r="B610" s="1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K610" t="s">
        <v>13</v>
      </c>
      <c r="L610">
        <f t="shared" si="9"/>
        <v>0</v>
      </c>
    </row>
    <row r="611" spans="1:12" x14ac:dyDescent="0.25">
      <c r="A611">
        <v>610</v>
      </c>
      <c r="B611" s="1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K611" t="s">
        <v>13</v>
      </c>
      <c r="L611">
        <f t="shared" si="9"/>
        <v>0</v>
      </c>
    </row>
    <row r="612" spans="1:12" x14ac:dyDescent="0.25">
      <c r="A612">
        <v>611</v>
      </c>
      <c r="B612" s="1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K612" t="s">
        <v>11</v>
      </c>
      <c r="L612">
        <f t="shared" si="9"/>
        <v>1</v>
      </c>
    </row>
    <row r="613" spans="1:12" x14ac:dyDescent="0.25">
      <c r="A613">
        <v>612</v>
      </c>
      <c r="B613" s="1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K613" t="s">
        <v>11</v>
      </c>
      <c r="L613">
        <f t="shared" si="9"/>
        <v>1</v>
      </c>
    </row>
    <row r="614" spans="1:12" x14ac:dyDescent="0.25">
      <c r="A614">
        <v>613</v>
      </c>
      <c r="B614" s="1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K614" t="s">
        <v>11</v>
      </c>
      <c r="L614">
        <f t="shared" si="9"/>
        <v>1</v>
      </c>
    </row>
    <row r="615" spans="1:12" x14ac:dyDescent="0.25">
      <c r="A615">
        <v>614</v>
      </c>
      <c r="B615" s="1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K615" t="s">
        <v>11</v>
      </c>
      <c r="L615">
        <f t="shared" si="9"/>
        <v>1</v>
      </c>
    </row>
    <row r="616" spans="1:12" x14ac:dyDescent="0.25">
      <c r="A616">
        <v>615</v>
      </c>
      <c r="B616" s="1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K616" t="s">
        <v>11</v>
      </c>
      <c r="L616">
        <f t="shared" si="9"/>
        <v>1</v>
      </c>
    </row>
    <row r="617" spans="1:12" x14ac:dyDescent="0.25">
      <c r="A617">
        <v>616</v>
      </c>
      <c r="B617" s="1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K617" t="s">
        <v>11</v>
      </c>
      <c r="L617">
        <f t="shared" si="9"/>
        <v>1</v>
      </c>
    </row>
    <row r="618" spans="1:12" x14ac:dyDescent="0.25">
      <c r="A618">
        <v>617</v>
      </c>
      <c r="B618" s="1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K618" t="s">
        <v>13</v>
      </c>
      <c r="L618">
        <f t="shared" si="9"/>
        <v>0</v>
      </c>
    </row>
    <row r="619" spans="1:12" x14ac:dyDescent="0.25">
      <c r="A619">
        <v>618</v>
      </c>
      <c r="B619" s="1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K619" t="s">
        <v>11</v>
      </c>
      <c r="L619">
        <f t="shared" si="9"/>
        <v>1</v>
      </c>
    </row>
    <row r="620" spans="1:12" x14ac:dyDescent="0.25">
      <c r="A620">
        <v>619</v>
      </c>
      <c r="B620" s="1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K620" t="s">
        <v>11</v>
      </c>
      <c r="L620">
        <f t="shared" si="9"/>
        <v>1</v>
      </c>
    </row>
    <row r="621" spans="1:12" x14ac:dyDescent="0.25">
      <c r="A621">
        <v>620</v>
      </c>
      <c r="B621" s="1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K621" t="s">
        <v>11</v>
      </c>
      <c r="L621">
        <f t="shared" si="9"/>
        <v>1</v>
      </c>
    </row>
    <row r="622" spans="1:12" x14ac:dyDescent="0.25">
      <c r="A622">
        <v>621</v>
      </c>
      <c r="B622" s="1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K622" t="s">
        <v>11</v>
      </c>
      <c r="L622">
        <f t="shared" si="9"/>
        <v>1</v>
      </c>
    </row>
    <row r="623" spans="1:12" x14ac:dyDescent="0.25">
      <c r="A623">
        <v>622</v>
      </c>
      <c r="B623" s="1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K623" t="s">
        <v>11</v>
      </c>
      <c r="L623">
        <f t="shared" si="9"/>
        <v>1</v>
      </c>
    </row>
    <row r="624" spans="1:12" x14ac:dyDescent="0.25">
      <c r="A624">
        <v>623</v>
      </c>
      <c r="B624" s="1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K624" t="s">
        <v>11</v>
      </c>
      <c r="L624">
        <f t="shared" si="9"/>
        <v>1</v>
      </c>
    </row>
    <row r="625" spans="1:12" x14ac:dyDescent="0.25">
      <c r="A625">
        <v>624</v>
      </c>
      <c r="B625" s="1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K625" t="s">
        <v>13</v>
      </c>
      <c r="L625">
        <f t="shared" si="9"/>
        <v>0</v>
      </c>
    </row>
    <row r="626" spans="1:12" x14ac:dyDescent="0.25">
      <c r="A626">
        <v>625</v>
      </c>
      <c r="B626" s="1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K626" t="s">
        <v>13</v>
      </c>
      <c r="L626">
        <f t="shared" si="9"/>
        <v>0</v>
      </c>
    </row>
    <row r="627" spans="1:12" x14ac:dyDescent="0.25">
      <c r="A627">
        <v>626</v>
      </c>
      <c r="B627" s="1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K627" t="s">
        <v>13</v>
      </c>
      <c r="L627">
        <f t="shared" si="9"/>
        <v>0</v>
      </c>
    </row>
    <row r="628" spans="1:12" x14ac:dyDescent="0.25">
      <c r="A628">
        <v>627</v>
      </c>
      <c r="B628" s="1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K628" t="s">
        <v>11</v>
      </c>
      <c r="L628">
        <f t="shared" si="9"/>
        <v>1</v>
      </c>
    </row>
    <row r="629" spans="1:12" x14ac:dyDescent="0.25">
      <c r="A629">
        <v>628</v>
      </c>
      <c r="B629" s="1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K629" t="s">
        <v>13</v>
      </c>
      <c r="L629">
        <f t="shared" si="9"/>
        <v>0</v>
      </c>
    </row>
    <row r="630" spans="1:12" x14ac:dyDescent="0.25">
      <c r="A630">
        <v>629</v>
      </c>
      <c r="B630" s="1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K630" t="s">
        <v>13</v>
      </c>
      <c r="L630">
        <f t="shared" si="9"/>
        <v>0</v>
      </c>
    </row>
    <row r="631" spans="1:12" x14ac:dyDescent="0.25">
      <c r="A631">
        <v>630</v>
      </c>
      <c r="B631" s="1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K631" t="s">
        <v>13</v>
      </c>
      <c r="L631">
        <f t="shared" si="9"/>
        <v>0</v>
      </c>
    </row>
    <row r="632" spans="1:12" x14ac:dyDescent="0.25">
      <c r="A632">
        <v>631</v>
      </c>
      <c r="B632" s="1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K632" t="s">
        <v>11</v>
      </c>
      <c r="L632">
        <f t="shared" si="9"/>
        <v>1</v>
      </c>
    </row>
    <row r="633" spans="1:12" x14ac:dyDescent="0.25">
      <c r="A633">
        <v>632</v>
      </c>
      <c r="B633" s="1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K633" t="s">
        <v>11</v>
      </c>
      <c r="L633">
        <f t="shared" si="9"/>
        <v>1</v>
      </c>
    </row>
    <row r="634" spans="1:12" x14ac:dyDescent="0.25">
      <c r="A634">
        <v>633</v>
      </c>
      <c r="B634" s="1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K634" t="s">
        <v>11</v>
      </c>
      <c r="L634">
        <f t="shared" si="9"/>
        <v>1</v>
      </c>
    </row>
    <row r="635" spans="1:12" x14ac:dyDescent="0.25">
      <c r="A635">
        <v>634</v>
      </c>
      <c r="B635" s="1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K635" t="s">
        <v>13</v>
      </c>
      <c r="L635">
        <f t="shared" si="9"/>
        <v>0</v>
      </c>
    </row>
    <row r="636" spans="1:12" x14ac:dyDescent="0.25">
      <c r="A636">
        <v>635</v>
      </c>
      <c r="B636" s="1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K636" t="s">
        <v>11</v>
      </c>
      <c r="L636">
        <f t="shared" si="9"/>
        <v>1</v>
      </c>
    </row>
    <row r="637" spans="1:12" x14ac:dyDescent="0.25">
      <c r="A637">
        <v>636</v>
      </c>
      <c r="B637" s="1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K637" t="s">
        <v>11</v>
      </c>
      <c r="L637">
        <f t="shared" si="9"/>
        <v>1</v>
      </c>
    </row>
    <row r="638" spans="1:12" x14ac:dyDescent="0.25">
      <c r="A638">
        <v>637</v>
      </c>
      <c r="B638" s="1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K638" t="s">
        <v>13</v>
      </c>
      <c r="L638">
        <f t="shared" si="9"/>
        <v>0</v>
      </c>
    </row>
    <row r="639" spans="1:12" x14ac:dyDescent="0.25">
      <c r="A639">
        <v>638</v>
      </c>
      <c r="B639" s="1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K639" t="s">
        <v>13</v>
      </c>
      <c r="L639">
        <f t="shared" si="9"/>
        <v>0</v>
      </c>
    </row>
    <row r="640" spans="1:12" x14ac:dyDescent="0.25">
      <c r="A640">
        <v>639</v>
      </c>
      <c r="B640" s="1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K640" t="s">
        <v>13</v>
      </c>
      <c r="L640">
        <f t="shared" si="9"/>
        <v>0</v>
      </c>
    </row>
    <row r="641" spans="1:12" x14ac:dyDescent="0.25">
      <c r="A641">
        <v>640</v>
      </c>
      <c r="B641" s="1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K641" t="s">
        <v>11</v>
      </c>
      <c r="L641">
        <f t="shared" si="9"/>
        <v>1</v>
      </c>
    </row>
    <row r="642" spans="1:12" x14ac:dyDescent="0.25">
      <c r="A642">
        <v>641</v>
      </c>
      <c r="B642" s="1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K642" t="s">
        <v>11</v>
      </c>
      <c r="L642">
        <f t="shared" si="9"/>
        <v>1</v>
      </c>
    </row>
    <row r="643" spans="1:12" x14ac:dyDescent="0.25">
      <c r="A643">
        <v>642</v>
      </c>
      <c r="B643" s="1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K643" t="s">
        <v>13</v>
      </c>
      <c r="L643">
        <f t="shared" ref="L643:L706" si="10">IF(K643="Yes", 1, 0)</f>
        <v>0</v>
      </c>
    </row>
    <row r="644" spans="1:12" x14ac:dyDescent="0.25">
      <c r="A644">
        <v>643</v>
      </c>
      <c r="B644" s="1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K644" t="s">
        <v>13</v>
      </c>
      <c r="L644">
        <f t="shared" si="10"/>
        <v>0</v>
      </c>
    </row>
    <row r="645" spans="1:12" x14ac:dyDescent="0.25">
      <c r="A645">
        <v>644</v>
      </c>
      <c r="B645" s="1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K645" t="s">
        <v>11</v>
      </c>
      <c r="L645">
        <f t="shared" si="10"/>
        <v>1</v>
      </c>
    </row>
    <row r="646" spans="1:12" x14ac:dyDescent="0.25">
      <c r="A646">
        <v>645</v>
      </c>
      <c r="B646" s="1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K646" t="s">
        <v>11</v>
      </c>
      <c r="L646">
        <f t="shared" si="10"/>
        <v>1</v>
      </c>
    </row>
    <row r="647" spans="1:12" x14ac:dyDescent="0.25">
      <c r="A647">
        <v>646</v>
      </c>
      <c r="B647" s="1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K647" t="s">
        <v>11</v>
      </c>
      <c r="L647">
        <f t="shared" si="10"/>
        <v>1</v>
      </c>
    </row>
    <row r="648" spans="1:12" x14ac:dyDescent="0.25">
      <c r="A648">
        <v>647</v>
      </c>
      <c r="B648" s="1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K648" t="s">
        <v>11</v>
      </c>
      <c r="L648">
        <f t="shared" si="10"/>
        <v>1</v>
      </c>
    </row>
    <row r="649" spans="1:12" x14ac:dyDescent="0.25">
      <c r="A649">
        <v>648</v>
      </c>
      <c r="B649" s="1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K649" t="s">
        <v>13</v>
      </c>
      <c r="L649">
        <f t="shared" si="10"/>
        <v>0</v>
      </c>
    </row>
    <row r="650" spans="1:12" x14ac:dyDescent="0.25">
      <c r="A650">
        <v>649</v>
      </c>
      <c r="B650" s="1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K650" t="s">
        <v>13</v>
      </c>
      <c r="L650">
        <f t="shared" si="10"/>
        <v>0</v>
      </c>
    </row>
    <row r="651" spans="1:12" x14ac:dyDescent="0.25">
      <c r="A651">
        <v>650</v>
      </c>
      <c r="B651" s="1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K651" t="s">
        <v>11</v>
      </c>
      <c r="L651">
        <f t="shared" si="10"/>
        <v>1</v>
      </c>
    </row>
    <row r="652" spans="1:12" x14ac:dyDescent="0.25">
      <c r="A652">
        <v>651</v>
      </c>
      <c r="B652" s="1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K652" t="s">
        <v>11</v>
      </c>
      <c r="L652">
        <f t="shared" si="10"/>
        <v>1</v>
      </c>
    </row>
    <row r="653" spans="1:12" x14ac:dyDescent="0.25">
      <c r="A653">
        <v>652</v>
      </c>
      <c r="B653" s="1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K653" t="s">
        <v>11</v>
      </c>
      <c r="L653">
        <f t="shared" si="10"/>
        <v>1</v>
      </c>
    </row>
    <row r="654" spans="1:12" x14ac:dyDescent="0.25">
      <c r="A654">
        <v>653</v>
      </c>
      <c r="B654" s="1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K654" t="s">
        <v>13</v>
      </c>
      <c r="L654">
        <f t="shared" si="10"/>
        <v>0</v>
      </c>
    </row>
    <row r="655" spans="1:12" x14ac:dyDescent="0.25">
      <c r="A655">
        <v>654</v>
      </c>
      <c r="B655" s="1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K655" t="s">
        <v>11</v>
      </c>
      <c r="L655">
        <f t="shared" si="10"/>
        <v>1</v>
      </c>
    </row>
    <row r="656" spans="1:12" x14ac:dyDescent="0.25">
      <c r="A656">
        <v>655</v>
      </c>
      <c r="B656" s="1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K656" t="s">
        <v>11</v>
      </c>
      <c r="L656">
        <f t="shared" si="10"/>
        <v>1</v>
      </c>
    </row>
    <row r="657" spans="1:12" x14ac:dyDescent="0.25">
      <c r="A657">
        <v>656</v>
      </c>
      <c r="B657" s="1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K657" t="s">
        <v>11</v>
      </c>
      <c r="L657">
        <f t="shared" si="10"/>
        <v>1</v>
      </c>
    </row>
    <row r="658" spans="1:12" x14ac:dyDescent="0.25">
      <c r="A658">
        <v>657</v>
      </c>
      <c r="B658" s="1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K658" t="s">
        <v>11</v>
      </c>
      <c r="L658">
        <f t="shared" si="10"/>
        <v>1</v>
      </c>
    </row>
    <row r="659" spans="1:12" x14ac:dyDescent="0.25">
      <c r="A659">
        <v>658</v>
      </c>
      <c r="B659" s="1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K659" t="s">
        <v>13</v>
      </c>
      <c r="L659">
        <f t="shared" si="10"/>
        <v>0</v>
      </c>
    </row>
    <row r="660" spans="1:12" x14ac:dyDescent="0.25">
      <c r="A660">
        <v>659</v>
      </c>
      <c r="B660" s="1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K660" t="s">
        <v>13</v>
      </c>
      <c r="L660">
        <f t="shared" si="10"/>
        <v>0</v>
      </c>
    </row>
    <row r="661" spans="1:12" x14ac:dyDescent="0.25">
      <c r="A661">
        <v>660</v>
      </c>
      <c r="B661" s="1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K661" t="s">
        <v>11</v>
      </c>
      <c r="L661">
        <f t="shared" si="10"/>
        <v>1</v>
      </c>
    </row>
    <row r="662" spans="1:12" x14ac:dyDescent="0.25">
      <c r="A662">
        <v>661</v>
      </c>
      <c r="B662" s="1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K662" t="s">
        <v>11</v>
      </c>
      <c r="L662">
        <f t="shared" si="10"/>
        <v>1</v>
      </c>
    </row>
    <row r="663" spans="1:12" x14ac:dyDescent="0.25">
      <c r="A663">
        <v>662</v>
      </c>
      <c r="B663" s="1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K663" t="s">
        <v>13</v>
      </c>
      <c r="L663">
        <f t="shared" si="10"/>
        <v>0</v>
      </c>
    </row>
    <row r="664" spans="1:12" x14ac:dyDescent="0.25">
      <c r="A664">
        <v>663</v>
      </c>
      <c r="B664" s="1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K664" t="s">
        <v>11</v>
      </c>
      <c r="L664">
        <f t="shared" si="10"/>
        <v>1</v>
      </c>
    </row>
    <row r="665" spans="1:12" x14ac:dyDescent="0.25">
      <c r="A665">
        <v>664</v>
      </c>
      <c r="B665" s="1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K665" t="s">
        <v>13</v>
      </c>
      <c r="L665">
        <f t="shared" si="10"/>
        <v>0</v>
      </c>
    </row>
    <row r="666" spans="1:12" x14ac:dyDescent="0.25">
      <c r="A666">
        <v>665</v>
      </c>
      <c r="B666" s="1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K666" t="s">
        <v>13</v>
      </c>
      <c r="L666">
        <f t="shared" si="10"/>
        <v>0</v>
      </c>
    </row>
    <row r="667" spans="1:12" x14ac:dyDescent="0.25">
      <c r="A667">
        <v>666</v>
      </c>
      <c r="B667" s="1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K667" t="s">
        <v>13</v>
      </c>
      <c r="L667">
        <f t="shared" si="10"/>
        <v>0</v>
      </c>
    </row>
    <row r="668" spans="1:12" x14ac:dyDescent="0.25">
      <c r="A668">
        <v>667</v>
      </c>
      <c r="B668" s="1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K668" t="s">
        <v>13</v>
      </c>
      <c r="L668">
        <f t="shared" si="10"/>
        <v>0</v>
      </c>
    </row>
    <row r="669" spans="1:12" x14ac:dyDescent="0.25">
      <c r="A669">
        <v>668</v>
      </c>
      <c r="B669" s="1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K669" t="s">
        <v>13</v>
      </c>
      <c r="L669">
        <f t="shared" si="10"/>
        <v>0</v>
      </c>
    </row>
    <row r="670" spans="1:12" x14ac:dyDescent="0.25">
      <c r="A670">
        <v>669</v>
      </c>
      <c r="B670" s="1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K670" t="s">
        <v>13</v>
      </c>
      <c r="L670">
        <f t="shared" si="10"/>
        <v>0</v>
      </c>
    </row>
    <row r="671" spans="1:12" x14ac:dyDescent="0.25">
      <c r="A671">
        <v>670</v>
      </c>
      <c r="B671" s="1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K671" t="s">
        <v>13</v>
      </c>
      <c r="L671">
        <f t="shared" si="10"/>
        <v>0</v>
      </c>
    </row>
    <row r="672" spans="1:12" x14ac:dyDescent="0.25">
      <c r="A672">
        <v>671</v>
      </c>
      <c r="B672" s="1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K672" t="s">
        <v>11</v>
      </c>
      <c r="L672">
        <f t="shared" si="10"/>
        <v>1</v>
      </c>
    </row>
    <row r="673" spans="1:12" x14ac:dyDescent="0.25">
      <c r="A673">
        <v>672</v>
      </c>
      <c r="B673" s="1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K673" t="s">
        <v>11</v>
      </c>
      <c r="L673">
        <f t="shared" si="10"/>
        <v>1</v>
      </c>
    </row>
    <row r="674" spans="1:12" x14ac:dyDescent="0.25">
      <c r="A674">
        <v>673</v>
      </c>
      <c r="B674" s="1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K674" t="s">
        <v>11</v>
      </c>
      <c r="L674">
        <f t="shared" si="10"/>
        <v>1</v>
      </c>
    </row>
    <row r="675" spans="1:12" x14ac:dyDescent="0.25">
      <c r="A675">
        <v>674</v>
      </c>
      <c r="B675" s="1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K675" t="s">
        <v>11</v>
      </c>
      <c r="L675">
        <f t="shared" si="10"/>
        <v>1</v>
      </c>
    </row>
    <row r="676" spans="1:12" x14ac:dyDescent="0.25">
      <c r="A676">
        <v>675</v>
      </c>
      <c r="B676" s="1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K676" t="s">
        <v>11</v>
      </c>
      <c r="L676">
        <f t="shared" si="10"/>
        <v>1</v>
      </c>
    </row>
    <row r="677" spans="1:12" x14ac:dyDescent="0.25">
      <c r="A677">
        <v>676</v>
      </c>
      <c r="B677" s="1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K677" t="s">
        <v>11</v>
      </c>
      <c r="L677">
        <f t="shared" si="10"/>
        <v>1</v>
      </c>
    </row>
    <row r="678" spans="1:12" x14ac:dyDescent="0.25">
      <c r="A678">
        <v>677</v>
      </c>
      <c r="B678" s="1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K678" t="s">
        <v>13</v>
      </c>
      <c r="L678">
        <f t="shared" si="10"/>
        <v>0</v>
      </c>
    </row>
    <row r="679" spans="1:12" x14ac:dyDescent="0.25">
      <c r="A679">
        <v>678</v>
      </c>
      <c r="B679" s="1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K679" t="s">
        <v>13</v>
      </c>
      <c r="L679">
        <f t="shared" si="10"/>
        <v>0</v>
      </c>
    </row>
    <row r="680" spans="1:12" x14ac:dyDescent="0.25">
      <c r="A680">
        <v>679</v>
      </c>
      <c r="B680" s="1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K680" t="s">
        <v>13</v>
      </c>
      <c r="L680">
        <f t="shared" si="10"/>
        <v>0</v>
      </c>
    </row>
    <row r="681" spans="1:12" x14ac:dyDescent="0.25">
      <c r="A681">
        <v>680</v>
      </c>
      <c r="B681" s="1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K681" t="s">
        <v>13</v>
      </c>
      <c r="L681">
        <f t="shared" si="10"/>
        <v>0</v>
      </c>
    </row>
    <row r="682" spans="1:12" x14ac:dyDescent="0.25">
      <c r="A682">
        <v>681</v>
      </c>
      <c r="B682" s="1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K682" t="s">
        <v>11</v>
      </c>
      <c r="L682">
        <f t="shared" si="10"/>
        <v>1</v>
      </c>
    </row>
    <row r="683" spans="1:12" x14ac:dyDescent="0.25">
      <c r="A683">
        <v>682</v>
      </c>
      <c r="B683" s="1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K683" t="s">
        <v>13</v>
      </c>
      <c r="L683">
        <f t="shared" si="10"/>
        <v>0</v>
      </c>
    </row>
    <row r="684" spans="1:12" x14ac:dyDescent="0.25">
      <c r="A684">
        <v>683</v>
      </c>
      <c r="B684" s="1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K684" t="s">
        <v>13</v>
      </c>
      <c r="L684">
        <f t="shared" si="10"/>
        <v>0</v>
      </c>
    </row>
    <row r="685" spans="1:12" x14ac:dyDescent="0.25">
      <c r="A685">
        <v>684</v>
      </c>
      <c r="B685" s="1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K685" t="s">
        <v>11</v>
      </c>
      <c r="L685">
        <f t="shared" si="10"/>
        <v>1</v>
      </c>
    </row>
    <row r="686" spans="1:12" x14ac:dyDescent="0.25">
      <c r="A686">
        <v>685</v>
      </c>
      <c r="B686" s="1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K686" t="s">
        <v>11</v>
      </c>
      <c r="L686">
        <f t="shared" si="10"/>
        <v>1</v>
      </c>
    </row>
    <row r="687" spans="1:12" x14ac:dyDescent="0.25">
      <c r="A687">
        <v>686</v>
      </c>
      <c r="B687" s="1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K687" t="s">
        <v>13</v>
      </c>
      <c r="L687">
        <f t="shared" si="10"/>
        <v>0</v>
      </c>
    </row>
    <row r="688" spans="1:12" x14ac:dyDescent="0.25">
      <c r="A688">
        <v>687</v>
      </c>
      <c r="B688" s="1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K688" t="s">
        <v>13</v>
      </c>
      <c r="L688">
        <f t="shared" si="10"/>
        <v>0</v>
      </c>
    </row>
    <row r="689" spans="1:12" x14ac:dyDescent="0.25">
      <c r="A689">
        <v>688</v>
      </c>
      <c r="B689" s="1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K689" t="s">
        <v>11</v>
      </c>
      <c r="L689">
        <f t="shared" si="10"/>
        <v>1</v>
      </c>
    </row>
    <row r="690" spans="1:12" x14ac:dyDescent="0.25">
      <c r="A690">
        <v>689</v>
      </c>
      <c r="B690" s="1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K690" t="s">
        <v>11</v>
      </c>
      <c r="L690">
        <f t="shared" si="10"/>
        <v>1</v>
      </c>
    </row>
    <row r="691" spans="1:12" x14ac:dyDescent="0.25">
      <c r="A691">
        <v>690</v>
      </c>
      <c r="B691" s="1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K691" t="s">
        <v>11</v>
      </c>
      <c r="L691">
        <f t="shared" si="10"/>
        <v>1</v>
      </c>
    </row>
    <row r="692" spans="1:12" x14ac:dyDescent="0.25">
      <c r="A692">
        <v>691</v>
      </c>
      <c r="B692" s="1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K692" t="s">
        <v>13</v>
      </c>
      <c r="L692">
        <f t="shared" si="10"/>
        <v>0</v>
      </c>
    </row>
    <row r="693" spans="1:12" x14ac:dyDescent="0.25">
      <c r="A693">
        <v>692</v>
      </c>
      <c r="B693" s="1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K693" t="s">
        <v>11</v>
      </c>
      <c r="L693">
        <f t="shared" si="10"/>
        <v>1</v>
      </c>
    </row>
    <row r="694" spans="1:12" x14ac:dyDescent="0.25">
      <c r="A694">
        <v>693</v>
      </c>
      <c r="B694" s="1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K694" t="s">
        <v>11</v>
      </c>
      <c r="L694">
        <f t="shared" si="10"/>
        <v>1</v>
      </c>
    </row>
    <row r="695" spans="1:12" x14ac:dyDescent="0.25">
      <c r="A695">
        <v>694</v>
      </c>
      <c r="B695" s="1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K695" t="s">
        <v>11</v>
      </c>
      <c r="L695">
        <f t="shared" si="10"/>
        <v>1</v>
      </c>
    </row>
    <row r="696" spans="1:12" x14ac:dyDescent="0.25">
      <c r="A696">
        <v>695</v>
      </c>
      <c r="B696" s="1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K696" t="s">
        <v>11</v>
      </c>
      <c r="L696">
        <f t="shared" si="10"/>
        <v>1</v>
      </c>
    </row>
    <row r="697" spans="1:12" x14ac:dyDescent="0.25">
      <c r="A697">
        <v>696</v>
      </c>
      <c r="B697" s="1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K697" t="s">
        <v>11</v>
      </c>
      <c r="L697">
        <f t="shared" si="10"/>
        <v>1</v>
      </c>
    </row>
    <row r="698" spans="1:12" x14ac:dyDescent="0.25">
      <c r="A698">
        <v>697</v>
      </c>
      <c r="B698" s="1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K698" t="s">
        <v>13</v>
      </c>
      <c r="L698">
        <f t="shared" si="10"/>
        <v>0</v>
      </c>
    </row>
    <row r="699" spans="1:12" x14ac:dyDescent="0.25">
      <c r="A699">
        <v>698</v>
      </c>
      <c r="B699" s="1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K699" t="s">
        <v>13</v>
      </c>
      <c r="L699">
        <f t="shared" si="10"/>
        <v>0</v>
      </c>
    </row>
    <row r="700" spans="1:12" x14ac:dyDescent="0.25">
      <c r="A700">
        <v>699</v>
      </c>
      <c r="B700" s="1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K700" t="s">
        <v>11</v>
      </c>
      <c r="L700">
        <f t="shared" si="10"/>
        <v>1</v>
      </c>
    </row>
    <row r="701" spans="1:12" x14ac:dyDescent="0.25">
      <c r="A701">
        <v>700</v>
      </c>
      <c r="B701" s="1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K701" t="s">
        <v>13</v>
      </c>
      <c r="L701">
        <f t="shared" si="10"/>
        <v>0</v>
      </c>
    </row>
    <row r="702" spans="1:12" x14ac:dyDescent="0.25">
      <c r="A702">
        <v>701</v>
      </c>
      <c r="B702" s="1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K702" t="s">
        <v>11</v>
      </c>
      <c r="L702">
        <f t="shared" si="10"/>
        <v>1</v>
      </c>
    </row>
    <row r="703" spans="1:12" x14ac:dyDescent="0.25">
      <c r="A703">
        <v>702</v>
      </c>
      <c r="B703" s="1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K703" t="s">
        <v>13</v>
      </c>
      <c r="L703">
        <f t="shared" si="10"/>
        <v>0</v>
      </c>
    </row>
    <row r="704" spans="1:12" x14ac:dyDescent="0.25">
      <c r="A704">
        <v>703</v>
      </c>
      <c r="B704" s="1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K704" t="s">
        <v>13</v>
      </c>
      <c r="L704">
        <f t="shared" si="10"/>
        <v>0</v>
      </c>
    </row>
    <row r="705" spans="1:12" x14ac:dyDescent="0.25">
      <c r="A705">
        <v>704</v>
      </c>
      <c r="B705" s="1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K705" t="s">
        <v>13</v>
      </c>
      <c r="L705">
        <f t="shared" si="10"/>
        <v>0</v>
      </c>
    </row>
    <row r="706" spans="1:12" x14ac:dyDescent="0.25">
      <c r="A706">
        <v>705</v>
      </c>
      <c r="B706" s="1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K706" t="s">
        <v>11</v>
      </c>
      <c r="L706">
        <f t="shared" si="10"/>
        <v>1</v>
      </c>
    </row>
    <row r="707" spans="1:12" x14ac:dyDescent="0.25">
      <c r="A707">
        <v>706</v>
      </c>
      <c r="B707" s="1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K707" t="s">
        <v>11</v>
      </c>
      <c r="L707">
        <f t="shared" ref="L707:L770" si="11">IF(K707="Yes", 1, 0)</f>
        <v>1</v>
      </c>
    </row>
    <row r="708" spans="1:12" x14ac:dyDescent="0.25">
      <c r="A708">
        <v>707</v>
      </c>
      <c r="B708" s="1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K708" t="s">
        <v>11</v>
      </c>
      <c r="L708">
        <f t="shared" si="11"/>
        <v>1</v>
      </c>
    </row>
    <row r="709" spans="1:12" x14ac:dyDescent="0.25">
      <c r="A709">
        <v>708</v>
      </c>
      <c r="B709" s="1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K709" t="s">
        <v>13</v>
      </c>
      <c r="L709">
        <f t="shared" si="11"/>
        <v>0</v>
      </c>
    </row>
    <row r="710" spans="1:12" x14ac:dyDescent="0.25">
      <c r="A710">
        <v>709</v>
      </c>
      <c r="B710" s="1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K710" t="s">
        <v>11</v>
      </c>
      <c r="L710">
        <f t="shared" si="11"/>
        <v>1</v>
      </c>
    </row>
    <row r="711" spans="1:12" x14ac:dyDescent="0.25">
      <c r="A711">
        <v>710</v>
      </c>
      <c r="B711" s="1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K711" t="s">
        <v>11</v>
      </c>
      <c r="L711">
        <f t="shared" si="11"/>
        <v>1</v>
      </c>
    </row>
    <row r="712" spans="1:12" x14ac:dyDescent="0.25">
      <c r="A712">
        <v>711</v>
      </c>
      <c r="B712" s="1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K712" t="s">
        <v>11</v>
      </c>
      <c r="L712">
        <f t="shared" si="11"/>
        <v>1</v>
      </c>
    </row>
    <row r="713" spans="1:12" x14ac:dyDescent="0.25">
      <c r="A713">
        <v>712</v>
      </c>
      <c r="B713" s="1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K713" t="s">
        <v>13</v>
      </c>
      <c r="L713">
        <f t="shared" si="11"/>
        <v>0</v>
      </c>
    </row>
    <row r="714" spans="1:12" x14ac:dyDescent="0.25">
      <c r="A714">
        <v>713</v>
      </c>
      <c r="B714" s="1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K714" t="s">
        <v>11</v>
      </c>
      <c r="L714">
        <f t="shared" si="11"/>
        <v>1</v>
      </c>
    </row>
    <row r="715" spans="1:12" x14ac:dyDescent="0.25">
      <c r="A715">
        <v>714</v>
      </c>
      <c r="B715" s="1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K715" t="s">
        <v>11</v>
      </c>
      <c r="L715">
        <f t="shared" si="11"/>
        <v>1</v>
      </c>
    </row>
    <row r="716" spans="1:12" x14ac:dyDescent="0.25">
      <c r="A716">
        <v>715</v>
      </c>
      <c r="B716" s="1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K716" t="s">
        <v>11</v>
      </c>
      <c r="L716">
        <f t="shared" si="11"/>
        <v>1</v>
      </c>
    </row>
    <row r="717" spans="1:12" x14ac:dyDescent="0.25">
      <c r="A717">
        <v>716</v>
      </c>
      <c r="B717" s="1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K717" t="s">
        <v>13</v>
      </c>
      <c r="L717">
        <f t="shared" si="11"/>
        <v>0</v>
      </c>
    </row>
    <row r="718" spans="1:12" x14ac:dyDescent="0.25">
      <c r="A718">
        <v>717</v>
      </c>
      <c r="B718" s="1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K718" t="s">
        <v>13</v>
      </c>
      <c r="L718">
        <f t="shared" si="11"/>
        <v>0</v>
      </c>
    </row>
    <row r="719" spans="1:12" x14ac:dyDescent="0.25">
      <c r="A719">
        <v>718</v>
      </c>
      <c r="B719" s="1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K719" t="s">
        <v>13</v>
      </c>
      <c r="L719">
        <f t="shared" si="11"/>
        <v>0</v>
      </c>
    </row>
    <row r="720" spans="1:12" x14ac:dyDescent="0.25">
      <c r="A720">
        <v>719</v>
      </c>
      <c r="B720" s="1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K720" t="s">
        <v>13</v>
      </c>
      <c r="L720">
        <f t="shared" si="11"/>
        <v>0</v>
      </c>
    </row>
    <row r="721" spans="1:12" x14ac:dyDescent="0.25">
      <c r="A721">
        <v>720</v>
      </c>
      <c r="B721" s="1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K721" t="s">
        <v>11</v>
      </c>
      <c r="L721">
        <f t="shared" si="11"/>
        <v>1</v>
      </c>
    </row>
    <row r="722" spans="1:12" x14ac:dyDescent="0.25">
      <c r="A722">
        <v>721</v>
      </c>
      <c r="B722" s="1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K722" t="s">
        <v>13</v>
      </c>
      <c r="L722">
        <f t="shared" si="11"/>
        <v>0</v>
      </c>
    </row>
    <row r="723" spans="1:12" x14ac:dyDescent="0.25">
      <c r="A723">
        <v>722</v>
      </c>
      <c r="B723" s="1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K723" t="s">
        <v>11</v>
      </c>
      <c r="L723">
        <f t="shared" si="11"/>
        <v>1</v>
      </c>
    </row>
    <row r="724" spans="1:12" x14ac:dyDescent="0.25">
      <c r="A724">
        <v>723</v>
      </c>
      <c r="B724" s="1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K724" t="s">
        <v>13</v>
      </c>
      <c r="L724">
        <f t="shared" si="11"/>
        <v>0</v>
      </c>
    </row>
    <row r="725" spans="1:12" x14ac:dyDescent="0.25">
      <c r="A725">
        <v>724</v>
      </c>
      <c r="B725" s="1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K725" t="s">
        <v>11</v>
      </c>
      <c r="L725">
        <f t="shared" si="11"/>
        <v>1</v>
      </c>
    </row>
    <row r="726" spans="1:12" x14ac:dyDescent="0.25">
      <c r="A726">
        <v>725</v>
      </c>
      <c r="B726" s="1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K726" t="s">
        <v>11</v>
      </c>
      <c r="L726">
        <f t="shared" si="11"/>
        <v>1</v>
      </c>
    </row>
    <row r="727" spans="1:12" x14ac:dyDescent="0.25">
      <c r="A727">
        <v>726</v>
      </c>
      <c r="B727" s="1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K727" t="s">
        <v>11</v>
      </c>
      <c r="L727">
        <f t="shared" si="11"/>
        <v>1</v>
      </c>
    </row>
    <row r="728" spans="1:12" x14ac:dyDescent="0.25">
      <c r="A728">
        <v>727</v>
      </c>
      <c r="B728" s="1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K728" t="s">
        <v>13</v>
      </c>
      <c r="L728">
        <f t="shared" si="11"/>
        <v>0</v>
      </c>
    </row>
    <row r="729" spans="1:12" x14ac:dyDescent="0.25">
      <c r="A729">
        <v>728</v>
      </c>
      <c r="B729" s="1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K729" t="s">
        <v>13</v>
      </c>
      <c r="L729">
        <f t="shared" si="11"/>
        <v>0</v>
      </c>
    </row>
    <row r="730" spans="1:12" x14ac:dyDescent="0.25">
      <c r="A730">
        <v>729</v>
      </c>
      <c r="B730" s="1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K730" t="s">
        <v>13</v>
      </c>
      <c r="L730">
        <f t="shared" si="11"/>
        <v>0</v>
      </c>
    </row>
    <row r="731" spans="1:12" x14ac:dyDescent="0.25">
      <c r="A731">
        <v>730</v>
      </c>
      <c r="B731" s="1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K731" t="s">
        <v>11</v>
      </c>
      <c r="L731">
        <f t="shared" si="11"/>
        <v>1</v>
      </c>
    </row>
    <row r="732" spans="1:12" x14ac:dyDescent="0.25">
      <c r="A732">
        <v>731</v>
      </c>
      <c r="B732" s="1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K732" t="s">
        <v>13</v>
      </c>
      <c r="L732">
        <f t="shared" si="11"/>
        <v>0</v>
      </c>
    </row>
    <row r="733" spans="1:12" x14ac:dyDescent="0.25">
      <c r="A733">
        <v>732</v>
      </c>
      <c r="B733" s="1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K733" t="s">
        <v>13</v>
      </c>
      <c r="L733">
        <f t="shared" si="11"/>
        <v>0</v>
      </c>
    </row>
    <row r="734" spans="1:12" x14ac:dyDescent="0.25">
      <c r="A734">
        <v>733</v>
      </c>
      <c r="B734" s="1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K734" t="s">
        <v>11</v>
      </c>
      <c r="L734">
        <f t="shared" si="11"/>
        <v>1</v>
      </c>
    </row>
    <row r="735" spans="1:12" x14ac:dyDescent="0.25">
      <c r="A735">
        <v>734</v>
      </c>
      <c r="B735" s="1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K735" t="s">
        <v>11</v>
      </c>
      <c r="L735">
        <f t="shared" si="11"/>
        <v>1</v>
      </c>
    </row>
    <row r="736" spans="1:12" x14ac:dyDescent="0.25">
      <c r="A736">
        <v>735</v>
      </c>
      <c r="B736" s="1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K736" t="s">
        <v>13</v>
      </c>
      <c r="L736">
        <f t="shared" si="11"/>
        <v>0</v>
      </c>
    </row>
    <row r="737" spans="1:12" x14ac:dyDescent="0.25">
      <c r="A737">
        <v>736</v>
      </c>
      <c r="B737" s="1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K737" t="s">
        <v>13</v>
      </c>
      <c r="L737">
        <f t="shared" si="11"/>
        <v>0</v>
      </c>
    </row>
    <row r="738" spans="1:12" x14ac:dyDescent="0.25">
      <c r="A738">
        <v>737</v>
      </c>
      <c r="B738" s="1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K738" t="s">
        <v>13</v>
      </c>
      <c r="L738">
        <f t="shared" si="11"/>
        <v>0</v>
      </c>
    </row>
    <row r="739" spans="1:12" x14ac:dyDescent="0.25">
      <c r="A739">
        <v>738</v>
      </c>
      <c r="B739" s="1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K739" t="s">
        <v>11</v>
      </c>
      <c r="L739">
        <f t="shared" si="11"/>
        <v>1</v>
      </c>
    </row>
    <row r="740" spans="1:12" x14ac:dyDescent="0.25">
      <c r="A740">
        <v>739</v>
      </c>
      <c r="B740" s="1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K740" t="s">
        <v>11</v>
      </c>
      <c r="L740">
        <f t="shared" si="11"/>
        <v>1</v>
      </c>
    </row>
    <row r="741" spans="1:12" x14ac:dyDescent="0.25">
      <c r="A741">
        <v>740</v>
      </c>
      <c r="B741" s="1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K741" t="s">
        <v>13</v>
      </c>
      <c r="L741">
        <f t="shared" si="11"/>
        <v>0</v>
      </c>
    </row>
    <row r="742" spans="1:12" x14ac:dyDescent="0.25">
      <c r="A742">
        <v>741</v>
      </c>
      <c r="B742" s="1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K742" t="s">
        <v>13</v>
      </c>
      <c r="L742">
        <f t="shared" si="11"/>
        <v>0</v>
      </c>
    </row>
    <row r="743" spans="1:12" x14ac:dyDescent="0.25">
      <c r="A743">
        <v>742</v>
      </c>
      <c r="B743" s="1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K743" t="s">
        <v>11</v>
      </c>
      <c r="L743">
        <f t="shared" si="11"/>
        <v>1</v>
      </c>
    </row>
    <row r="744" spans="1:12" x14ac:dyDescent="0.25">
      <c r="A744">
        <v>743</v>
      </c>
      <c r="B744" s="1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K744" t="s">
        <v>13</v>
      </c>
      <c r="L744">
        <f t="shared" si="11"/>
        <v>0</v>
      </c>
    </row>
    <row r="745" spans="1:12" x14ac:dyDescent="0.25">
      <c r="A745">
        <v>744</v>
      </c>
      <c r="B745" s="1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K745" t="s">
        <v>11</v>
      </c>
      <c r="L745">
        <f t="shared" si="11"/>
        <v>1</v>
      </c>
    </row>
    <row r="746" spans="1:12" x14ac:dyDescent="0.25">
      <c r="A746">
        <v>745</v>
      </c>
      <c r="B746" s="1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K746" t="s">
        <v>11</v>
      </c>
      <c r="L746">
        <f t="shared" si="11"/>
        <v>1</v>
      </c>
    </row>
    <row r="747" spans="1:12" x14ac:dyDescent="0.25">
      <c r="A747">
        <v>746</v>
      </c>
      <c r="B747" s="1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K747" t="s">
        <v>13</v>
      </c>
      <c r="L747">
        <f t="shared" si="11"/>
        <v>0</v>
      </c>
    </row>
    <row r="748" spans="1:12" x14ac:dyDescent="0.25">
      <c r="A748">
        <v>747</v>
      </c>
      <c r="B748" s="1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K748" t="s">
        <v>13</v>
      </c>
      <c r="L748">
        <f t="shared" si="11"/>
        <v>0</v>
      </c>
    </row>
    <row r="749" spans="1:12" x14ac:dyDescent="0.25">
      <c r="A749">
        <v>748</v>
      </c>
      <c r="B749" s="1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K749" t="s">
        <v>13</v>
      </c>
      <c r="L749">
        <f t="shared" si="11"/>
        <v>0</v>
      </c>
    </row>
    <row r="750" spans="1:12" x14ac:dyDescent="0.25">
      <c r="A750">
        <v>749</v>
      </c>
      <c r="B750" s="1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K750" t="s">
        <v>11</v>
      </c>
      <c r="L750">
        <f t="shared" si="11"/>
        <v>1</v>
      </c>
    </row>
    <row r="751" spans="1:12" x14ac:dyDescent="0.25">
      <c r="A751">
        <v>750</v>
      </c>
      <c r="B751" s="1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K751" t="s">
        <v>11</v>
      </c>
      <c r="L751">
        <f t="shared" si="11"/>
        <v>1</v>
      </c>
    </row>
    <row r="752" spans="1:12" x14ac:dyDescent="0.25">
      <c r="A752">
        <v>751</v>
      </c>
      <c r="B752" s="1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K752" t="s">
        <v>11</v>
      </c>
      <c r="L752">
        <f t="shared" si="11"/>
        <v>1</v>
      </c>
    </row>
    <row r="753" spans="1:12" x14ac:dyDescent="0.25">
      <c r="A753">
        <v>752</v>
      </c>
      <c r="B753" s="1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K753" t="s">
        <v>11</v>
      </c>
      <c r="L753">
        <f t="shared" si="11"/>
        <v>1</v>
      </c>
    </row>
    <row r="754" spans="1:12" x14ac:dyDescent="0.25">
      <c r="A754">
        <v>753</v>
      </c>
      <c r="B754" s="1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K754" t="s">
        <v>11</v>
      </c>
      <c r="L754">
        <f t="shared" si="11"/>
        <v>1</v>
      </c>
    </row>
    <row r="755" spans="1:12" x14ac:dyDescent="0.25">
      <c r="A755">
        <v>754</v>
      </c>
      <c r="B755" s="1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K755" t="s">
        <v>13</v>
      </c>
      <c r="L755">
        <f t="shared" si="11"/>
        <v>0</v>
      </c>
    </row>
    <row r="756" spans="1:12" x14ac:dyDescent="0.25">
      <c r="A756">
        <v>755</v>
      </c>
      <c r="B756" s="1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K756" t="s">
        <v>11</v>
      </c>
      <c r="L756">
        <f t="shared" si="11"/>
        <v>1</v>
      </c>
    </row>
    <row r="757" spans="1:12" x14ac:dyDescent="0.25">
      <c r="A757">
        <v>756</v>
      </c>
      <c r="B757" s="1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K757" t="s">
        <v>13</v>
      </c>
      <c r="L757">
        <f t="shared" si="11"/>
        <v>0</v>
      </c>
    </row>
    <row r="758" spans="1:12" x14ac:dyDescent="0.25">
      <c r="A758">
        <v>757</v>
      </c>
      <c r="B758" s="1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K758" t="s">
        <v>11</v>
      </c>
      <c r="L758">
        <f t="shared" si="11"/>
        <v>1</v>
      </c>
    </row>
    <row r="759" spans="1:12" x14ac:dyDescent="0.25">
      <c r="A759">
        <v>758</v>
      </c>
      <c r="B759" s="1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K759" t="s">
        <v>11</v>
      </c>
      <c r="L759">
        <f t="shared" si="11"/>
        <v>1</v>
      </c>
    </row>
    <row r="760" spans="1:12" x14ac:dyDescent="0.25">
      <c r="A760">
        <v>759</v>
      </c>
      <c r="B760" s="1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K760" t="s">
        <v>11</v>
      </c>
      <c r="L760">
        <f t="shared" si="11"/>
        <v>1</v>
      </c>
    </row>
    <row r="761" spans="1:12" x14ac:dyDescent="0.25">
      <c r="A761">
        <v>760</v>
      </c>
      <c r="B761" s="1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K761" t="s">
        <v>11</v>
      </c>
      <c r="L761">
        <f t="shared" si="11"/>
        <v>1</v>
      </c>
    </row>
    <row r="762" spans="1:12" x14ac:dyDescent="0.25">
      <c r="A762">
        <v>761</v>
      </c>
      <c r="B762" s="1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K762" t="s">
        <v>13</v>
      </c>
      <c r="L762">
        <f t="shared" si="11"/>
        <v>0</v>
      </c>
    </row>
    <row r="763" spans="1:12" x14ac:dyDescent="0.25">
      <c r="A763">
        <v>762</v>
      </c>
      <c r="B763" s="1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K763" t="s">
        <v>11</v>
      </c>
      <c r="L763">
        <f t="shared" si="11"/>
        <v>1</v>
      </c>
    </row>
    <row r="764" spans="1:12" x14ac:dyDescent="0.25">
      <c r="A764">
        <v>763</v>
      </c>
      <c r="B764" s="1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K764" t="s">
        <v>11</v>
      </c>
      <c r="L764">
        <f t="shared" si="11"/>
        <v>1</v>
      </c>
    </row>
    <row r="765" spans="1:12" x14ac:dyDescent="0.25">
      <c r="A765">
        <v>764</v>
      </c>
      <c r="B765" s="1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K765" t="s">
        <v>11</v>
      </c>
      <c r="L765">
        <f t="shared" si="11"/>
        <v>1</v>
      </c>
    </row>
    <row r="766" spans="1:12" x14ac:dyDescent="0.25">
      <c r="A766">
        <v>765</v>
      </c>
      <c r="B766" s="1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K766" t="s">
        <v>13</v>
      </c>
      <c r="L766">
        <f t="shared" si="11"/>
        <v>0</v>
      </c>
    </row>
    <row r="767" spans="1:12" x14ac:dyDescent="0.25">
      <c r="A767">
        <v>766</v>
      </c>
      <c r="B767" s="1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K767" t="s">
        <v>13</v>
      </c>
      <c r="L767">
        <f t="shared" si="11"/>
        <v>0</v>
      </c>
    </row>
    <row r="768" spans="1:12" x14ac:dyDescent="0.25">
      <c r="A768">
        <v>767</v>
      </c>
      <c r="B768" s="1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K768" t="s">
        <v>11</v>
      </c>
      <c r="L768">
        <f t="shared" si="11"/>
        <v>1</v>
      </c>
    </row>
    <row r="769" spans="1:12" x14ac:dyDescent="0.25">
      <c r="A769">
        <v>768</v>
      </c>
      <c r="B769" s="1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K769" t="s">
        <v>13</v>
      </c>
      <c r="L769">
        <f t="shared" si="11"/>
        <v>0</v>
      </c>
    </row>
    <row r="770" spans="1:12" x14ac:dyDescent="0.25">
      <c r="A770">
        <v>769</v>
      </c>
      <c r="B770" s="1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K770" t="s">
        <v>13</v>
      </c>
      <c r="L770">
        <f t="shared" si="11"/>
        <v>0</v>
      </c>
    </row>
    <row r="771" spans="1:12" x14ac:dyDescent="0.25">
      <c r="A771">
        <v>770</v>
      </c>
      <c r="B771" s="1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K771" t="s">
        <v>13</v>
      </c>
      <c r="L771">
        <f t="shared" ref="L771:L834" si="12">IF(K771="Yes", 1, 0)</f>
        <v>0</v>
      </c>
    </row>
    <row r="772" spans="1:12" x14ac:dyDescent="0.25">
      <c r="A772">
        <v>771</v>
      </c>
      <c r="B772" s="1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K772" t="s">
        <v>11</v>
      </c>
      <c r="L772">
        <f t="shared" si="12"/>
        <v>1</v>
      </c>
    </row>
    <row r="773" spans="1:12" x14ac:dyDescent="0.25">
      <c r="A773">
        <v>772</v>
      </c>
      <c r="B773" s="1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K773" t="s">
        <v>13</v>
      </c>
      <c r="L773">
        <f t="shared" si="12"/>
        <v>0</v>
      </c>
    </row>
    <row r="774" spans="1:12" x14ac:dyDescent="0.25">
      <c r="A774">
        <v>773</v>
      </c>
      <c r="B774" s="1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K774" t="s">
        <v>11</v>
      </c>
      <c r="L774">
        <f t="shared" si="12"/>
        <v>1</v>
      </c>
    </row>
    <row r="775" spans="1:12" x14ac:dyDescent="0.25">
      <c r="A775">
        <v>774</v>
      </c>
      <c r="B775" s="1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K775" t="s">
        <v>11</v>
      </c>
      <c r="L775">
        <f t="shared" si="12"/>
        <v>1</v>
      </c>
    </row>
    <row r="776" spans="1:12" x14ac:dyDescent="0.25">
      <c r="A776">
        <v>775</v>
      </c>
      <c r="B776" s="1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K776" t="s">
        <v>13</v>
      </c>
      <c r="L776">
        <f t="shared" si="12"/>
        <v>0</v>
      </c>
    </row>
    <row r="777" spans="1:12" x14ac:dyDescent="0.25">
      <c r="A777">
        <v>776</v>
      </c>
      <c r="B777" s="1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K777" t="s">
        <v>11</v>
      </c>
      <c r="L777">
        <f t="shared" si="12"/>
        <v>1</v>
      </c>
    </row>
    <row r="778" spans="1:12" x14ac:dyDescent="0.25">
      <c r="A778">
        <v>777</v>
      </c>
      <c r="B778" s="1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K778" t="s">
        <v>11</v>
      </c>
      <c r="L778">
        <f t="shared" si="12"/>
        <v>1</v>
      </c>
    </row>
    <row r="779" spans="1:12" x14ac:dyDescent="0.25">
      <c r="A779">
        <v>778</v>
      </c>
      <c r="B779" s="1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K779" t="s">
        <v>13</v>
      </c>
      <c r="L779">
        <f t="shared" si="12"/>
        <v>0</v>
      </c>
    </row>
    <row r="780" spans="1:12" x14ac:dyDescent="0.25">
      <c r="A780">
        <v>779</v>
      </c>
      <c r="B780" s="1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K780" t="s">
        <v>13</v>
      </c>
      <c r="L780">
        <f t="shared" si="12"/>
        <v>0</v>
      </c>
    </row>
    <row r="781" spans="1:12" x14ac:dyDescent="0.25">
      <c r="A781">
        <v>780</v>
      </c>
      <c r="B781" s="1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K781" t="s">
        <v>13</v>
      </c>
      <c r="L781">
        <f t="shared" si="12"/>
        <v>0</v>
      </c>
    </row>
    <row r="782" spans="1:12" x14ac:dyDescent="0.25">
      <c r="A782">
        <v>781</v>
      </c>
      <c r="B782" s="1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K782" t="s">
        <v>11</v>
      </c>
      <c r="L782">
        <f t="shared" si="12"/>
        <v>1</v>
      </c>
    </row>
    <row r="783" spans="1:12" x14ac:dyDescent="0.25">
      <c r="A783">
        <v>782</v>
      </c>
      <c r="B783" s="1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K783" t="s">
        <v>13</v>
      </c>
      <c r="L783">
        <f t="shared" si="12"/>
        <v>0</v>
      </c>
    </row>
    <row r="784" spans="1:12" x14ac:dyDescent="0.25">
      <c r="A784">
        <v>783</v>
      </c>
      <c r="B784" s="1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K784" t="s">
        <v>11</v>
      </c>
      <c r="L784">
        <f t="shared" si="12"/>
        <v>1</v>
      </c>
    </row>
    <row r="785" spans="1:12" x14ac:dyDescent="0.25">
      <c r="A785">
        <v>784</v>
      </c>
      <c r="B785" s="1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K785" t="s">
        <v>11</v>
      </c>
      <c r="L785">
        <f t="shared" si="12"/>
        <v>1</v>
      </c>
    </row>
    <row r="786" spans="1:12" x14ac:dyDescent="0.25">
      <c r="A786">
        <v>785</v>
      </c>
      <c r="B786" s="1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K786" t="s">
        <v>11</v>
      </c>
      <c r="L786">
        <f t="shared" si="12"/>
        <v>1</v>
      </c>
    </row>
    <row r="787" spans="1:12" x14ac:dyDescent="0.25">
      <c r="A787">
        <v>786</v>
      </c>
      <c r="B787" s="1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K787" t="s">
        <v>11</v>
      </c>
      <c r="L787">
        <f t="shared" si="12"/>
        <v>1</v>
      </c>
    </row>
    <row r="788" spans="1:12" x14ac:dyDescent="0.25">
      <c r="A788">
        <v>787</v>
      </c>
      <c r="B788" s="1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K788" t="s">
        <v>13</v>
      </c>
      <c r="L788">
        <f t="shared" si="12"/>
        <v>0</v>
      </c>
    </row>
    <row r="789" spans="1:12" x14ac:dyDescent="0.25">
      <c r="A789">
        <v>788</v>
      </c>
      <c r="B789" s="1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K789" t="s">
        <v>11</v>
      </c>
      <c r="L789">
        <f t="shared" si="12"/>
        <v>1</v>
      </c>
    </row>
    <row r="790" spans="1:12" x14ac:dyDescent="0.25">
      <c r="A790">
        <v>789</v>
      </c>
      <c r="B790" s="1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K790" t="s">
        <v>11</v>
      </c>
      <c r="L790">
        <f t="shared" si="12"/>
        <v>1</v>
      </c>
    </row>
    <row r="791" spans="1:12" x14ac:dyDescent="0.25">
      <c r="A791">
        <v>790</v>
      </c>
      <c r="B791" s="1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K791" t="s">
        <v>11</v>
      </c>
      <c r="L791">
        <f t="shared" si="12"/>
        <v>1</v>
      </c>
    </row>
    <row r="792" spans="1:12" x14ac:dyDescent="0.25">
      <c r="A792">
        <v>791</v>
      </c>
      <c r="B792" s="1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K792" t="s">
        <v>11</v>
      </c>
      <c r="L792">
        <f t="shared" si="12"/>
        <v>1</v>
      </c>
    </row>
    <row r="793" spans="1:12" x14ac:dyDescent="0.25">
      <c r="A793">
        <v>792</v>
      </c>
      <c r="B793" s="1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K793" t="s">
        <v>13</v>
      </c>
      <c r="L793">
        <f t="shared" si="12"/>
        <v>0</v>
      </c>
    </row>
    <row r="794" spans="1:12" x14ac:dyDescent="0.25">
      <c r="A794">
        <v>793</v>
      </c>
      <c r="B794" s="1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K794" t="s">
        <v>11</v>
      </c>
      <c r="L794">
        <f t="shared" si="12"/>
        <v>1</v>
      </c>
    </row>
    <row r="795" spans="1:12" x14ac:dyDescent="0.25">
      <c r="A795">
        <v>794</v>
      </c>
      <c r="B795" s="1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K795" t="s">
        <v>13</v>
      </c>
      <c r="L795">
        <f t="shared" si="12"/>
        <v>0</v>
      </c>
    </row>
    <row r="796" spans="1:12" x14ac:dyDescent="0.25">
      <c r="A796">
        <v>795</v>
      </c>
      <c r="B796" s="1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K796" t="s">
        <v>13</v>
      </c>
      <c r="L796">
        <f t="shared" si="12"/>
        <v>0</v>
      </c>
    </row>
    <row r="797" spans="1:12" x14ac:dyDescent="0.25">
      <c r="A797">
        <v>796</v>
      </c>
      <c r="B797" s="1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K797" t="s">
        <v>13</v>
      </c>
      <c r="L797">
        <f t="shared" si="12"/>
        <v>0</v>
      </c>
    </row>
    <row r="798" spans="1:12" x14ac:dyDescent="0.25">
      <c r="A798">
        <v>797</v>
      </c>
      <c r="B798" s="1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K798" t="s">
        <v>13</v>
      </c>
      <c r="L798">
        <f t="shared" si="12"/>
        <v>0</v>
      </c>
    </row>
    <row r="799" spans="1:12" x14ac:dyDescent="0.25">
      <c r="A799">
        <v>798</v>
      </c>
      <c r="B799" s="1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K799" t="s">
        <v>13</v>
      </c>
      <c r="L799">
        <f t="shared" si="12"/>
        <v>0</v>
      </c>
    </row>
    <row r="800" spans="1:12" x14ac:dyDescent="0.25">
      <c r="A800">
        <v>799</v>
      </c>
      <c r="B800" s="1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K800" t="s">
        <v>11</v>
      </c>
      <c r="L800">
        <f t="shared" si="12"/>
        <v>1</v>
      </c>
    </row>
    <row r="801" spans="1:12" x14ac:dyDescent="0.25">
      <c r="A801">
        <v>800</v>
      </c>
      <c r="B801" s="1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K801" t="s">
        <v>11</v>
      </c>
      <c r="L801">
        <f t="shared" si="12"/>
        <v>1</v>
      </c>
    </row>
    <row r="802" spans="1:12" x14ac:dyDescent="0.25">
      <c r="A802">
        <v>801</v>
      </c>
      <c r="B802" s="1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K802" t="s">
        <v>11</v>
      </c>
      <c r="L802">
        <f t="shared" si="12"/>
        <v>1</v>
      </c>
    </row>
    <row r="803" spans="1:12" x14ac:dyDescent="0.25">
      <c r="A803">
        <v>802</v>
      </c>
      <c r="B803" s="1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K803" t="s">
        <v>13</v>
      </c>
      <c r="L803">
        <f t="shared" si="12"/>
        <v>0</v>
      </c>
    </row>
    <row r="804" spans="1:12" x14ac:dyDescent="0.25">
      <c r="A804">
        <v>803</v>
      </c>
      <c r="B804" s="1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K804" t="s">
        <v>13</v>
      </c>
      <c r="L804">
        <f t="shared" si="12"/>
        <v>0</v>
      </c>
    </row>
    <row r="805" spans="1:12" x14ac:dyDescent="0.25">
      <c r="A805">
        <v>804</v>
      </c>
      <c r="B805" s="1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K805" t="s">
        <v>11</v>
      </c>
      <c r="L805">
        <f t="shared" si="12"/>
        <v>1</v>
      </c>
    </row>
    <row r="806" spans="1:12" x14ac:dyDescent="0.25">
      <c r="A806">
        <v>805</v>
      </c>
      <c r="B806" s="1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K806" t="s">
        <v>13</v>
      </c>
      <c r="L806">
        <f t="shared" si="12"/>
        <v>0</v>
      </c>
    </row>
    <row r="807" spans="1:12" x14ac:dyDescent="0.25">
      <c r="A807">
        <v>806</v>
      </c>
      <c r="B807" s="1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K807" t="s">
        <v>11</v>
      </c>
      <c r="L807">
        <f t="shared" si="12"/>
        <v>1</v>
      </c>
    </row>
    <row r="808" spans="1:12" x14ac:dyDescent="0.25">
      <c r="A808">
        <v>807</v>
      </c>
      <c r="B808" s="1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K808" t="s">
        <v>11</v>
      </c>
      <c r="L808">
        <f t="shared" si="12"/>
        <v>1</v>
      </c>
    </row>
    <row r="809" spans="1:12" x14ac:dyDescent="0.25">
      <c r="A809">
        <v>808</v>
      </c>
      <c r="B809" s="1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K809" t="s">
        <v>11</v>
      </c>
      <c r="L809">
        <f t="shared" si="12"/>
        <v>1</v>
      </c>
    </row>
    <row r="810" spans="1:12" x14ac:dyDescent="0.25">
      <c r="A810">
        <v>809</v>
      </c>
      <c r="B810" s="1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K810" t="s">
        <v>13</v>
      </c>
      <c r="L810">
        <f t="shared" si="12"/>
        <v>0</v>
      </c>
    </row>
    <row r="811" spans="1:12" x14ac:dyDescent="0.25">
      <c r="A811">
        <v>810</v>
      </c>
      <c r="B811" s="1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K811" t="s">
        <v>11</v>
      </c>
      <c r="L811">
        <f t="shared" si="12"/>
        <v>1</v>
      </c>
    </row>
    <row r="812" spans="1:12" x14ac:dyDescent="0.25">
      <c r="A812">
        <v>811</v>
      </c>
      <c r="B812" s="1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K812" t="s">
        <v>11</v>
      </c>
      <c r="L812">
        <f t="shared" si="12"/>
        <v>1</v>
      </c>
    </row>
    <row r="813" spans="1:12" x14ac:dyDescent="0.25">
      <c r="A813">
        <v>812</v>
      </c>
      <c r="B813" s="1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K813" t="s">
        <v>11</v>
      </c>
      <c r="L813">
        <f t="shared" si="12"/>
        <v>1</v>
      </c>
    </row>
    <row r="814" spans="1:12" x14ac:dyDescent="0.25">
      <c r="A814">
        <v>813</v>
      </c>
      <c r="B814" s="1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K814" t="s">
        <v>11</v>
      </c>
      <c r="L814">
        <f t="shared" si="12"/>
        <v>1</v>
      </c>
    </row>
    <row r="815" spans="1:12" x14ac:dyDescent="0.25">
      <c r="A815">
        <v>814</v>
      </c>
      <c r="B815" s="1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K815" t="s">
        <v>13</v>
      </c>
      <c r="L815">
        <f t="shared" si="12"/>
        <v>0</v>
      </c>
    </row>
    <row r="816" spans="1:12" x14ac:dyDescent="0.25">
      <c r="A816">
        <v>815</v>
      </c>
      <c r="B816" s="1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K816" t="s">
        <v>13</v>
      </c>
      <c r="L816">
        <f t="shared" si="12"/>
        <v>0</v>
      </c>
    </row>
    <row r="817" spans="1:12" x14ac:dyDescent="0.25">
      <c r="A817">
        <v>816</v>
      </c>
      <c r="B817" s="1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K817" t="s">
        <v>13</v>
      </c>
      <c r="L817">
        <f t="shared" si="12"/>
        <v>0</v>
      </c>
    </row>
    <row r="818" spans="1:12" x14ac:dyDescent="0.25">
      <c r="A818">
        <v>817</v>
      </c>
      <c r="B818" s="1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K818" t="s">
        <v>13</v>
      </c>
      <c r="L818">
        <f t="shared" si="12"/>
        <v>0</v>
      </c>
    </row>
    <row r="819" spans="1:12" x14ac:dyDescent="0.25">
      <c r="A819">
        <v>818</v>
      </c>
      <c r="B819" s="1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K819" t="s">
        <v>11</v>
      </c>
      <c r="L819">
        <f t="shared" si="12"/>
        <v>1</v>
      </c>
    </row>
    <row r="820" spans="1:12" x14ac:dyDescent="0.25">
      <c r="A820">
        <v>819</v>
      </c>
      <c r="B820" s="1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K820" t="s">
        <v>11</v>
      </c>
      <c r="L820">
        <f t="shared" si="12"/>
        <v>1</v>
      </c>
    </row>
    <row r="821" spans="1:12" x14ac:dyDescent="0.25">
      <c r="A821">
        <v>820</v>
      </c>
      <c r="B821" s="1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K821" t="s">
        <v>11</v>
      </c>
      <c r="L821">
        <f t="shared" si="12"/>
        <v>1</v>
      </c>
    </row>
    <row r="822" spans="1:12" x14ac:dyDescent="0.25">
      <c r="A822">
        <v>821</v>
      </c>
      <c r="B822" s="1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K822" t="s">
        <v>13</v>
      </c>
      <c r="L822">
        <f t="shared" si="12"/>
        <v>0</v>
      </c>
    </row>
    <row r="823" spans="1:12" x14ac:dyDescent="0.25">
      <c r="A823">
        <v>822</v>
      </c>
      <c r="B823" s="1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K823" t="s">
        <v>11</v>
      </c>
      <c r="L823">
        <f t="shared" si="12"/>
        <v>1</v>
      </c>
    </row>
    <row r="824" spans="1:12" x14ac:dyDescent="0.25">
      <c r="A824">
        <v>823</v>
      </c>
      <c r="B824" s="1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K824" t="s">
        <v>11</v>
      </c>
      <c r="L824">
        <f t="shared" si="12"/>
        <v>1</v>
      </c>
    </row>
    <row r="825" spans="1:12" x14ac:dyDescent="0.25">
      <c r="A825">
        <v>824</v>
      </c>
      <c r="B825" s="1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K825" t="s">
        <v>11</v>
      </c>
      <c r="L825">
        <f t="shared" si="12"/>
        <v>1</v>
      </c>
    </row>
    <row r="826" spans="1:12" x14ac:dyDescent="0.25">
      <c r="A826">
        <v>825</v>
      </c>
      <c r="B826" s="1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K826" t="s">
        <v>13</v>
      </c>
      <c r="L826">
        <f t="shared" si="12"/>
        <v>0</v>
      </c>
    </row>
    <row r="827" spans="1:12" x14ac:dyDescent="0.25">
      <c r="A827">
        <v>826</v>
      </c>
      <c r="B827" s="1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K827" t="s">
        <v>11</v>
      </c>
      <c r="L827">
        <f t="shared" si="12"/>
        <v>1</v>
      </c>
    </row>
    <row r="828" spans="1:12" x14ac:dyDescent="0.25">
      <c r="A828">
        <v>827</v>
      </c>
      <c r="B828" s="1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K828" t="s">
        <v>11</v>
      </c>
      <c r="L828">
        <f t="shared" si="12"/>
        <v>1</v>
      </c>
    </row>
    <row r="829" spans="1:12" x14ac:dyDescent="0.25">
      <c r="A829">
        <v>828</v>
      </c>
      <c r="B829" s="1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K829" t="s">
        <v>13</v>
      </c>
      <c r="L829">
        <f t="shared" si="12"/>
        <v>0</v>
      </c>
    </row>
    <row r="830" spans="1:12" x14ac:dyDescent="0.25">
      <c r="A830">
        <v>829</v>
      </c>
      <c r="B830" s="1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K830" t="s">
        <v>11</v>
      </c>
      <c r="L830">
        <f t="shared" si="12"/>
        <v>1</v>
      </c>
    </row>
    <row r="831" spans="1:12" x14ac:dyDescent="0.25">
      <c r="A831">
        <v>830</v>
      </c>
      <c r="B831" s="1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K831" t="s">
        <v>13</v>
      </c>
      <c r="L831">
        <f t="shared" si="12"/>
        <v>0</v>
      </c>
    </row>
    <row r="832" spans="1:12" x14ac:dyDescent="0.25">
      <c r="A832">
        <v>831</v>
      </c>
      <c r="B832" s="1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K832" t="s">
        <v>11</v>
      </c>
      <c r="L832">
        <f t="shared" si="12"/>
        <v>1</v>
      </c>
    </row>
    <row r="833" spans="1:12" x14ac:dyDescent="0.25">
      <c r="A833">
        <v>832</v>
      </c>
      <c r="B833" s="1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K833" t="s">
        <v>13</v>
      </c>
      <c r="L833">
        <f t="shared" si="12"/>
        <v>0</v>
      </c>
    </row>
    <row r="834" spans="1:12" x14ac:dyDescent="0.25">
      <c r="A834">
        <v>833</v>
      </c>
      <c r="B834" s="1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K834" t="s">
        <v>11</v>
      </c>
      <c r="L834">
        <f t="shared" si="12"/>
        <v>1</v>
      </c>
    </row>
    <row r="835" spans="1:12" x14ac:dyDescent="0.25">
      <c r="A835">
        <v>834</v>
      </c>
      <c r="B835" s="1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K835" t="s">
        <v>11</v>
      </c>
      <c r="L835">
        <f t="shared" ref="L835:L898" si="13">IF(K835="Yes", 1, 0)</f>
        <v>1</v>
      </c>
    </row>
    <row r="836" spans="1:12" x14ac:dyDescent="0.25">
      <c r="A836">
        <v>835</v>
      </c>
      <c r="B836" s="1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K836" t="s">
        <v>13</v>
      </c>
      <c r="L836">
        <f t="shared" si="13"/>
        <v>0</v>
      </c>
    </row>
    <row r="837" spans="1:12" x14ac:dyDescent="0.25">
      <c r="A837">
        <v>836</v>
      </c>
      <c r="B837" s="1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K837" t="s">
        <v>11</v>
      </c>
      <c r="L837">
        <f t="shared" si="13"/>
        <v>1</v>
      </c>
    </row>
    <row r="838" spans="1:12" x14ac:dyDescent="0.25">
      <c r="A838">
        <v>837</v>
      </c>
      <c r="B838" s="1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K838" t="s">
        <v>13</v>
      </c>
      <c r="L838">
        <f t="shared" si="13"/>
        <v>0</v>
      </c>
    </row>
    <row r="839" spans="1:12" x14ac:dyDescent="0.25">
      <c r="A839">
        <v>838</v>
      </c>
      <c r="B839" s="1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K839" t="s">
        <v>11</v>
      </c>
      <c r="L839">
        <f t="shared" si="13"/>
        <v>1</v>
      </c>
    </row>
    <row r="840" spans="1:12" x14ac:dyDescent="0.25">
      <c r="A840">
        <v>839</v>
      </c>
      <c r="B840" s="1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K840" t="s">
        <v>11</v>
      </c>
      <c r="L840">
        <f t="shared" si="13"/>
        <v>1</v>
      </c>
    </row>
    <row r="841" spans="1:12" x14ac:dyDescent="0.25">
      <c r="A841">
        <v>840</v>
      </c>
      <c r="B841" s="1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K841" t="s">
        <v>11</v>
      </c>
      <c r="L841">
        <f t="shared" si="13"/>
        <v>1</v>
      </c>
    </row>
    <row r="842" spans="1:12" x14ac:dyDescent="0.25">
      <c r="A842">
        <v>841</v>
      </c>
      <c r="B842" s="1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K842" t="s">
        <v>11</v>
      </c>
      <c r="L842">
        <f t="shared" si="13"/>
        <v>1</v>
      </c>
    </row>
    <row r="843" spans="1:12" x14ac:dyDescent="0.25">
      <c r="A843">
        <v>842</v>
      </c>
      <c r="B843" s="1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K843" t="s">
        <v>11</v>
      </c>
      <c r="L843">
        <f t="shared" si="13"/>
        <v>1</v>
      </c>
    </row>
    <row r="844" spans="1:12" x14ac:dyDescent="0.25">
      <c r="A844">
        <v>843</v>
      </c>
      <c r="B844" s="1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K844" t="s">
        <v>11</v>
      </c>
      <c r="L844">
        <f t="shared" si="13"/>
        <v>1</v>
      </c>
    </row>
    <row r="845" spans="1:12" x14ac:dyDescent="0.25">
      <c r="A845">
        <v>844</v>
      </c>
      <c r="B845" s="1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K845" t="s">
        <v>13</v>
      </c>
      <c r="L845">
        <f t="shared" si="13"/>
        <v>0</v>
      </c>
    </row>
    <row r="846" spans="1:12" x14ac:dyDescent="0.25">
      <c r="A846">
        <v>845</v>
      </c>
      <c r="B846" s="1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K846" t="s">
        <v>11</v>
      </c>
      <c r="L846">
        <f t="shared" si="13"/>
        <v>1</v>
      </c>
    </row>
    <row r="847" spans="1:12" x14ac:dyDescent="0.25">
      <c r="A847">
        <v>846</v>
      </c>
      <c r="B847" s="1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K847" t="s">
        <v>13</v>
      </c>
      <c r="L847">
        <f t="shared" si="13"/>
        <v>0</v>
      </c>
    </row>
    <row r="848" spans="1:12" x14ac:dyDescent="0.25">
      <c r="A848">
        <v>847</v>
      </c>
      <c r="B848" s="1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K848" t="s">
        <v>13</v>
      </c>
      <c r="L848">
        <f t="shared" si="13"/>
        <v>0</v>
      </c>
    </row>
    <row r="849" spans="1:12" x14ac:dyDescent="0.25">
      <c r="A849">
        <v>848</v>
      </c>
      <c r="B849" s="1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K849" t="s">
        <v>13</v>
      </c>
      <c r="L849">
        <f t="shared" si="13"/>
        <v>0</v>
      </c>
    </row>
    <row r="850" spans="1:12" x14ac:dyDescent="0.25">
      <c r="A850">
        <v>849</v>
      </c>
      <c r="B850" s="1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K850" t="s">
        <v>13</v>
      </c>
      <c r="L850">
        <f t="shared" si="13"/>
        <v>0</v>
      </c>
    </row>
    <row r="851" spans="1:12" x14ac:dyDescent="0.25">
      <c r="A851">
        <v>850</v>
      </c>
      <c r="B851" s="1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K851" t="s">
        <v>13</v>
      </c>
      <c r="L851">
        <f t="shared" si="13"/>
        <v>0</v>
      </c>
    </row>
    <row r="852" spans="1:12" x14ac:dyDescent="0.25">
      <c r="A852">
        <v>851</v>
      </c>
      <c r="B852" s="1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K852" t="s">
        <v>13</v>
      </c>
      <c r="L852">
        <f t="shared" si="13"/>
        <v>0</v>
      </c>
    </row>
    <row r="853" spans="1:12" x14ac:dyDescent="0.25">
      <c r="A853">
        <v>852</v>
      </c>
      <c r="B853" s="1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K853" t="s">
        <v>13</v>
      </c>
      <c r="L853">
        <f t="shared" si="13"/>
        <v>0</v>
      </c>
    </row>
    <row r="854" spans="1:12" x14ac:dyDescent="0.25">
      <c r="A854">
        <v>853</v>
      </c>
      <c r="B854" s="1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K854" t="s">
        <v>13</v>
      </c>
      <c r="L854">
        <f t="shared" si="13"/>
        <v>0</v>
      </c>
    </row>
    <row r="855" spans="1:12" x14ac:dyDescent="0.25">
      <c r="A855">
        <v>854</v>
      </c>
      <c r="B855" s="1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K855" t="s">
        <v>13</v>
      </c>
      <c r="L855">
        <f t="shared" si="13"/>
        <v>0</v>
      </c>
    </row>
    <row r="856" spans="1:12" x14ac:dyDescent="0.25">
      <c r="A856">
        <v>855</v>
      </c>
      <c r="B856" s="1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K856" t="s">
        <v>13</v>
      </c>
      <c r="L856">
        <f t="shared" si="13"/>
        <v>0</v>
      </c>
    </row>
    <row r="857" spans="1:12" x14ac:dyDescent="0.25">
      <c r="A857">
        <v>856</v>
      </c>
      <c r="B857" s="1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K857" t="s">
        <v>11</v>
      </c>
      <c r="L857">
        <f t="shared" si="13"/>
        <v>1</v>
      </c>
    </row>
    <row r="858" spans="1:12" x14ac:dyDescent="0.25">
      <c r="A858">
        <v>857</v>
      </c>
      <c r="B858" s="1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K858" t="s">
        <v>11</v>
      </c>
      <c r="L858">
        <f t="shared" si="13"/>
        <v>1</v>
      </c>
    </row>
    <row r="859" spans="1:12" x14ac:dyDescent="0.25">
      <c r="A859">
        <v>858</v>
      </c>
      <c r="B859" s="1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K859" t="s">
        <v>11</v>
      </c>
      <c r="L859">
        <f t="shared" si="13"/>
        <v>1</v>
      </c>
    </row>
    <row r="860" spans="1:12" x14ac:dyDescent="0.25">
      <c r="A860">
        <v>859</v>
      </c>
      <c r="B860" s="1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K860" t="s">
        <v>13</v>
      </c>
      <c r="L860">
        <f t="shared" si="13"/>
        <v>0</v>
      </c>
    </row>
    <row r="861" spans="1:12" x14ac:dyDescent="0.25">
      <c r="A861">
        <v>860</v>
      </c>
      <c r="B861" s="1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K861" t="s">
        <v>11</v>
      </c>
      <c r="L861">
        <f t="shared" si="13"/>
        <v>1</v>
      </c>
    </row>
    <row r="862" spans="1:12" x14ac:dyDescent="0.25">
      <c r="A862">
        <v>861</v>
      </c>
      <c r="B862" s="1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K862" t="s">
        <v>11</v>
      </c>
      <c r="L862">
        <f t="shared" si="13"/>
        <v>1</v>
      </c>
    </row>
    <row r="863" spans="1:12" x14ac:dyDescent="0.25">
      <c r="A863">
        <v>862</v>
      </c>
      <c r="B863" s="1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K863" t="s">
        <v>11</v>
      </c>
      <c r="L863">
        <f t="shared" si="13"/>
        <v>1</v>
      </c>
    </row>
    <row r="864" spans="1:12" x14ac:dyDescent="0.25">
      <c r="A864">
        <v>863</v>
      </c>
      <c r="B864" s="1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K864" t="s">
        <v>13</v>
      </c>
      <c r="L864">
        <f t="shared" si="13"/>
        <v>0</v>
      </c>
    </row>
    <row r="865" spans="1:12" x14ac:dyDescent="0.25">
      <c r="A865">
        <v>864</v>
      </c>
      <c r="B865" s="1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K865" t="s">
        <v>11</v>
      </c>
      <c r="L865">
        <f t="shared" si="13"/>
        <v>1</v>
      </c>
    </row>
    <row r="866" spans="1:12" x14ac:dyDescent="0.25">
      <c r="A866">
        <v>865</v>
      </c>
      <c r="B866" s="1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K866" t="s">
        <v>13</v>
      </c>
      <c r="L866">
        <f t="shared" si="13"/>
        <v>0</v>
      </c>
    </row>
    <row r="867" spans="1:12" x14ac:dyDescent="0.25">
      <c r="A867">
        <v>866</v>
      </c>
      <c r="B867" s="1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K867" t="s">
        <v>11</v>
      </c>
      <c r="L867">
        <f t="shared" si="13"/>
        <v>1</v>
      </c>
    </row>
    <row r="868" spans="1:12" x14ac:dyDescent="0.25">
      <c r="A868">
        <v>867</v>
      </c>
      <c r="B868" s="1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K868" t="s">
        <v>11</v>
      </c>
      <c r="L868">
        <f t="shared" si="13"/>
        <v>1</v>
      </c>
    </row>
    <row r="869" spans="1:12" x14ac:dyDescent="0.25">
      <c r="A869">
        <v>868</v>
      </c>
      <c r="B869" s="1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K869" t="s">
        <v>11</v>
      </c>
      <c r="L869">
        <f t="shared" si="13"/>
        <v>1</v>
      </c>
    </row>
    <row r="870" spans="1:12" x14ac:dyDescent="0.25">
      <c r="A870">
        <v>869</v>
      </c>
      <c r="B870" s="1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K870" t="s">
        <v>11</v>
      </c>
      <c r="L870">
        <f t="shared" si="13"/>
        <v>1</v>
      </c>
    </row>
    <row r="871" spans="1:12" x14ac:dyDescent="0.25">
      <c r="A871">
        <v>870</v>
      </c>
      <c r="B871" s="1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K871" t="s">
        <v>13</v>
      </c>
      <c r="L871">
        <f t="shared" si="13"/>
        <v>0</v>
      </c>
    </row>
    <row r="872" spans="1:12" x14ac:dyDescent="0.25">
      <c r="A872">
        <v>871</v>
      </c>
      <c r="B872" s="1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K872" t="s">
        <v>13</v>
      </c>
      <c r="L872">
        <f t="shared" si="13"/>
        <v>0</v>
      </c>
    </row>
    <row r="873" spans="1:12" x14ac:dyDescent="0.25">
      <c r="A873">
        <v>872</v>
      </c>
      <c r="B873" s="1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K873" t="s">
        <v>11</v>
      </c>
      <c r="L873">
        <f t="shared" si="13"/>
        <v>1</v>
      </c>
    </row>
    <row r="874" spans="1:12" x14ac:dyDescent="0.25">
      <c r="A874">
        <v>873</v>
      </c>
      <c r="B874" s="1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K874" t="s">
        <v>11</v>
      </c>
      <c r="L874">
        <f t="shared" si="13"/>
        <v>1</v>
      </c>
    </row>
    <row r="875" spans="1:12" x14ac:dyDescent="0.25">
      <c r="A875">
        <v>874</v>
      </c>
      <c r="B875" s="1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K875" t="s">
        <v>13</v>
      </c>
      <c r="L875">
        <f t="shared" si="13"/>
        <v>0</v>
      </c>
    </row>
    <row r="876" spans="1:12" x14ac:dyDescent="0.25">
      <c r="A876">
        <v>875</v>
      </c>
      <c r="B876" s="1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K876" t="s">
        <v>13</v>
      </c>
      <c r="L876">
        <f t="shared" si="13"/>
        <v>0</v>
      </c>
    </row>
    <row r="877" spans="1:12" x14ac:dyDescent="0.25">
      <c r="A877">
        <v>876</v>
      </c>
      <c r="B877" s="1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K877" t="s">
        <v>11</v>
      </c>
      <c r="L877">
        <f t="shared" si="13"/>
        <v>1</v>
      </c>
    </row>
    <row r="878" spans="1:12" x14ac:dyDescent="0.25">
      <c r="A878">
        <v>877</v>
      </c>
      <c r="B878" s="1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K878" t="s">
        <v>13</v>
      </c>
      <c r="L878">
        <f t="shared" si="13"/>
        <v>0</v>
      </c>
    </row>
    <row r="879" spans="1:12" x14ac:dyDescent="0.25">
      <c r="A879">
        <v>878</v>
      </c>
      <c r="B879" s="1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K879" t="s">
        <v>13</v>
      </c>
      <c r="L879">
        <f t="shared" si="13"/>
        <v>0</v>
      </c>
    </row>
    <row r="880" spans="1:12" x14ac:dyDescent="0.25">
      <c r="A880">
        <v>879</v>
      </c>
      <c r="B880" s="1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K880" t="s">
        <v>13</v>
      </c>
      <c r="L880">
        <f t="shared" si="13"/>
        <v>0</v>
      </c>
    </row>
    <row r="881" spans="1:12" x14ac:dyDescent="0.25">
      <c r="A881">
        <v>880</v>
      </c>
      <c r="B881" s="1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K881" t="s">
        <v>13</v>
      </c>
      <c r="L881">
        <f t="shared" si="13"/>
        <v>0</v>
      </c>
    </row>
    <row r="882" spans="1:12" x14ac:dyDescent="0.25">
      <c r="A882">
        <v>881</v>
      </c>
      <c r="B882" s="1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K882" t="s">
        <v>13</v>
      </c>
      <c r="L882">
        <f t="shared" si="13"/>
        <v>0</v>
      </c>
    </row>
    <row r="883" spans="1:12" x14ac:dyDescent="0.25">
      <c r="A883">
        <v>882</v>
      </c>
      <c r="B883" s="1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K883" t="s">
        <v>11</v>
      </c>
      <c r="L883">
        <f t="shared" si="13"/>
        <v>1</v>
      </c>
    </row>
    <row r="884" spans="1:12" x14ac:dyDescent="0.25">
      <c r="A884">
        <v>883</v>
      </c>
      <c r="B884" s="1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K884" t="s">
        <v>11</v>
      </c>
      <c r="L884">
        <f t="shared" si="13"/>
        <v>1</v>
      </c>
    </row>
    <row r="885" spans="1:12" x14ac:dyDescent="0.25">
      <c r="A885">
        <v>884</v>
      </c>
      <c r="B885" s="1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K885" t="s">
        <v>13</v>
      </c>
      <c r="L885">
        <f t="shared" si="13"/>
        <v>0</v>
      </c>
    </row>
    <row r="886" spans="1:12" x14ac:dyDescent="0.25">
      <c r="A886">
        <v>885</v>
      </c>
      <c r="B886" s="1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K886" t="s">
        <v>13</v>
      </c>
      <c r="L886">
        <f t="shared" si="13"/>
        <v>0</v>
      </c>
    </row>
    <row r="887" spans="1:12" x14ac:dyDescent="0.25">
      <c r="A887">
        <v>886</v>
      </c>
      <c r="B887" s="1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K887" t="s">
        <v>13</v>
      </c>
      <c r="L887">
        <f t="shared" si="13"/>
        <v>0</v>
      </c>
    </row>
    <row r="888" spans="1:12" x14ac:dyDescent="0.25">
      <c r="A888">
        <v>887</v>
      </c>
      <c r="B888" s="1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K888" t="s">
        <v>11</v>
      </c>
      <c r="L888">
        <f t="shared" si="13"/>
        <v>1</v>
      </c>
    </row>
    <row r="889" spans="1:12" x14ac:dyDescent="0.25">
      <c r="A889">
        <v>888</v>
      </c>
      <c r="B889" s="1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K889" t="s">
        <v>11</v>
      </c>
      <c r="L889">
        <f t="shared" si="13"/>
        <v>1</v>
      </c>
    </row>
    <row r="890" spans="1:12" x14ac:dyDescent="0.25">
      <c r="A890">
        <v>889</v>
      </c>
      <c r="B890" s="1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K890" t="s">
        <v>11</v>
      </c>
      <c r="L890">
        <f t="shared" si="13"/>
        <v>1</v>
      </c>
    </row>
    <row r="891" spans="1:12" x14ac:dyDescent="0.25">
      <c r="A891">
        <v>890</v>
      </c>
      <c r="B891" s="1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K891" t="s">
        <v>13</v>
      </c>
      <c r="L891">
        <f t="shared" si="13"/>
        <v>0</v>
      </c>
    </row>
    <row r="892" spans="1:12" x14ac:dyDescent="0.25">
      <c r="A892">
        <v>891</v>
      </c>
      <c r="B892" s="1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K892" t="s">
        <v>11</v>
      </c>
      <c r="L892">
        <f t="shared" si="13"/>
        <v>1</v>
      </c>
    </row>
    <row r="893" spans="1:12" x14ac:dyDescent="0.25">
      <c r="A893">
        <v>892</v>
      </c>
      <c r="B893" s="1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K893" t="s">
        <v>11</v>
      </c>
      <c r="L893">
        <f t="shared" si="13"/>
        <v>1</v>
      </c>
    </row>
    <row r="894" spans="1:12" x14ac:dyDescent="0.25">
      <c r="A894">
        <v>893</v>
      </c>
      <c r="B894" s="1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K894" t="s">
        <v>11</v>
      </c>
      <c r="L894">
        <f t="shared" si="13"/>
        <v>1</v>
      </c>
    </row>
    <row r="895" spans="1:12" x14ac:dyDescent="0.25">
      <c r="A895">
        <v>894</v>
      </c>
      <c r="B895" s="1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K895" t="s">
        <v>13</v>
      </c>
      <c r="L895">
        <f t="shared" si="13"/>
        <v>0</v>
      </c>
    </row>
    <row r="896" spans="1:12" x14ac:dyDescent="0.25">
      <c r="A896">
        <v>895</v>
      </c>
      <c r="B896" s="1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K896" t="s">
        <v>13</v>
      </c>
      <c r="L896">
        <f t="shared" si="13"/>
        <v>0</v>
      </c>
    </row>
    <row r="897" spans="1:12" x14ac:dyDescent="0.25">
      <c r="A897">
        <v>896</v>
      </c>
      <c r="B897" s="1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K897" t="s">
        <v>11</v>
      </c>
      <c r="L897">
        <f t="shared" si="13"/>
        <v>1</v>
      </c>
    </row>
    <row r="898" spans="1:12" x14ac:dyDescent="0.25">
      <c r="A898">
        <v>897</v>
      </c>
      <c r="B898" s="1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K898" t="s">
        <v>11</v>
      </c>
      <c r="L898">
        <f t="shared" si="13"/>
        <v>1</v>
      </c>
    </row>
    <row r="899" spans="1:12" x14ac:dyDescent="0.25">
      <c r="A899">
        <v>898</v>
      </c>
      <c r="B899" s="1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K899" t="s">
        <v>13</v>
      </c>
      <c r="L899">
        <f t="shared" ref="L899:L962" si="14">IF(K899="Yes", 1, 0)</f>
        <v>0</v>
      </c>
    </row>
    <row r="900" spans="1:12" x14ac:dyDescent="0.25">
      <c r="A900">
        <v>899</v>
      </c>
      <c r="B900" s="1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K900" t="s">
        <v>13</v>
      </c>
      <c r="L900">
        <f t="shared" si="14"/>
        <v>0</v>
      </c>
    </row>
    <row r="901" spans="1:12" x14ac:dyDescent="0.25">
      <c r="A901">
        <v>900</v>
      </c>
      <c r="B901" s="1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K901" t="s">
        <v>11</v>
      </c>
      <c r="L901">
        <f t="shared" si="14"/>
        <v>1</v>
      </c>
    </row>
    <row r="902" spans="1:12" x14ac:dyDescent="0.25">
      <c r="A902">
        <v>901</v>
      </c>
      <c r="B902" s="1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K902" t="s">
        <v>13</v>
      </c>
      <c r="L902">
        <f t="shared" si="14"/>
        <v>0</v>
      </c>
    </row>
    <row r="903" spans="1:12" x14ac:dyDescent="0.25">
      <c r="A903">
        <v>902</v>
      </c>
      <c r="B903" s="1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K903" t="s">
        <v>11</v>
      </c>
      <c r="L903">
        <f t="shared" si="14"/>
        <v>1</v>
      </c>
    </row>
    <row r="904" spans="1:12" x14ac:dyDescent="0.25">
      <c r="A904">
        <v>903</v>
      </c>
      <c r="B904" s="1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K904" t="s">
        <v>11</v>
      </c>
      <c r="L904">
        <f t="shared" si="14"/>
        <v>1</v>
      </c>
    </row>
    <row r="905" spans="1:12" x14ac:dyDescent="0.25">
      <c r="A905">
        <v>904</v>
      </c>
      <c r="B905" s="1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K905" t="s">
        <v>13</v>
      </c>
      <c r="L905">
        <f t="shared" si="14"/>
        <v>0</v>
      </c>
    </row>
    <row r="906" spans="1:12" x14ac:dyDescent="0.25">
      <c r="A906">
        <v>905</v>
      </c>
      <c r="B906" s="1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K906" t="s">
        <v>11</v>
      </c>
      <c r="L906">
        <f t="shared" si="14"/>
        <v>1</v>
      </c>
    </row>
    <row r="907" spans="1:12" x14ac:dyDescent="0.25">
      <c r="A907">
        <v>906</v>
      </c>
      <c r="B907" s="1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K907" t="s">
        <v>13</v>
      </c>
      <c r="L907">
        <f t="shared" si="14"/>
        <v>0</v>
      </c>
    </row>
    <row r="908" spans="1:12" x14ac:dyDescent="0.25">
      <c r="A908">
        <v>907</v>
      </c>
      <c r="B908" s="1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K908" t="s">
        <v>11</v>
      </c>
      <c r="L908">
        <f t="shared" si="14"/>
        <v>1</v>
      </c>
    </row>
    <row r="909" spans="1:12" x14ac:dyDescent="0.25">
      <c r="A909">
        <v>908</v>
      </c>
      <c r="B909" s="1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K909" t="s">
        <v>11</v>
      </c>
      <c r="L909">
        <f t="shared" si="14"/>
        <v>1</v>
      </c>
    </row>
    <row r="910" spans="1:12" x14ac:dyDescent="0.25">
      <c r="A910">
        <v>909</v>
      </c>
      <c r="B910" s="1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K910" t="s">
        <v>11</v>
      </c>
      <c r="L910">
        <f t="shared" si="14"/>
        <v>1</v>
      </c>
    </row>
    <row r="911" spans="1:12" x14ac:dyDescent="0.25">
      <c r="A911">
        <v>910</v>
      </c>
      <c r="B911" s="1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K911" t="s">
        <v>11</v>
      </c>
      <c r="L911">
        <f t="shared" si="14"/>
        <v>1</v>
      </c>
    </row>
    <row r="912" spans="1:12" x14ac:dyDescent="0.25">
      <c r="A912">
        <v>911</v>
      </c>
      <c r="B912" s="1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K912" t="s">
        <v>13</v>
      </c>
      <c r="L912">
        <f t="shared" si="14"/>
        <v>0</v>
      </c>
    </row>
    <row r="913" spans="1:12" x14ac:dyDescent="0.25">
      <c r="A913">
        <v>912</v>
      </c>
      <c r="B913" s="1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K913" t="s">
        <v>13</v>
      </c>
      <c r="L913">
        <f t="shared" si="14"/>
        <v>0</v>
      </c>
    </row>
    <row r="914" spans="1:12" x14ac:dyDescent="0.25">
      <c r="A914">
        <v>913</v>
      </c>
      <c r="B914" s="1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K914" t="s">
        <v>11</v>
      </c>
      <c r="L914">
        <f t="shared" si="14"/>
        <v>1</v>
      </c>
    </row>
    <row r="915" spans="1:12" x14ac:dyDescent="0.25">
      <c r="A915">
        <v>914</v>
      </c>
      <c r="B915" s="1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K915" t="s">
        <v>11</v>
      </c>
      <c r="L915">
        <f t="shared" si="14"/>
        <v>1</v>
      </c>
    </row>
    <row r="916" spans="1:12" x14ac:dyDescent="0.25">
      <c r="A916">
        <v>915</v>
      </c>
      <c r="B916" s="1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K916" t="s">
        <v>13</v>
      </c>
      <c r="L916">
        <f t="shared" si="14"/>
        <v>0</v>
      </c>
    </row>
    <row r="917" spans="1:12" x14ac:dyDescent="0.25">
      <c r="A917">
        <v>916</v>
      </c>
      <c r="B917" s="1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K917" t="s">
        <v>11</v>
      </c>
      <c r="L917">
        <f t="shared" si="14"/>
        <v>1</v>
      </c>
    </row>
    <row r="918" spans="1:12" x14ac:dyDescent="0.25">
      <c r="A918">
        <v>917</v>
      </c>
      <c r="B918" s="1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K918" t="s">
        <v>13</v>
      </c>
      <c r="L918">
        <f t="shared" si="14"/>
        <v>0</v>
      </c>
    </row>
    <row r="919" spans="1:12" x14ac:dyDescent="0.25">
      <c r="A919">
        <v>918</v>
      </c>
      <c r="B919" s="1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K919" t="s">
        <v>11</v>
      </c>
      <c r="L919">
        <f t="shared" si="14"/>
        <v>1</v>
      </c>
    </row>
    <row r="920" spans="1:12" x14ac:dyDescent="0.25">
      <c r="A920">
        <v>919</v>
      </c>
      <c r="B920" s="1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K920" t="s">
        <v>13</v>
      </c>
      <c r="L920">
        <f t="shared" si="14"/>
        <v>0</v>
      </c>
    </row>
    <row r="921" spans="1:12" x14ac:dyDescent="0.25">
      <c r="A921">
        <v>920</v>
      </c>
      <c r="B921" s="1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K921" t="s">
        <v>11</v>
      </c>
      <c r="L921">
        <f t="shared" si="14"/>
        <v>1</v>
      </c>
    </row>
    <row r="922" spans="1:12" x14ac:dyDescent="0.25">
      <c r="A922">
        <v>921</v>
      </c>
      <c r="B922" s="1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K922" t="s">
        <v>13</v>
      </c>
      <c r="L922">
        <f t="shared" si="14"/>
        <v>0</v>
      </c>
    </row>
    <row r="923" spans="1:12" x14ac:dyDescent="0.25">
      <c r="A923">
        <v>922</v>
      </c>
      <c r="B923" s="1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K923" t="s">
        <v>11</v>
      </c>
      <c r="L923">
        <f t="shared" si="14"/>
        <v>1</v>
      </c>
    </row>
    <row r="924" spans="1:12" x14ac:dyDescent="0.25">
      <c r="A924">
        <v>923</v>
      </c>
      <c r="B924" s="1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K924" t="s">
        <v>13</v>
      </c>
      <c r="L924">
        <f t="shared" si="14"/>
        <v>0</v>
      </c>
    </row>
    <row r="925" spans="1:12" x14ac:dyDescent="0.25">
      <c r="A925">
        <v>924</v>
      </c>
      <c r="B925" s="1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K925" t="s">
        <v>13</v>
      </c>
      <c r="L925">
        <f t="shared" si="14"/>
        <v>0</v>
      </c>
    </row>
    <row r="926" spans="1:12" x14ac:dyDescent="0.25">
      <c r="A926">
        <v>925</v>
      </c>
      <c r="B926" s="1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K926" t="s">
        <v>13</v>
      </c>
      <c r="L926">
        <f t="shared" si="14"/>
        <v>0</v>
      </c>
    </row>
    <row r="927" spans="1:12" x14ac:dyDescent="0.25">
      <c r="A927">
        <v>926</v>
      </c>
      <c r="B927" s="1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K927" t="s">
        <v>11</v>
      </c>
      <c r="L927">
        <f t="shared" si="14"/>
        <v>1</v>
      </c>
    </row>
    <row r="928" spans="1:12" x14ac:dyDescent="0.25">
      <c r="A928">
        <v>927</v>
      </c>
      <c r="B928" s="1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K928" t="s">
        <v>11</v>
      </c>
      <c r="L928">
        <f t="shared" si="14"/>
        <v>1</v>
      </c>
    </row>
    <row r="929" spans="1:12" x14ac:dyDescent="0.25">
      <c r="A929">
        <v>928</v>
      </c>
      <c r="B929" s="1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K929" t="s">
        <v>11</v>
      </c>
      <c r="L929">
        <f t="shared" si="14"/>
        <v>1</v>
      </c>
    </row>
    <row r="930" spans="1:12" x14ac:dyDescent="0.25">
      <c r="A930">
        <v>929</v>
      </c>
      <c r="B930" s="1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K930" t="s">
        <v>11</v>
      </c>
      <c r="L930">
        <f t="shared" si="14"/>
        <v>1</v>
      </c>
    </row>
    <row r="931" spans="1:12" x14ac:dyDescent="0.25">
      <c r="A931">
        <v>930</v>
      </c>
      <c r="B931" s="1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K931" t="s">
        <v>13</v>
      </c>
      <c r="L931">
        <f t="shared" si="14"/>
        <v>0</v>
      </c>
    </row>
    <row r="932" spans="1:12" x14ac:dyDescent="0.25">
      <c r="A932">
        <v>931</v>
      </c>
      <c r="B932" s="1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K932" t="s">
        <v>11</v>
      </c>
      <c r="L932">
        <f t="shared" si="14"/>
        <v>1</v>
      </c>
    </row>
    <row r="933" spans="1:12" x14ac:dyDescent="0.25">
      <c r="A933">
        <v>932</v>
      </c>
      <c r="B933" s="1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K933" t="s">
        <v>11</v>
      </c>
      <c r="L933">
        <f t="shared" si="14"/>
        <v>1</v>
      </c>
    </row>
    <row r="934" spans="1:12" x14ac:dyDescent="0.25">
      <c r="A934">
        <v>933</v>
      </c>
      <c r="B934" s="1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K934" t="s">
        <v>11</v>
      </c>
      <c r="L934">
        <f t="shared" si="14"/>
        <v>1</v>
      </c>
    </row>
    <row r="935" spans="1:12" x14ac:dyDescent="0.25">
      <c r="A935">
        <v>934</v>
      </c>
      <c r="B935" s="1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K935" t="s">
        <v>11</v>
      </c>
      <c r="L935">
        <f t="shared" si="14"/>
        <v>1</v>
      </c>
    </row>
    <row r="936" spans="1:12" x14ac:dyDescent="0.25">
      <c r="A936">
        <v>935</v>
      </c>
      <c r="B936" s="1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K936" t="s">
        <v>11</v>
      </c>
      <c r="L936">
        <f t="shared" si="14"/>
        <v>1</v>
      </c>
    </row>
    <row r="937" spans="1:12" x14ac:dyDescent="0.25">
      <c r="A937">
        <v>936</v>
      </c>
      <c r="B937" s="1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K937" t="s">
        <v>13</v>
      </c>
      <c r="L937">
        <f t="shared" si="14"/>
        <v>0</v>
      </c>
    </row>
    <row r="938" spans="1:12" x14ac:dyDescent="0.25">
      <c r="A938">
        <v>937</v>
      </c>
      <c r="B938" s="1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K938" t="s">
        <v>11</v>
      </c>
      <c r="L938">
        <f t="shared" si="14"/>
        <v>1</v>
      </c>
    </row>
    <row r="939" spans="1:12" x14ac:dyDescent="0.25">
      <c r="A939">
        <v>938</v>
      </c>
      <c r="B939" s="1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K939" t="s">
        <v>13</v>
      </c>
      <c r="L939">
        <f t="shared" si="14"/>
        <v>0</v>
      </c>
    </row>
    <row r="940" spans="1:12" x14ac:dyDescent="0.25">
      <c r="A940">
        <v>939</v>
      </c>
      <c r="B940" s="1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K940" t="s">
        <v>13</v>
      </c>
      <c r="L940">
        <f t="shared" si="14"/>
        <v>0</v>
      </c>
    </row>
    <row r="941" spans="1:12" x14ac:dyDescent="0.25">
      <c r="A941">
        <v>940</v>
      </c>
      <c r="B941" s="1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K941" t="s">
        <v>11</v>
      </c>
      <c r="L941">
        <f t="shared" si="14"/>
        <v>1</v>
      </c>
    </row>
    <row r="942" spans="1:12" x14ac:dyDescent="0.25">
      <c r="A942">
        <v>941</v>
      </c>
      <c r="B942" s="1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K942" t="s">
        <v>13</v>
      </c>
      <c r="L942">
        <f t="shared" si="14"/>
        <v>0</v>
      </c>
    </row>
    <row r="943" spans="1:12" x14ac:dyDescent="0.25">
      <c r="A943">
        <v>942</v>
      </c>
      <c r="B943" s="1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K943" t="s">
        <v>11</v>
      </c>
      <c r="L943">
        <f t="shared" si="14"/>
        <v>1</v>
      </c>
    </row>
    <row r="944" spans="1:12" x14ac:dyDescent="0.25">
      <c r="A944">
        <v>943</v>
      </c>
      <c r="B944" s="1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K944" t="s">
        <v>11</v>
      </c>
      <c r="L944">
        <f t="shared" si="14"/>
        <v>1</v>
      </c>
    </row>
    <row r="945" spans="1:12" x14ac:dyDescent="0.25">
      <c r="A945">
        <v>944</v>
      </c>
      <c r="B945" s="1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K945" t="s">
        <v>11</v>
      </c>
      <c r="L945">
        <f t="shared" si="14"/>
        <v>1</v>
      </c>
    </row>
    <row r="946" spans="1:12" x14ac:dyDescent="0.25">
      <c r="A946">
        <v>945</v>
      </c>
      <c r="B946" s="1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K946" t="s">
        <v>13</v>
      </c>
      <c r="L946">
        <f t="shared" si="14"/>
        <v>0</v>
      </c>
    </row>
    <row r="947" spans="1:12" x14ac:dyDescent="0.25">
      <c r="A947">
        <v>946</v>
      </c>
      <c r="B947" s="1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K947" t="s">
        <v>11</v>
      </c>
      <c r="L947">
        <f t="shared" si="14"/>
        <v>1</v>
      </c>
    </row>
    <row r="948" spans="1:12" x14ac:dyDescent="0.25">
      <c r="A948">
        <v>947</v>
      </c>
      <c r="B948" s="1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K948" t="s">
        <v>11</v>
      </c>
      <c r="L948">
        <f t="shared" si="14"/>
        <v>1</v>
      </c>
    </row>
    <row r="949" spans="1:12" x14ac:dyDescent="0.25">
      <c r="A949">
        <v>948</v>
      </c>
      <c r="B949" s="1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K949" t="s">
        <v>13</v>
      </c>
      <c r="L949">
        <f t="shared" si="14"/>
        <v>0</v>
      </c>
    </row>
    <row r="950" spans="1:12" x14ac:dyDescent="0.25">
      <c r="A950">
        <v>949</v>
      </c>
      <c r="B950" s="1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K950" t="s">
        <v>13</v>
      </c>
      <c r="L950">
        <f t="shared" si="14"/>
        <v>0</v>
      </c>
    </row>
    <row r="951" spans="1:12" x14ac:dyDescent="0.25">
      <c r="A951">
        <v>950</v>
      </c>
      <c r="B951" s="1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K951" t="s">
        <v>11</v>
      </c>
      <c r="L951">
        <f t="shared" si="14"/>
        <v>1</v>
      </c>
    </row>
    <row r="952" spans="1:12" x14ac:dyDescent="0.25">
      <c r="A952">
        <v>951</v>
      </c>
      <c r="B952" s="1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K952" t="s">
        <v>13</v>
      </c>
      <c r="L952">
        <f t="shared" si="14"/>
        <v>0</v>
      </c>
    </row>
    <row r="953" spans="1:12" x14ac:dyDescent="0.25">
      <c r="A953">
        <v>952</v>
      </c>
      <c r="B953" s="1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K953" t="s">
        <v>13</v>
      </c>
      <c r="L953">
        <f t="shared" si="14"/>
        <v>0</v>
      </c>
    </row>
    <row r="954" spans="1:12" x14ac:dyDescent="0.25">
      <c r="A954">
        <v>953</v>
      </c>
      <c r="B954" s="1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K954" t="s">
        <v>11</v>
      </c>
      <c r="L954">
        <f t="shared" si="14"/>
        <v>1</v>
      </c>
    </row>
    <row r="955" spans="1:12" x14ac:dyDescent="0.25">
      <c r="A955">
        <v>954</v>
      </c>
      <c r="B955" s="1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K955" t="s">
        <v>13</v>
      </c>
      <c r="L955">
        <f t="shared" si="14"/>
        <v>0</v>
      </c>
    </row>
    <row r="956" spans="1:12" x14ac:dyDescent="0.25">
      <c r="A956">
        <v>955</v>
      </c>
      <c r="B956" s="1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K956" t="s">
        <v>11</v>
      </c>
      <c r="L956">
        <f t="shared" si="14"/>
        <v>1</v>
      </c>
    </row>
    <row r="957" spans="1:12" x14ac:dyDescent="0.25">
      <c r="A957">
        <v>956</v>
      </c>
      <c r="B957" s="1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K957" t="s">
        <v>13</v>
      </c>
      <c r="L957">
        <f t="shared" si="14"/>
        <v>0</v>
      </c>
    </row>
    <row r="958" spans="1:12" x14ac:dyDescent="0.25">
      <c r="A958">
        <v>957</v>
      </c>
      <c r="B958" s="1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K958" t="s">
        <v>11</v>
      </c>
      <c r="L958">
        <f t="shared" si="14"/>
        <v>1</v>
      </c>
    </row>
    <row r="959" spans="1:12" x14ac:dyDescent="0.25">
      <c r="A959">
        <v>958</v>
      </c>
      <c r="B959" s="1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K959" t="s">
        <v>11</v>
      </c>
      <c r="L959">
        <f t="shared" si="14"/>
        <v>1</v>
      </c>
    </row>
    <row r="960" spans="1:12" x14ac:dyDescent="0.25">
      <c r="A960">
        <v>959</v>
      </c>
      <c r="B960" s="1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K960" t="s">
        <v>11</v>
      </c>
      <c r="L960">
        <f t="shared" si="14"/>
        <v>1</v>
      </c>
    </row>
    <row r="961" spans="1:12" x14ac:dyDescent="0.25">
      <c r="A961">
        <v>960</v>
      </c>
      <c r="B961" s="1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K961" t="s">
        <v>11</v>
      </c>
      <c r="L961">
        <f t="shared" si="14"/>
        <v>1</v>
      </c>
    </row>
    <row r="962" spans="1:12" x14ac:dyDescent="0.25">
      <c r="A962">
        <v>961</v>
      </c>
      <c r="B962" s="1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K962" t="s">
        <v>13</v>
      </c>
      <c r="L962">
        <f t="shared" si="14"/>
        <v>0</v>
      </c>
    </row>
    <row r="963" spans="1:12" x14ac:dyDescent="0.25">
      <c r="A963">
        <v>962</v>
      </c>
      <c r="B963" s="1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K963" t="s">
        <v>11</v>
      </c>
      <c r="L963">
        <f t="shared" ref="L963:L1026" si="15">IF(K963="Yes", 1, 0)</f>
        <v>1</v>
      </c>
    </row>
    <row r="964" spans="1:12" x14ac:dyDescent="0.25">
      <c r="A964">
        <v>963</v>
      </c>
      <c r="B964" s="1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K964" t="s">
        <v>13</v>
      </c>
      <c r="L964">
        <f t="shared" si="15"/>
        <v>0</v>
      </c>
    </row>
    <row r="965" spans="1:12" x14ac:dyDescent="0.25">
      <c r="A965">
        <v>964</v>
      </c>
      <c r="B965" s="1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K965" t="s">
        <v>11</v>
      </c>
      <c r="L965">
        <f t="shared" si="15"/>
        <v>1</v>
      </c>
    </row>
    <row r="966" spans="1:12" x14ac:dyDescent="0.25">
      <c r="A966">
        <v>965</v>
      </c>
      <c r="B966" s="1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K966" t="s">
        <v>11</v>
      </c>
      <c r="L966">
        <f t="shared" si="15"/>
        <v>1</v>
      </c>
    </row>
    <row r="967" spans="1:12" x14ac:dyDescent="0.25">
      <c r="A967">
        <v>966</v>
      </c>
      <c r="B967" s="1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K967" t="s">
        <v>11</v>
      </c>
      <c r="L967">
        <f t="shared" si="15"/>
        <v>1</v>
      </c>
    </row>
    <row r="968" spans="1:12" x14ac:dyDescent="0.25">
      <c r="A968">
        <v>967</v>
      </c>
      <c r="B968" s="1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K968" t="s">
        <v>11</v>
      </c>
      <c r="L968">
        <f t="shared" si="15"/>
        <v>1</v>
      </c>
    </row>
    <row r="969" spans="1:12" x14ac:dyDescent="0.25">
      <c r="A969">
        <v>968</v>
      </c>
      <c r="B969" s="1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K969" t="s">
        <v>11</v>
      </c>
      <c r="L969">
        <f t="shared" si="15"/>
        <v>1</v>
      </c>
    </row>
    <row r="970" spans="1:12" x14ac:dyDescent="0.25">
      <c r="A970">
        <v>969</v>
      </c>
      <c r="B970" s="1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K970" t="s">
        <v>11</v>
      </c>
      <c r="L970">
        <f t="shared" si="15"/>
        <v>1</v>
      </c>
    </row>
    <row r="971" spans="1:12" x14ac:dyDescent="0.25">
      <c r="A971">
        <v>970</v>
      </c>
      <c r="B971" s="1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K971" t="s">
        <v>13</v>
      </c>
      <c r="L971">
        <f t="shared" si="15"/>
        <v>0</v>
      </c>
    </row>
    <row r="972" spans="1:12" x14ac:dyDescent="0.25">
      <c r="A972">
        <v>971</v>
      </c>
      <c r="B972" s="1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K972" t="s">
        <v>13</v>
      </c>
      <c r="L972">
        <f t="shared" si="15"/>
        <v>0</v>
      </c>
    </row>
    <row r="973" spans="1:12" x14ac:dyDescent="0.25">
      <c r="A973">
        <v>972</v>
      </c>
      <c r="B973" s="1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K973" t="s">
        <v>11</v>
      </c>
      <c r="L973">
        <f t="shared" si="15"/>
        <v>1</v>
      </c>
    </row>
    <row r="974" spans="1:12" x14ac:dyDescent="0.25">
      <c r="A974">
        <v>973</v>
      </c>
      <c r="B974" s="1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K974" t="s">
        <v>11</v>
      </c>
      <c r="L974">
        <f t="shared" si="15"/>
        <v>1</v>
      </c>
    </row>
    <row r="975" spans="1:12" x14ac:dyDescent="0.25">
      <c r="A975">
        <v>974</v>
      </c>
      <c r="B975" s="1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K975" t="s">
        <v>13</v>
      </c>
      <c r="L975">
        <f t="shared" si="15"/>
        <v>0</v>
      </c>
    </row>
    <row r="976" spans="1:12" x14ac:dyDescent="0.25">
      <c r="A976">
        <v>975</v>
      </c>
      <c r="B976" s="1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K976" t="s">
        <v>13</v>
      </c>
      <c r="L976">
        <f t="shared" si="15"/>
        <v>0</v>
      </c>
    </row>
    <row r="977" spans="1:12" x14ac:dyDescent="0.25">
      <c r="A977">
        <v>976</v>
      </c>
      <c r="B977" s="1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K977" t="s">
        <v>13</v>
      </c>
      <c r="L977">
        <f t="shared" si="15"/>
        <v>0</v>
      </c>
    </row>
    <row r="978" spans="1:12" x14ac:dyDescent="0.25">
      <c r="A978">
        <v>977</v>
      </c>
      <c r="B978" s="1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K978" t="s">
        <v>11</v>
      </c>
      <c r="L978">
        <f t="shared" si="15"/>
        <v>1</v>
      </c>
    </row>
    <row r="979" spans="1:12" x14ac:dyDescent="0.25">
      <c r="A979">
        <v>978</v>
      </c>
      <c r="B979" s="1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K979" t="s">
        <v>13</v>
      </c>
      <c r="L979">
        <f t="shared" si="15"/>
        <v>0</v>
      </c>
    </row>
    <row r="980" spans="1:12" x14ac:dyDescent="0.25">
      <c r="A980">
        <v>979</v>
      </c>
      <c r="B980" s="1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K980" t="s">
        <v>11</v>
      </c>
      <c r="L980">
        <f t="shared" si="15"/>
        <v>1</v>
      </c>
    </row>
    <row r="981" spans="1:12" x14ac:dyDescent="0.25">
      <c r="A981">
        <v>980</v>
      </c>
      <c r="B981" s="1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K981" t="s">
        <v>11</v>
      </c>
      <c r="L981">
        <f t="shared" si="15"/>
        <v>1</v>
      </c>
    </row>
    <row r="982" spans="1:12" x14ac:dyDescent="0.25">
      <c r="A982">
        <v>981</v>
      </c>
      <c r="B982" s="1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K982" t="s">
        <v>11</v>
      </c>
      <c r="L982">
        <f t="shared" si="15"/>
        <v>1</v>
      </c>
    </row>
    <row r="983" spans="1:12" x14ac:dyDescent="0.25">
      <c r="A983">
        <v>982</v>
      </c>
      <c r="B983" s="1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K983" t="s">
        <v>13</v>
      </c>
      <c r="L983">
        <f t="shared" si="15"/>
        <v>0</v>
      </c>
    </row>
    <row r="984" spans="1:12" x14ac:dyDescent="0.25">
      <c r="A984">
        <v>983</v>
      </c>
      <c r="B984" s="1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K984" t="s">
        <v>11</v>
      </c>
      <c r="L984">
        <f t="shared" si="15"/>
        <v>1</v>
      </c>
    </row>
    <row r="985" spans="1:12" x14ac:dyDescent="0.25">
      <c r="A985">
        <v>984</v>
      </c>
      <c r="B985" s="1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K985" t="s">
        <v>11</v>
      </c>
      <c r="L985">
        <f t="shared" si="15"/>
        <v>1</v>
      </c>
    </row>
    <row r="986" spans="1:12" x14ac:dyDescent="0.25">
      <c r="A986">
        <v>985</v>
      </c>
      <c r="B986" s="1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K986" t="s">
        <v>11</v>
      </c>
      <c r="L986">
        <f t="shared" si="15"/>
        <v>1</v>
      </c>
    </row>
    <row r="987" spans="1:12" x14ac:dyDescent="0.25">
      <c r="A987">
        <v>986</v>
      </c>
      <c r="B987" s="1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K987" t="s">
        <v>13</v>
      </c>
      <c r="L987">
        <f t="shared" si="15"/>
        <v>0</v>
      </c>
    </row>
    <row r="988" spans="1:12" x14ac:dyDescent="0.25">
      <c r="A988">
        <v>987</v>
      </c>
      <c r="B988" s="1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K988" t="s">
        <v>11</v>
      </c>
      <c r="L988">
        <f t="shared" si="15"/>
        <v>1</v>
      </c>
    </row>
    <row r="989" spans="1:12" x14ac:dyDescent="0.25">
      <c r="A989">
        <v>988</v>
      </c>
      <c r="B989" s="1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K989" t="s">
        <v>11</v>
      </c>
      <c r="L989">
        <f t="shared" si="15"/>
        <v>1</v>
      </c>
    </row>
    <row r="990" spans="1:12" x14ac:dyDescent="0.25">
      <c r="A990">
        <v>989</v>
      </c>
      <c r="B990" s="1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K990" t="s">
        <v>13</v>
      </c>
      <c r="L990">
        <f t="shared" si="15"/>
        <v>0</v>
      </c>
    </row>
    <row r="991" spans="1:12" x14ac:dyDescent="0.25">
      <c r="A991">
        <v>990</v>
      </c>
      <c r="B991" s="1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K991" t="s">
        <v>11</v>
      </c>
      <c r="L991">
        <f t="shared" si="15"/>
        <v>1</v>
      </c>
    </row>
    <row r="992" spans="1:12" x14ac:dyDescent="0.25">
      <c r="A992">
        <v>991</v>
      </c>
      <c r="B992" s="1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K992" t="s">
        <v>11</v>
      </c>
      <c r="L992">
        <f t="shared" si="15"/>
        <v>1</v>
      </c>
    </row>
    <row r="993" spans="1:12" x14ac:dyDescent="0.25">
      <c r="A993">
        <v>992</v>
      </c>
      <c r="B993" s="1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K993" t="s">
        <v>11</v>
      </c>
      <c r="L993">
        <f t="shared" si="15"/>
        <v>1</v>
      </c>
    </row>
    <row r="994" spans="1:12" x14ac:dyDescent="0.25">
      <c r="A994">
        <v>993</v>
      </c>
      <c r="B994" s="1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K994" t="s">
        <v>11</v>
      </c>
      <c r="L994">
        <f t="shared" si="15"/>
        <v>1</v>
      </c>
    </row>
    <row r="995" spans="1:12" x14ac:dyDescent="0.25">
      <c r="A995">
        <v>994</v>
      </c>
      <c r="B995" s="1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K995" t="s">
        <v>11</v>
      </c>
      <c r="L995">
        <f t="shared" si="15"/>
        <v>1</v>
      </c>
    </row>
    <row r="996" spans="1:12" x14ac:dyDescent="0.25">
      <c r="A996">
        <v>995</v>
      </c>
      <c r="B996" s="1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K996" t="s">
        <v>13</v>
      </c>
      <c r="L996">
        <f t="shared" si="15"/>
        <v>0</v>
      </c>
    </row>
    <row r="997" spans="1:12" x14ac:dyDescent="0.25">
      <c r="A997">
        <v>996</v>
      </c>
      <c r="B997" s="1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K997" t="s">
        <v>13</v>
      </c>
      <c r="L997">
        <f t="shared" si="15"/>
        <v>0</v>
      </c>
    </row>
    <row r="998" spans="1:12" x14ac:dyDescent="0.25">
      <c r="A998">
        <v>997</v>
      </c>
      <c r="B998" s="1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K998" t="s">
        <v>11</v>
      </c>
      <c r="L998">
        <f t="shared" si="15"/>
        <v>1</v>
      </c>
    </row>
    <row r="999" spans="1:12" x14ac:dyDescent="0.25">
      <c r="A999">
        <v>998</v>
      </c>
      <c r="B999" s="1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K999" t="s">
        <v>13</v>
      </c>
      <c r="L999">
        <f t="shared" si="15"/>
        <v>0</v>
      </c>
    </row>
    <row r="1000" spans="1:12" x14ac:dyDescent="0.25">
      <c r="A1000">
        <v>999</v>
      </c>
      <c r="B1000" s="1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K1000" t="s">
        <v>13</v>
      </c>
      <c r="L1000">
        <f t="shared" si="15"/>
        <v>0</v>
      </c>
    </row>
    <row r="1001" spans="1:12" x14ac:dyDescent="0.25">
      <c r="A1001">
        <v>1000</v>
      </c>
      <c r="B1001" s="1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K1001" t="s">
        <v>11</v>
      </c>
      <c r="L1001">
        <f t="shared" si="15"/>
        <v>1</v>
      </c>
    </row>
    <row r="1002" spans="1:12" x14ac:dyDescent="0.25">
      <c r="A1002">
        <v>1001</v>
      </c>
      <c r="B1002" s="1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K1002" t="s">
        <v>11</v>
      </c>
      <c r="L1002">
        <f t="shared" si="15"/>
        <v>1</v>
      </c>
    </row>
    <row r="1003" spans="1:12" x14ac:dyDescent="0.25">
      <c r="A1003">
        <v>1002</v>
      </c>
      <c r="B1003" s="1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K1003" t="s">
        <v>13</v>
      </c>
      <c r="L1003">
        <f t="shared" si="15"/>
        <v>0</v>
      </c>
    </row>
    <row r="1004" spans="1:12" x14ac:dyDescent="0.25">
      <c r="A1004">
        <v>1003</v>
      </c>
      <c r="B1004" s="1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K1004" t="s">
        <v>11</v>
      </c>
      <c r="L1004">
        <f t="shared" si="15"/>
        <v>1</v>
      </c>
    </row>
    <row r="1005" spans="1:12" x14ac:dyDescent="0.25">
      <c r="A1005">
        <v>1004</v>
      </c>
      <c r="B1005" s="1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K1005" t="s">
        <v>11</v>
      </c>
      <c r="L1005">
        <f t="shared" si="15"/>
        <v>1</v>
      </c>
    </row>
    <row r="1006" spans="1:12" x14ac:dyDescent="0.25">
      <c r="A1006">
        <v>1005</v>
      </c>
      <c r="B1006" s="1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K1006" t="s">
        <v>13</v>
      </c>
      <c r="L1006">
        <f t="shared" si="15"/>
        <v>0</v>
      </c>
    </row>
    <row r="1007" spans="1:12" x14ac:dyDescent="0.25">
      <c r="A1007">
        <v>1006</v>
      </c>
      <c r="B1007" s="1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K1007" t="s">
        <v>13</v>
      </c>
      <c r="L1007">
        <f t="shared" si="15"/>
        <v>0</v>
      </c>
    </row>
    <row r="1008" spans="1:12" x14ac:dyDescent="0.25">
      <c r="A1008">
        <v>1007</v>
      </c>
      <c r="B1008" s="1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K1008" t="s">
        <v>11</v>
      </c>
      <c r="L1008">
        <f t="shared" si="15"/>
        <v>1</v>
      </c>
    </row>
    <row r="1009" spans="1:12" x14ac:dyDescent="0.25">
      <c r="A1009">
        <v>1008</v>
      </c>
      <c r="B1009" s="1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K1009" t="s">
        <v>13</v>
      </c>
      <c r="L1009">
        <f t="shared" si="15"/>
        <v>0</v>
      </c>
    </row>
    <row r="1010" spans="1:12" x14ac:dyDescent="0.25">
      <c r="A1010">
        <v>1009</v>
      </c>
      <c r="B1010" s="1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K1010" t="s">
        <v>11</v>
      </c>
      <c r="L1010">
        <f t="shared" si="15"/>
        <v>1</v>
      </c>
    </row>
    <row r="1011" spans="1:12" x14ac:dyDescent="0.25">
      <c r="A1011">
        <v>1010</v>
      </c>
      <c r="B1011" s="1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K1011" t="s">
        <v>13</v>
      </c>
      <c r="L1011">
        <f t="shared" si="15"/>
        <v>0</v>
      </c>
    </row>
    <row r="1012" spans="1:12" x14ac:dyDescent="0.25">
      <c r="A1012">
        <v>1011</v>
      </c>
      <c r="B1012" s="1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K1012" t="s">
        <v>13</v>
      </c>
      <c r="L1012">
        <f t="shared" si="15"/>
        <v>0</v>
      </c>
    </row>
    <row r="1013" spans="1:12" x14ac:dyDescent="0.25">
      <c r="A1013">
        <v>1012</v>
      </c>
      <c r="B1013" s="1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K1013" t="s">
        <v>11</v>
      </c>
      <c r="L1013">
        <f t="shared" si="15"/>
        <v>1</v>
      </c>
    </row>
    <row r="1014" spans="1:12" x14ac:dyDescent="0.25">
      <c r="A1014">
        <v>1013</v>
      </c>
      <c r="B1014" s="1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K1014" t="s">
        <v>11</v>
      </c>
      <c r="L1014">
        <f t="shared" si="15"/>
        <v>1</v>
      </c>
    </row>
    <row r="1015" spans="1:12" x14ac:dyDescent="0.25">
      <c r="A1015">
        <v>1014</v>
      </c>
      <c r="B1015" s="1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K1015" t="s">
        <v>11</v>
      </c>
      <c r="L1015">
        <f t="shared" si="15"/>
        <v>1</v>
      </c>
    </row>
    <row r="1016" spans="1:12" x14ac:dyDescent="0.25">
      <c r="A1016">
        <v>1015</v>
      </c>
      <c r="B1016" s="1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K1016" t="s">
        <v>11</v>
      </c>
      <c r="L1016">
        <f t="shared" si="15"/>
        <v>1</v>
      </c>
    </row>
    <row r="1017" spans="1:12" x14ac:dyDescent="0.25">
      <c r="A1017">
        <v>1016</v>
      </c>
      <c r="B1017" s="1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K1017" t="s">
        <v>13</v>
      </c>
      <c r="L1017">
        <f t="shared" si="15"/>
        <v>0</v>
      </c>
    </row>
    <row r="1018" spans="1:12" x14ac:dyDescent="0.25">
      <c r="A1018">
        <v>1017</v>
      </c>
      <c r="B1018" s="1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K1018" t="s">
        <v>11</v>
      </c>
      <c r="L1018">
        <f t="shared" si="15"/>
        <v>1</v>
      </c>
    </row>
    <row r="1019" spans="1:12" x14ac:dyDescent="0.25">
      <c r="A1019">
        <v>1018</v>
      </c>
      <c r="B1019" s="1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K1019" t="s">
        <v>11</v>
      </c>
      <c r="L1019">
        <f t="shared" si="15"/>
        <v>1</v>
      </c>
    </row>
    <row r="1020" spans="1:12" x14ac:dyDescent="0.25">
      <c r="A1020">
        <v>1019</v>
      </c>
      <c r="B1020" s="1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K1020" t="s">
        <v>11</v>
      </c>
      <c r="L1020">
        <f t="shared" si="15"/>
        <v>1</v>
      </c>
    </row>
    <row r="1021" spans="1:12" x14ac:dyDescent="0.25">
      <c r="A1021">
        <v>1020</v>
      </c>
      <c r="B1021" s="1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K1021" t="s">
        <v>13</v>
      </c>
      <c r="L1021">
        <f t="shared" si="15"/>
        <v>0</v>
      </c>
    </row>
    <row r="1022" spans="1:12" x14ac:dyDescent="0.25">
      <c r="A1022">
        <v>1021</v>
      </c>
      <c r="B1022" s="1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K1022" t="s">
        <v>13</v>
      </c>
      <c r="L1022">
        <f t="shared" si="15"/>
        <v>0</v>
      </c>
    </row>
    <row r="1023" spans="1:12" x14ac:dyDescent="0.25">
      <c r="A1023">
        <v>1022</v>
      </c>
      <c r="B1023" s="1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K1023" t="s">
        <v>11</v>
      </c>
      <c r="L1023">
        <f t="shared" si="15"/>
        <v>1</v>
      </c>
    </row>
    <row r="1024" spans="1:12" x14ac:dyDescent="0.25">
      <c r="A1024">
        <v>1023</v>
      </c>
      <c r="B1024" s="1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K1024" t="s">
        <v>11</v>
      </c>
      <c r="L1024">
        <f t="shared" si="15"/>
        <v>1</v>
      </c>
    </row>
    <row r="1025" spans="1:12" x14ac:dyDescent="0.25">
      <c r="A1025">
        <v>1024</v>
      </c>
      <c r="B1025" s="1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K1025" t="s">
        <v>13</v>
      </c>
      <c r="L1025">
        <f t="shared" si="15"/>
        <v>0</v>
      </c>
    </row>
    <row r="1026" spans="1:12" x14ac:dyDescent="0.25">
      <c r="A1026">
        <v>1025</v>
      </c>
      <c r="B1026" s="1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K1026" t="s">
        <v>13</v>
      </c>
      <c r="L1026">
        <f t="shared" si="15"/>
        <v>0</v>
      </c>
    </row>
    <row r="1027" spans="1:12" x14ac:dyDescent="0.25">
      <c r="A1027">
        <v>1026</v>
      </c>
      <c r="B1027" s="1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K1027" t="s">
        <v>11</v>
      </c>
      <c r="L1027">
        <f t="shared" ref="L1027:L1090" si="16">IF(K1027="Yes", 1, 0)</f>
        <v>1</v>
      </c>
    </row>
    <row r="1028" spans="1:12" x14ac:dyDescent="0.25">
      <c r="A1028">
        <v>1027</v>
      </c>
      <c r="B1028" s="1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K1028" t="s">
        <v>13</v>
      </c>
      <c r="L1028">
        <f t="shared" si="16"/>
        <v>0</v>
      </c>
    </row>
    <row r="1029" spans="1:12" x14ac:dyDescent="0.25">
      <c r="A1029">
        <v>1028</v>
      </c>
      <c r="B1029" s="1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K1029" t="s">
        <v>11</v>
      </c>
      <c r="L1029">
        <f t="shared" si="16"/>
        <v>1</v>
      </c>
    </row>
    <row r="1030" spans="1:12" x14ac:dyDescent="0.25">
      <c r="A1030">
        <v>1029</v>
      </c>
      <c r="B1030" s="1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K1030" t="s">
        <v>13</v>
      </c>
      <c r="L1030">
        <f t="shared" si="16"/>
        <v>0</v>
      </c>
    </row>
    <row r="1031" spans="1:12" x14ac:dyDescent="0.25">
      <c r="A1031">
        <v>1030</v>
      </c>
      <c r="B1031" s="1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K1031" t="s">
        <v>11</v>
      </c>
      <c r="L1031">
        <f t="shared" si="16"/>
        <v>1</v>
      </c>
    </row>
    <row r="1032" spans="1:12" x14ac:dyDescent="0.25">
      <c r="A1032">
        <v>1031</v>
      </c>
      <c r="B1032" s="1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K1032" t="s">
        <v>11</v>
      </c>
      <c r="L1032">
        <f t="shared" si="16"/>
        <v>1</v>
      </c>
    </row>
    <row r="1033" spans="1:12" x14ac:dyDescent="0.25">
      <c r="A1033">
        <v>1032</v>
      </c>
      <c r="B1033" s="1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K1033" t="s">
        <v>13</v>
      </c>
      <c r="L1033">
        <f t="shared" si="16"/>
        <v>0</v>
      </c>
    </row>
    <row r="1034" spans="1:12" x14ac:dyDescent="0.25">
      <c r="A1034">
        <v>1033</v>
      </c>
      <c r="B1034" s="1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K1034" t="s">
        <v>11</v>
      </c>
      <c r="L1034">
        <f t="shared" si="16"/>
        <v>1</v>
      </c>
    </row>
    <row r="1035" spans="1:12" x14ac:dyDescent="0.25">
      <c r="A1035">
        <v>1034</v>
      </c>
      <c r="B1035" s="1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K1035" t="s">
        <v>11</v>
      </c>
      <c r="L1035">
        <f t="shared" si="16"/>
        <v>1</v>
      </c>
    </row>
    <row r="1036" spans="1:12" x14ac:dyDescent="0.25">
      <c r="A1036">
        <v>1035</v>
      </c>
      <c r="B1036" s="1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K1036" t="s">
        <v>11</v>
      </c>
      <c r="L1036">
        <f t="shared" si="16"/>
        <v>1</v>
      </c>
    </row>
    <row r="1037" spans="1:12" x14ac:dyDescent="0.25">
      <c r="A1037">
        <v>1036</v>
      </c>
      <c r="B1037" s="1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K1037" t="s">
        <v>13</v>
      </c>
      <c r="L1037">
        <f t="shared" si="16"/>
        <v>0</v>
      </c>
    </row>
    <row r="1038" spans="1:12" x14ac:dyDescent="0.25">
      <c r="A1038">
        <v>1037</v>
      </c>
      <c r="B1038" s="1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K1038" t="s">
        <v>13</v>
      </c>
      <c r="L1038">
        <f t="shared" si="16"/>
        <v>0</v>
      </c>
    </row>
    <row r="1039" spans="1:12" x14ac:dyDescent="0.25">
      <c r="A1039">
        <v>1038</v>
      </c>
      <c r="B1039" s="1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K1039" t="s">
        <v>13</v>
      </c>
      <c r="L1039">
        <f t="shared" si="16"/>
        <v>0</v>
      </c>
    </row>
    <row r="1040" spans="1:12" x14ac:dyDescent="0.25">
      <c r="A1040">
        <v>1039</v>
      </c>
      <c r="B1040" s="1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K1040" t="s">
        <v>13</v>
      </c>
      <c r="L1040">
        <f t="shared" si="16"/>
        <v>0</v>
      </c>
    </row>
    <row r="1041" spans="1:12" x14ac:dyDescent="0.25">
      <c r="A1041">
        <v>1040</v>
      </c>
      <c r="B1041" s="1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K1041" t="s">
        <v>11</v>
      </c>
      <c r="L1041">
        <f t="shared" si="16"/>
        <v>1</v>
      </c>
    </row>
    <row r="1042" spans="1:12" x14ac:dyDescent="0.25">
      <c r="A1042">
        <v>1041</v>
      </c>
      <c r="B1042" s="1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K1042" t="s">
        <v>13</v>
      </c>
      <c r="L1042">
        <f t="shared" si="16"/>
        <v>0</v>
      </c>
    </row>
    <row r="1043" spans="1:12" x14ac:dyDescent="0.25">
      <c r="A1043">
        <v>1042</v>
      </c>
      <c r="B1043" s="1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K1043" t="s">
        <v>11</v>
      </c>
      <c r="L1043">
        <f t="shared" si="16"/>
        <v>1</v>
      </c>
    </row>
    <row r="1044" spans="1:12" x14ac:dyDescent="0.25">
      <c r="A1044">
        <v>1043</v>
      </c>
      <c r="B1044" s="1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K1044" t="s">
        <v>11</v>
      </c>
      <c r="L1044">
        <f t="shared" si="16"/>
        <v>1</v>
      </c>
    </row>
    <row r="1045" spans="1:12" x14ac:dyDescent="0.25">
      <c r="A1045">
        <v>1044</v>
      </c>
      <c r="B1045" s="1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K1045" t="s">
        <v>11</v>
      </c>
      <c r="L1045">
        <f t="shared" si="16"/>
        <v>1</v>
      </c>
    </row>
    <row r="1046" spans="1:12" x14ac:dyDescent="0.25">
      <c r="A1046">
        <v>1045</v>
      </c>
      <c r="B1046" s="1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K1046" t="s">
        <v>11</v>
      </c>
      <c r="L1046">
        <f t="shared" si="16"/>
        <v>1</v>
      </c>
    </row>
    <row r="1047" spans="1:12" x14ac:dyDescent="0.25">
      <c r="A1047">
        <v>1046</v>
      </c>
      <c r="B1047" s="1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K1047" t="s">
        <v>11</v>
      </c>
      <c r="L1047">
        <f t="shared" si="16"/>
        <v>1</v>
      </c>
    </row>
    <row r="1048" spans="1:12" x14ac:dyDescent="0.25">
      <c r="A1048">
        <v>1047</v>
      </c>
      <c r="B1048" s="1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K1048" t="s">
        <v>11</v>
      </c>
      <c r="L1048">
        <f t="shared" si="16"/>
        <v>1</v>
      </c>
    </row>
    <row r="1049" spans="1:12" x14ac:dyDescent="0.25">
      <c r="A1049">
        <v>1048</v>
      </c>
      <c r="B1049" s="1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K1049" t="s">
        <v>11</v>
      </c>
      <c r="L1049">
        <f t="shared" si="16"/>
        <v>1</v>
      </c>
    </row>
    <row r="1050" spans="1:12" x14ac:dyDescent="0.25">
      <c r="A1050">
        <v>1049</v>
      </c>
      <c r="B1050" s="1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K1050" t="s">
        <v>13</v>
      </c>
      <c r="L1050">
        <f t="shared" si="16"/>
        <v>0</v>
      </c>
    </row>
    <row r="1051" spans="1:12" x14ac:dyDescent="0.25">
      <c r="A1051">
        <v>1050</v>
      </c>
      <c r="B1051" s="1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K1051" t="s">
        <v>13</v>
      </c>
      <c r="L1051">
        <f t="shared" si="16"/>
        <v>0</v>
      </c>
    </row>
    <row r="1052" spans="1:12" x14ac:dyDescent="0.25">
      <c r="A1052">
        <v>1051</v>
      </c>
      <c r="B1052" s="1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K1052" t="s">
        <v>13</v>
      </c>
      <c r="L1052">
        <f t="shared" si="16"/>
        <v>0</v>
      </c>
    </row>
    <row r="1053" spans="1:12" x14ac:dyDescent="0.25">
      <c r="A1053">
        <v>1052</v>
      </c>
      <c r="B1053" s="1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K1053" t="s">
        <v>11</v>
      </c>
      <c r="L1053">
        <f t="shared" si="16"/>
        <v>1</v>
      </c>
    </row>
    <row r="1054" spans="1:12" x14ac:dyDescent="0.25">
      <c r="A1054">
        <v>1053</v>
      </c>
      <c r="B1054" s="1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K1054" t="s">
        <v>13</v>
      </c>
      <c r="L1054">
        <f t="shared" si="16"/>
        <v>0</v>
      </c>
    </row>
    <row r="1055" spans="1:12" x14ac:dyDescent="0.25">
      <c r="A1055">
        <v>1054</v>
      </c>
      <c r="B1055" s="1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K1055" t="s">
        <v>11</v>
      </c>
      <c r="L1055">
        <f t="shared" si="16"/>
        <v>1</v>
      </c>
    </row>
    <row r="1056" spans="1:12" x14ac:dyDescent="0.25">
      <c r="A1056">
        <v>1055</v>
      </c>
      <c r="B1056" s="1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K1056" t="s">
        <v>13</v>
      </c>
      <c r="L1056">
        <f t="shared" si="16"/>
        <v>0</v>
      </c>
    </row>
    <row r="1057" spans="1:12" x14ac:dyDescent="0.25">
      <c r="A1057">
        <v>1056</v>
      </c>
      <c r="B1057" s="1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K1057" t="s">
        <v>13</v>
      </c>
      <c r="L1057">
        <f t="shared" si="16"/>
        <v>0</v>
      </c>
    </row>
    <row r="1058" spans="1:12" x14ac:dyDescent="0.25">
      <c r="A1058">
        <v>1057</v>
      </c>
      <c r="B1058" s="1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K1058" t="s">
        <v>11</v>
      </c>
      <c r="L1058">
        <f t="shared" si="16"/>
        <v>1</v>
      </c>
    </row>
    <row r="1059" spans="1:12" x14ac:dyDescent="0.25">
      <c r="A1059">
        <v>1058</v>
      </c>
      <c r="B1059" s="1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K1059" t="s">
        <v>11</v>
      </c>
      <c r="L1059">
        <f t="shared" si="16"/>
        <v>1</v>
      </c>
    </row>
    <row r="1060" spans="1:12" x14ac:dyDescent="0.25">
      <c r="A1060">
        <v>1059</v>
      </c>
      <c r="B1060" s="1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K1060" t="s">
        <v>13</v>
      </c>
      <c r="L1060">
        <f t="shared" si="16"/>
        <v>0</v>
      </c>
    </row>
    <row r="1061" spans="1:12" x14ac:dyDescent="0.25">
      <c r="A1061">
        <v>1060</v>
      </c>
      <c r="B1061" s="1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K1061" t="s">
        <v>11</v>
      </c>
      <c r="L1061">
        <f t="shared" si="16"/>
        <v>1</v>
      </c>
    </row>
    <row r="1062" spans="1:12" x14ac:dyDescent="0.25">
      <c r="A1062">
        <v>1061</v>
      </c>
      <c r="B1062" s="1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K1062" t="s">
        <v>11</v>
      </c>
      <c r="L1062">
        <f t="shared" si="16"/>
        <v>1</v>
      </c>
    </row>
    <row r="1063" spans="1:12" x14ac:dyDescent="0.25">
      <c r="A1063">
        <v>1062</v>
      </c>
      <c r="B1063" s="1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K1063" t="s">
        <v>11</v>
      </c>
      <c r="L1063">
        <f t="shared" si="16"/>
        <v>1</v>
      </c>
    </row>
    <row r="1064" spans="1:12" x14ac:dyDescent="0.25">
      <c r="A1064">
        <v>1063</v>
      </c>
      <c r="B1064" s="1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K1064" t="s">
        <v>11</v>
      </c>
      <c r="L1064">
        <f t="shared" si="16"/>
        <v>1</v>
      </c>
    </row>
    <row r="1065" spans="1:12" x14ac:dyDescent="0.25">
      <c r="A1065">
        <v>1064</v>
      </c>
      <c r="B1065" s="1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K1065" t="s">
        <v>11</v>
      </c>
      <c r="L1065">
        <f t="shared" si="16"/>
        <v>1</v>
      </c>
    </row>
    <row r="1066" spans="1:12" x14ac:dyDescent="0.25">
      <c r="A1066">
        <v>1065</v>
      </c>
      <c r="B1066" s="1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K1066" t="s">
        <v>11</v>
      </c>
      <c r="L1066">
        <f t="shared" si="16"/>
        <v>1</v>
      </c>
    </row>
    <row r="1067" spans="1:12" x14ac:dyDescent="0.25">
      <c r="A1067">
        <v>1066</v>
      </c>
      <c r="B1067" s="1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K1067" t="s">
        <v>13</v>
      </c>
      <c r="L1067">
        <f t="shared" si="16"/>
        <v>0</v>
      </c>
    </row>
    <row r="1068" spans="1:12" x14ac:dyDescent="0.25">
      <c r="A1068">
        <v>1067</v>
      </c>
      <c r="B1068" s="1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K1068" t="s">
        <v>13</v>
      </c>
      <c r="L1068">
        <f t="shared" si="16"/>
        <v>0</v>
      </c>
    </row>
    <row r="1069" spans="1:12" x14ac:dyDescent="0.25">
      <c r="A1069">
        <v>1068</v>
      </c>
      <c r="B1069" s="1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K1069" t="s">
        <v>11</v>
      </c>
      <c r="L1069">
        <f t="shared" si="16"/>
        <v>1</v>
      </c>
    </row>
    <row r="1070" spans="1:12" x14ac:dyDescent="0.25">
      <c r="A1070">
        <v>1069</v>
      </c>
      <c r="B1070" s="1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K1070" t="s">
        <v>11</v>
      </c>
      <c r="L1070">
        <f t="shared" si="16"/>
        <v>1</v>
      </c>
    </row>
    <row r="1071" spans="1:12" x14ac:dyDescent="0.25">
      <c r="A1071">
        <v>1070</v>
      </c>
      <c r="B1071" s="1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K1071" t="s">
        <v>13</v>
      </c>
      <c r="L1071">
        <f t="shared" si="16"/>
        <v>0</v>
      </c>
    </row>
    <row r="1072" spans="1:12" x14ac:dyDescent="0.25">
      <c r="A1072">
        <v>1071</v>
      </c>
      <c r="B1072" s="1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K1072" t="s">
        <v>11</v>
      </c>
      <c r="L1072">
        <f t="shared" si="16"/>
        <v>1</v>
      </c>
    </row>
    <row r="1073" spans="1:12" x14ac:dyDescent="0.25">
      <c r="A1073">
        <v>1072</v>
      </c>
      <c r="B1073" s="1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K1073" t="s">
        <v>13</v>
      </c>
      <c r="L1073">
        <f t="shared" si="16"/>
        <v>0</v>
      </c>
    </row>
    <row r="1074" spans="1:12" x14ac:dyDescent="0.25">
      <c r="A1074">
        <v>1073</v>
      </c>
      <c r="B1074" s="1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K1074" t="s">
        <v>11</v>
      </c>
      <c r="L1074">
        <f t="shared" si="16"/>
        <v>1</v>
      </c>
    </row>
    <row r="1075" spans="1:12" x14ac:dyDescent="0.25">
      <c r="A1075">
        <v>1074</v>
      </c>
      <c r="B1075" s="1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K1075" t="s">
        <v>13</v>
      </c>
      <c r="L1075">
        <f t="shared" si="16"/>
        <v>0</v>
      </c>
    </row>
    <row r="1076" spans="1:12" x14ac:dyDescent="0.25">
      <c r="A1076">
        <v>1075</v>
      </c>
      <c r="B1076" s="1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K1076" t="s">
        <v>13</v>
      </c>
      <c r="L1076">
        <f t="shared" si="16"/>
        <v>0</v>
      </c>
    </row>
    <row r="1077" spans="1:12" x14ac:dyDescent="0.25">
      <c r="A1077">
        <v>1076</v>
      </c>
      <c r="B1077" s="1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K1077" t="s">
        <v>11</v>
      </c>
      <c r="L1077">
        <f t="shared" si="16"/>
        <v>1</v>
      </c>
    </row>
    <row r="1078" spans="1:12" x14ac:dyDescent="0.25">
      <c r="A1078">
        <v>1077</v>
      </c>
      <c r="B1078" s="1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K1078" t="s">
        <v>11</v>
      </c>
      <c r="L1078">
        <f t="shared" si="16"/>
        <v>1</v>
      </c>
    </row>
    <row r="1079" spans="1:12" x14ac:dyDescent="0.25">
      <c r="A1079">
        <v>1078</v>
      </c>
      <c r="B1079" s="1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K1079" t="s">
        <v>11</v>
      </c>
      <c r="L1079">
        <f t="shared" si="16"/>
        <v>1</v>
      </c>
    </row>
    <row r="1080" spans="1:12" x14ac:dyDescent="0.25">
      <c r="A1080">
        <v>1079</v>
      </c>
      <c r="B1080" s="1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K1080" t="s">
        <v>13</v>
      </c>
      <c r="L1080">
        <f t="shared" si="16"/>
        <v>0</v>
      </c>
    </row>
    <row r="1081" spans="1:12" x14ac:dyDescent="0.25">
      <c r="A1081">
        <v>1080</v>
      </c>
      <c r="B1081" s="1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K1081" t="s">
        <v>11</v>
      </c>
      <c r="L1081">
        <f t="shared" si="16"/>
        <v>1</v>
      </c>
    </row>
    <row r="1082" spans="1:12" x14ac:dyDescent="0.25">
      <c r="A1082">
        <v>1081</v>
      </c>
      <c r="B1082" s="1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K1082" t="s">
        <v>13</v>
      </c>
      <c r="L1082">
        <f t="shared" si="16"/>
        <v>0</v>
      </c>
    </row>
    <row r="1083" spans="1:12" x14ac:dyDescent="0.25">
      <c r="A1083">
        <v>1082</v>
      </c>
      <c r="B1083" s="1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K1083" t="s">
        <v>11</v>
      </c>
      <c r="L1083">
        <f t="shared" si="16"/>
        <v>1</v>
      </c>
    </row>
    <row r="1084" spans="1:12" x14ac:dyDescent="0.25">
      <c r="A1084">
        <v>1083</v>
      </c>
      <c r="B1084" s="1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K1084" t="s">
        <v>13</v>
      </c>
      <c r="L1084">
        <f t="shared" si="16"/>
        <v>0</v>
      </c>
    </row>
    <row r="1085" spans="1:12" x14ac:dyDescent="0.25">
      <c r="A1085">
        <v>1084</v>
      </c>
      <c r="B1085" s="1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K1085" t="s">
        <v>11</v>
      </c>
      <c r="L1085">
        <f t="shared" si="16"/>
        <v>1</v>
      </c>
    </row>
    <row r="1086" spans="1:12" x14ac:dyDescent="0.25">
      <c r="A1086">
        <v>1085</v>
      </c>
      <c r="B1086" s="1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K1086" t="s">
        <v>11</v>
      </c>
      <c r="L1086">
        <f t="shared" si="16"/>
        <v>1</v>
      </c>
    </row>
    <row r="1087" spans="1:12" x14ac:dyDescent="0.25">
      <c r="A1087">
        <v>1086</v>
      </c>
      <c r="B1087" s="1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K1087" t="s">
        <v>11</v>
      </c>
      <c r="L1087">
        <f t="shared" si="16"/>
        <v>1</v>
      </c>
    </row>
    <row r="1088" spans="1:12" x14ac:dyDescent="0.25">
      <c r="A1088">
        <v>1087</v>
      </c>
      <c r="B1088" s="1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K1088" t="s">
        <v>13</v>
      </c>
      <c r="L1088">
        <f t="shared" si="16"/>
        <v>0</v>
      </c>
    </row>
    <row r="1089" spans="1:12" x14ac:dyDescent="0.25">
      <c r="A1089">
        <v>1088</v>
      </c>
      <c r="B1089" s="1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K1089" t="s">
        <v>11</v>
      </c>
      <c r="L1089">
        <f t="shared" si="16"/>
        <v>1</v>
      </c>
    </row>
    <row r="1090" spans="1:12" x14ac:dyDescent="0.25">
      <c r="A1090">
        <v>1089</v>
      </c>
      <c r="B1090" s="1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K1090" t="s">
        <v>11</v>
      </c>
      <c r="L1090">
        <f t="shared" si="16"/>
        <v>1</v>
      </c>
    </row>
    <row r="1091" spans="1:12" x14ac:dyDescent="0.25">
      <c r="A1091">
        <v>1090</v>
      </c>
      <c r="B1091" s="1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K1091" t="s">
        <v>13</v>
      </c>
      <c r="L1091">
        <f t="shared" ref="L1091:L1154" si="17">IF(K1091="Yes", 1, 0)</f>
        <v>0</v>
      </c>
    </row>
    <row r="1092" spans="1:12" x14ac:dyDescent="0.25">
      <c r="A1092">
        <v>1091</v>
      </c>
      <c r="B1092" s="1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K1092" t="s">
        <v>13</v>
      </c>
      <c r="L1092">
        <f t="shared" si="17"/>
        <v>0</v>
      </c>
    </row>
    <row r="1093" spans="1:12" x14ac:dyDescent="0.25">
      <c r="A1093">
        <v>1092</v>
      </c>
      <c r="B1093" s="1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K1093" t="s">
        <v>11</v>
      </c>
      <c r="L1093">
        <f t="shared" si="17"/>
        <v>1</v>
      </c>
    </row>
    <row r="1094" spans="1:12" x14ac:dyDescent="0.25">
      <c r="A1094">
        <v>1093</v>
      </c>
      <c r="B1094" s="1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K1094" t="s">
        <v>11</v>
      </c>
      <c r="L1094">
        <f t="shared" si="17"/>
        <v>1</v>
      </c>
    </row>
    <row r="1095" spans="1:12" x14ac:dyDescent="0.25">
      <c r="A1095">
        <v>1094</v>
      </c>
      <c r="B1095" s="1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K1095" t="s">
        <v>11</v>
      </c>
      <c r="L1095">
        <f t="shared" si="17"/>
        <v>1</v>
      </c>
    </row>
    <row r="1096" spans="1:12" x14ac:dyDescent="0.25">
      <c r="A1096">
        <v>1095</v>
      </c>
      <c r="B1096" s="1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K1096" t="s">
        <v>13</v>
      </c>
      <c r="L1096">
        <f t="shared" si="17"/>
        <v>0</v>
      </c>
    </row>
    <row r="1097" spans="1:12" x14ac:dyDescent="0.25">
      <c r="A1097">
        <v>1096</v>
      </c>
      <c r="B1097" s="1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K1097" t="s">
        <v>11</v>
      </c>
      <c r="L1097">
        <f t="shared" si="17"/>
        <v>1</v>
      </c>
    </row>
    <row r="1098" spans="1:12" x14ac:dyDescent="0.25">
      <c r="A1098">
        <v>1097</v>
      </c>
      <c r="B1098" s="1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K1098" t="s">
        <v>11</v>
      </c>
      <c r="L1098">
        <f t="shared" si="17"/>
        <v>1</v>
      </c>
    </row>
    <row r="1099" spans="1:12" x14ac:dyDescent="0.25">
      <c r="A1099">
        <v>1098</v>
      </c>
      <c r="B1099" s="1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K1099" t="s">
        <v>11</v>
      </c>
      <c r="L1099">
        <f t="shared" si="17"/>
        <v>1</v>
      </c>
    </row>
    <row r="1100" spans="1:12" x14ac:dyDescent="0.25">
      <c r="A1100">
        <v>1099</v>
      </c>
      <c r="B1100" s="1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K1100" t="s">
        <v>13</v>
      </c>
      <c r="L1100">
        <f t="shared" si="17"/>
        <v>0</v>
      </c>
    </row>
    <row r="1101" spans="1:12" x14ac:dyDescent="0.25">
      <c r="A1101">
        <v>1100</v>
      </c>
      <c r="B1101" s="1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K1101" t="s">
        <v>11</v>
      </c>
      <c r="L1101">
        <f t="shared" si="17"/>
        <v>1</v>
      </c>
    </row>
    <row r="1102" spans="1:12" x14ac:dyDescent="0.25">
      <c r="A1102">
        <v>1101</v>
      </c>
      <c r="B1102" s="1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K1102" t="s">
        <v>13</v>
      </c>
      <c r="L1102">
        <f t="shared" si="17"/>
        <v>0</v>
      </c>
    </row>
    <row r="1103" spans="1:12" x14ac:dyDescent="0.25">
      <c r="A1103">
        <v>1102</v>
      </c>
      <c r="B1103" s="1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K1103" t="s">
        <v>11</v>
      </c>
      <c r="L1103">
        <f t="shared" si="17"/>
        <v>1</v>
      </c>
    </row>
    <row r="1104" spans="1:12" x14ac:dyDescent="0.25">
      <c r="A1104">
        <v>1103</v>
      </c>
      <c r="B1104" s="1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K1104" t="s">
        <v>11</v>
      </c>
      <c r="L1104">
        <f t="shared" si="17"/>
        <v>1</v>
      </c>
    </row>
    <row r="1105" spans="1:12" x14ac:dyDescent="0.25">
      <c r="A1105">
        <v>1104</v>
      </c>
      <c r="B1105" s="1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K1105" t="s">
        <v>11</v>
      </c>
      <c r="L1105">
        <f t="shared" si="17"/>
        <v>1</v>
      </c>
    </row>
    <row r="1106" spans="1:12" x14ac:dyDescent="0.25">
      <c r="A1106">
        <v>1105</v>
      </c>
      <c r="B1106" s="1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K1106" t="s">
        <v>11</v>
      </c>
      <c r="L1106">
        <f t="shared" si="17"/>
        <v>1</v>
      </c>
    </row>
    <row r="1107" spans="1:12" x14ac:dyDescent="0.25">
      <c r="A1107">
        <v>1106</v>
      </c>
      <c r="B1107" s="1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K1107" t="s">
        <v>11</v>
      </c>
      <c r="L1107">
        <f t="shared" si="17"/>
        <v>1</v>
      </c>
    </row>
    <row r="1108" spans="1:12" x14ac:dyDescent="0.25">
      <c r="A1108">
        <v>1107</v>
      </c>
      <c r="B1108" s="1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K1108" t="s">
        <v>13</v>
      </c>
      <c r="L1108">
        <f t="shared" si="17"/>
        <v>0</v>
      </c>
    </row>
    <row r="1109" spans="1:12" x14ac:dyDescent="0.25">
      <c r="A1109">
        <v>1108</v>
      </c>
      <c r="B1109" s="1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K1109" t="s">
        <v>11</v>
      </c>
      <c r="L1109">
        <f t="shared" si="17"/>
        <v>1</v>
      </c>
    </row>
    <row r="1110" spans="1:12" x14ac:dyDescent="0.25">
      <c r="A1110">
        <v>1109</v>
      </c>
      <c r="B1110" s="1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K1110" t="s">
        <v>11</v>
      </c>
      <c r="L1110">
        <f t="shared" si="17"/>
        <v>1</v>
      </c>
    </row>
    <row r="1111" spans="1:12" x14ac:dyDescent="0.25">
      <c r="A1111">
        <v>1110</v>
      </c>
      <c r="B1111" s="1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K1111" t="s">
        <v>11</v>
      </c>
      <c r="L1111">
        <f t="shared" si="17"/>
        <v>1</v>
      </c>
    </row>
    <row r="1112" spans="1:12" x14ac:dyDescent="0.25">
      <c r="A1112">
        <v>1111</v>
      </c>
      <c r="B1112" s="1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K1112" t="s">
        <v>11</v>
      </c>
      <c r="L1112">
        <f t="shared" si="17"/>
        <v>1</v>
      </c>
    </row>
    <row r="1113" spans="1:12" x14ac:dyDescent="0.25">
      <c r="A1113">
        <v>1112</v>
      </c>
      <c r="B1113" s="1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K1113" t="s">
        <v>13</v>
      </c>
      <c r="L1113">
        <f t="shared" si="17"/>
        <v>0</v>
      </c>
    </row>
    <row r="1114" spans="1:12" x14ac:dyDescent="0.25">
      <c r="A1114">
        <v>1113</v>
      </c>
      <c r="B1114" s="1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K1114" t="s">
        <v>13</v>
      </c>
      <c r="L1114">
        <f t="shared" si="17"/>
        <v>0</v>
      </c>
    </row>
    <row r="1115" spans="1:12" x14ac:dyDescent="0.25">
      <c r="A1115">
        <v>1114</v>
      </c>
      <c r="B1115" s="1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K1115" t="s">
        <v>13</v>
      </c>
      <c r="L1115">
        <f t="shared" si="17"/>
        <v>0</v>
      </c>
    </row>
    <row r="1116" spans="1:12" x14ac:dyDescent="0.25">
      <c r="A1116">
        <v>1115</v>
      </c>
      <c r="B1116" s="1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K1116" t="s">
        <v>13</v>
      </c>
      <c r="L1116">
        <f t="shared" si="17"/>
        <v>0</v>
      </c>
    </row>
    <row r="1117" spans="1:12" x14ac:dyDescent="0.25">
      <c r="A1117">
        <v>1116</v>
      </c>
      <c r="B1117" s="1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K1117" t="s">
        <v>13</v>
      </c>
      <c r="L1117">
        <f t="shared" si="17"/>
        <v>0</v>
      </c>
    </row>
    <row r="1118" spans="1:12" x14ac:dyDescent="0.25">
      <c r="A1118">
        <v>1117</v>
      </c>
      <c r="B1118" s="1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K1118" t="s">
        <v>11</v>
      </c>
      <c r="L1118">
        <f t="shared" si="17"/>
        <v>1</v>
      </c>
    </row>
    <row r="1119" spans="1:12" x14ac:dyDescent="0.25">
      <c r="A1119">
        <v>1118</v>
      </c>
      <c r="B1119" s="1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K1119" t="s">
        <v>13</v>
      </c>
      <c r="L1119">
        <f t="shared" si="17"/>
        <v>0</v>
      </c>
    </row>
    <row r="1120" spans="1:12" x14ac:dyDescent="0.25">
      <c r="A1120">
        <v>1119</v>
      </c>
      <c r="B1120" s="1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K1120" t="s">
        <v>13</v>
      </c>
      <c r="L1120">
        <f t="shared" si="17"/>
        <v>0</v>
      </c>
    </row>
    <row r="1121" spans="1:12" x14ac:dyDescent="0.25">
      <c r="A1121">
        <v>1120</v>
      </c>
      <c r="B1121" s="1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K1121" t="s">
        <v>11</v>
      </c>
      <c r="L1121">
        <f t="shared" si="17"/>
        <v>1</v>
      </c>
    </row>
    <row r="1122" spans="1:12" x14ac:dyDescent="0.25">
      <c r="A1122">
        <v>1121</v>
      </c>
      <c r="B1122" s="1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K1122" t="s">
        <v>11</v>
      </c>
      <c r="L1122">
        <f t="shared" si="17"/>
        <v>1</v>
      </c>
    </row>
    <row r="1123" spans="1:12" x14ac:dyDescent="0.25">
      <c r="A1123">
        <v>1122</v>
      </c>
      <c r="B1123" s="1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K1123" t="s">
        <v>11</v>
      </c>
      <c r="L1123">
        <f t="shared" si="17"/>
        <v>1</v>
      </c>
    </row>
    <row r="1124" spans="1:12" x14ac:dyDescent="0.25">
      <c r="A1124">
        <v>1123</v>
      </c>
      <c r="B1124" s="1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K1124" t="s">
        <v>13</v>
      </c>
      <c r="L1124">
        <f t="shared" si="17"/>
        <v>0</v>
      </c>
    </row>
    <row r="1125" spans="1:12" x14ac:dyDescent="0.25">
      <c r="A1125">
        <v>1124</v>
      </c>
      <c r="B1125" s="1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K1125" t="s">
        <v>11</v>
      </c>
      <c r="L1125">
        <f t="shared" si="17"/>
        <v>1</v>
      </c>
    </row>
    <row r="1126" spans="1:12" x14ac:dyDescent="0.25">
      <c r="A1126">
        <v>1125</v>
      </c>
      <c r="B1126" s="1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K1126" t="s">
        <v>11</v>
      </c>
      <c r="L1126">
        <f t="shared" si="17"/>
        <v>1</v>
      </c>
    </row>
    <row r="1127" spans="1:12" x14ac:dyDescent="0.25">
      <c r="A1127">
        <v>1126</v>
      </c>
      <c r="B1127" s="1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K1127" t="s">
        <v>11</v>
      </c>
      <c r="L1127">
        <f t="shared" si="17"/>
        <v>1</v>
      </c>
    </row>
    <row r="1128" spans="1:12" x14ac:dyDescent="0.25">
      <c r="A1128">
        <v>1127</v>
      </c>
      <c r="B1128" s="1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K1128" t="s">
        <v>13</v>
      </c>
      <c r="L1128">
        <f t="shared" si="17"/>
        <v>0</v>
      </c>
    </row>
    <row r="1129" spans="1:12" x14ac:dyDescent="0.25">
      <c r="A1129">
        <v>1128</v>
      </c>
      <c r="B1129" s="1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K1129" t="s">
        <v>11</v>
      </c>
      <c r="L1129">
        <f t="shared" si="17"/>
        <v>1</v>
      </c>
    </row>
    <row r="1130" spans="1:12" x14ac:dyDescent="0.25">
      <c r="A1130">
        <v>1129</v>
      </c>
      <c r="B1130" s="1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K1130" t="s">
        <v>13</v>
      </c>
      <c r="L1130">
        <f t="shared" si="17"/>
        <v>0</v>
      </c>
    </row>
    <row r="1131" spans="1:12" x14ac:dyDescent="0.25">
      <c r="A1131">
        <v>1130</v>
      </c>
      <c r="B1131" s="1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K1131" t="s">
        <v>13</v>
      </c>
      <c r="L1131">
        <f t="shared" si="17"/>
        <v>0</v>
      </c>
    </row>
    <row r="1132" spans="1:12" x14ac:dyDescent="0.25">
      <c r="A1132">
        <v>1131</v>
      </c>
      <c r="B1132" s="1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K1132" t="s">
        <v>13</v>
      </c>
      <c r="L1132">
        <f t="shared" si="17"/>
        <v>0</v>
      </c>
    </row>
    <row r="1133" spans="1:12" x14ac:dyDescent="0.25">
      <c r="A1133">
        <v>1132</v>
      </c>
      <c r="B1133" s="1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K1133" t="s">
        <v>11</v>
      </c>
      <c r="L1133">
        <f t="shared" si="17"/>
        <v>1</v>
      </c>
    </row>
    <row r="1134" spans="1:12" x14ac:dyDescent="0.25">
      <c r="A1134">
        <v>1133</v>
      </c>
      <c r="B1134" s="1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K1134" t="s">
        <v>11</v>
      </c>
      <c r="L1134">
        <f t="shared" si="17"/>
        <v>1</v>
      </c>
    </row>
    <row r="1135" spans="1:12" x14ac:dyDescent="0.25">
      <c r="A1135">
        <v>1134</v>
      </c>
      <c r="B1135" s="1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K1135" t="s">
        <v>11</v>
      </c>
      <c r="L1135">
        <f t="shared" si="17"/>
        <v>1</v>
      </c>
    </row>
    <row r="1136" spans="1:12" x14ac:dyDescent="0.25">
      <c r="A1136">
        <v>1135</v>
      </c>
      <c r="B1136" s="1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K1136" t="s">
        <v>11</v>
      </c>
      <c r="L1136">
        <f t="shared" si="17"/>
        <v>1</v>
      </c>
    </row>
    <row r="1137" spans="1:12" x14ac:dyDescent="0.25">
      <c r="A1137">
        <v>1136</v>
      </c>
      <c r="B1137" s="1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K1137" t="s">
        <v>11</v>
      </c>
      <c r="L1137">
        <f t="shared" si="17"/>
        <v>1</v>
      </c>
    </row>
    <row r="1138" spans="1:12" x14ac:dyDescent="0.25">
      <c r="A1138">
        <v>1137</v>
      </c>
      <c r="B1138" s="1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K1138" t="s">
        <v>13</v>
      </c>
      <c r="L1138">
        <f t="shared" si="17"/>
        <v>0</v>
      </c>
    </row>
    <row r="1139" spans="1:12" x14ac:dyDescent="0.25">
      <c r="A1139">
        <v>1138</v>
      </c>
      <c r="B1139" s="1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K1139" t="s">
        <v>11</v>
      </c>
      <c r="L1139">
        <f t="shared" si="17"/>
        <v>1</v>
      </c>
    </row>
    <row r="1140" spans="1:12" x14ac:dyDescent="0.25">
      <c r="A1140">
        <v>1139</v>
      </c>
      <c r="B1140" s="1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K1140" t="s">
        <v>11</v>
      </c>
      <c r="L1140">
        <f t="shared" si="17"/>
        <v>1</v>
      </c>
    </row>
    <row r="1141" spans="1:12" x14ac:dyDescent="0.25">
      <c r="A1141">
        <v>1140</v>
      </c>
      <c r="B1141" s="1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K1141" t="s">
        <v>11</v>
      </c>
      <c r="L1141">
        <f t="shared" si="17"/>
        <v>1</v>
      </c>
    </row>
    <row r="1142" spans="1:12" x14ac:dyDescent="0.25">
      <c r="A1142">
        <v>1141</v>
      </c>
      <c r="B1142" s="1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K1142" t="s">
        <v>13</v>
      </c>
      <c r="L1142">
        <f t="shared" si="17"/>
        <v>0</v>
      </c>
    </row>
    <row r="1143" spans="1:12" x14ac:dyDescent="0.25">
      <c r="A1143">
        <v>1142</v>
      </c>
      <c r="B1143" s="1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K1143" t="s">
        <v>11</v>
      </c>
      <c r="L1143">
        <f t="shared" si="17"/>
        <v>1</v>
      </c>
    </row>
    <row r="1144" spans="1:12" x14ac:dyDescent="0.25">
      <c r="A1144">
        <v>1143</v>
      </c>
      <c r="B1144" s="1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K1144" t="s">
        <v>11</v>
      </c>
      <c r="L1144">
        <f t="shared" si="17"/>
        <v>1</v>
      </c>
    </row>
    <row r="1145" spans="1:12" x14ac:dyDescent="0.25">
      <c r="A1145">
        <v>1144</v>
      </c>
      <c r="B1145" s="1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K1145" t="s">
        <v>11</v>
      </c>
      <c r="L1145">
        <f t="shared" si="17"/>
        <v>1</v>
      </c>
    </row>
    <row r="1146" spans="1:12" x14ac:dyDescent="0.25">
      <c r="A1146">
        <v>1145</v>
      </c>
      <c r="B1146" s="1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K1146" t="s">
        <v>13</v>
      </c>
      <c r="L1146">
        <f t="shared" si="17"/>
        <v>0</v>
      </c>
    </row>
    <row r="1147" spans="1:12" x14ac:dyDescent="0.25">
      <c r="A1147">
        <v>1146</v>
      </c>
      <c r="B1147" s="1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K1147" t="s">
        <v>13</v>
      </c>
      <c r="L1147">
        <f t="shared" si="17"/>
        <v>0</v>
      </c>
    </row>
    <row r="1148" spans="1:12" x14ac:dyDescent="0.25">
      <c r="A1148">
        <v>1147</v>
      </c>
      <c r="B1148" s="1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K1148" t="s">
        <v>11</v>
      </c>
      <c r="L1148">
        <f t="shared" si="17"/>
        <v>1</v>
      </c>
    </row>
    <row r="1149" spans="1:12" x14ac:dyDescent="0.25">
      <c r="A1149">
        <v>1148</v>
      </c>
      <c r="B1149" s="1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K1149" t="s">
        <v>13</v>
      </c>
      <c r="L1149">
        <f t="shared" si="17"/>
        <v>0</v>
      </c>
    </row>
    <row r="1150" spans="1:12" x14ac:dyDescent="0.25">
      <c r="A1150">
        <v>1149</v>
      </c>
      <c r="B1150" s="1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K1150" t="s">
        <v>13</v>
      </c>
      <c r="L1150">
        <f t="shared" si="17"/>
        <v>0</v>
      </c>
    </row>
    <row r="1151" spans="1:12" x14ac:dyDescent="0.25">
      <c r="A1151">
        <v>1150</v>
      </c>
      <c r="B1151" s="1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K1151" t="s">
        <v>13</v>
      </c>
      <c r="L1151">
        <f t="shared" si="17"/>
        <v>0</v>
      </c>
    </row>
    <row r="1152" spans="1:12" x14ac:dyDescent="0.25">
      <c r="A1152">
        <v>1151</v>
      </c>
      <c r="B1152" s="1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K1152" t="s">
        <v>11</v>
      </c>
      <c r="L1152">
        <f t="shared" si="17"/>
        <v>1</v>
      </c>
    </row>
    <row r="1153" spans="1:12" x14ac:dyDescent="0.25">
      <c r="A1153">
        <v>1152</v>
      </c>
      <c r="B1153" s="1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K1153" t="s">
        <v>11</v>
      </c>
      <c r="L1153">
        <f t="shared" si="17"/>
        <v>1</v>
      </c>
    </row>
    <row r="1154" spans="1:12" x14ac:dyDescent="0.25">
      <c r="A1154">
        <v>1153</v>
      </c>
      <c r="B1154" s="1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K1154" t="s">
        <v>13</v>
      </c>
      <c r="L1154">
        <f t="shared" si="17"/>
        <v>0</v>
      </c>
    </row>
    <row r="1155" spans="1:12" x14ac:dyDescent="0.25">
      <c r="A1155">
        <v>1154</v>
      </c>
      <c r="B1155" s="1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K1155" t="s">
        <v>13</v>
      </c>
      <c r="L1155">
        <f t="shared" ref="L1155:L1218" si="18">IF(K1155="Yes", 1, 0)</f>
        <v>0</v>
      </c>
    </row>
    <row r="1156" spans="1:12" x14ac:dyDescent="0.25">
      <c r="A1156">
        <v>1155</v>
      </c>
      <c r="B1156" s="1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K1156" t="s">
        <v>13</v>
      </c>
      <c r="L1156">
        <f t="shared" si="18"/>
        <v>0</v>
      </c>
    </row>
    <row r="1157" spans="1:12" x14ac:dyDescent="0.25">
      <c r="A1157">
        <v>1156</v>
      </c>
      <c r="B1157" s="1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K1157" t="s">
        <v>11</v>
      </c>
      <c r="L1157">
        <f t="shared" si="18"/>
        <v>1</v>
      </c>
    </row>
    <row r="1158" spans="1:12" x14ac:dyDescent="0.25">
      <c r="A1158">
        <v>1157</v>
      </c>
      <c r="B1158" s="1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K1158" t="s">
        <v>11</v>
      </c>
      <c r="L1158">
        <f t="shared" si="18"/>
        <v>1</v>
      </c>
    </row>
    <row r="1159" spans="1:12" x14ac:dyDescent="0.25">
      <c r="A1159">
        <v>1158</v>
      </c>
      <c r="B1159" s="1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K1159" t="s">
        <v>13</v>
      </c>
      <c r="L1159">
        <f t="shared" si="18"/>
        <v>0</v>
      </c>
    </row>
    <row r="1160" spans="1:12" x14ac:dyDescent="0.25">
      <c r="A1160">
        <v>1159</v>
      </c>
      <c r="B1160" s="1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K1160" t="s">
        <v>13</v>
      </c>
      <c r="L1160">
        <f t="shared" si="18"/>
        <v>0</v>
      </c>
    </row>
    <row r="1161" spans="1:12" x14ac:dyDescent="0.25">
      <c r="A1161">
        <v>1160</v>
      </c>
      <c r="B1161" s="1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K1161" t="s">
        <v>13</v>
      </c>
      <c r="L1161">
        <f t="shared" si="18"/>
        <v>0</v>
      </c>
    </row>
    <row r="1162" spans="1:12" x14ac:dyDescent="0.25">
      <c r="A1162">
        <v>1161</v>
      </c>
      <c r="B1162" s="1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K1162" t="s">
        <v>11</v>
      </c>
      <c r="L1162">
        <f t="shared" si="18"/>
        <v>1</v>
      </c>
    </row>
    <row r="1163" spans="1:12" x14ac:dyDescent="0.25">
      <c r="A1163">
        <v>1162</v>
      </c>
      <c r="B1163" s="1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K1163" t="s">
        <v>11</v>
      </c>
      <c r="L1163">
        <f t="shared" si="18"/>
        <v>1</v>
      </c>
    </row>
    <row r="1164" spans="1:12" x14ac:dyDescent="0.25">
      <c r="A1164">
        <v>1163</v>
      </c>
      <c r="B1164" s="1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K1164" t="s">
        <v>11</v>
      </c>
      <c r="L1164">
        <f t="shared" si="18"/>
        <v>1</v>
      </c>
    </row>
    <row r="1165" spans="1:12" x14ac:dyDescent="0.25">
      <c r="A1165">
        <v>1164</v>
      </c>
      <c r="B1165" s="1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K1165" t="s">
        <v>11</v>
      </c>
      <c r="L1165">
        <f t="shared" si="18"/>
        <v>1</v>
      </c>
    </row>
    <row r="1166" spans="1:12" x14ac:dyDescent="0.25">
      <c r="A1166">
        <v>1165</v>
      </c>
      <c r="B1166" s="1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K1166" t="s">
        <v>13</v>
      </c>
      <c r="L1166">
        <f t="shared" si="18"/>
        <v>0</v>
      </c>
    </row>
    <row r="1167" spans="1:12" x14ac:dyDescent="0.25">
      <c r="A1167">
        <v>1166</v>
      </c>
      <c r="B1167" s="1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K1167" t="s">
        <v>13</v>
      </c>
      <c r="L1167">
        <f t="shared" si="18"/>
        <v>0</v>
      </c>
    </row>
    <row r="1168" spans="1:12" x14ac:dyDescent="0.25">
      <c r="A1168">
        <v>1167</v>
      </c>
      <c r="B1168" s="1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K1168" t="s">
        <v>13</v>
      </c>
      <c r="L1168">
        <f t="shared" si="18"/>
        <v>0</v>
      </c>
    </row>
    <row r="1169" spans="1:12" x14ac:dyDescent="0.25">
      <c r="A1169">
        <v>1168</v>
      </c>
      <c r="B1169" s="1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K1169" t="s">
        <v>11</v>
      </c>
      <c r="L1169">
        <f t="shared" si="18"/>
        <v>1</v>
      </c>
    </row>
    <row r="1170" spans="1:12" x14ac:dyDescent="0.25">
      <c r="A1170">
        <v>1169</v>
      </c>
      <c r="B1170" s="1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K1170" t="s">
        <v>11</v>
      </c>
      <c r="L1170">
        <f t="shared" si="18"/>
        <v>1</v>
      </c>
    </row>
    <row r="1171" spans="1:12" x14ac:dyDescent="0.25">
      <c r="A1171">
        <v>1170</v>
      </c>
      <c r="B1171" s="1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K1171" t="s">
        <v>11</v>
      </c>
      <c r="L1171">
        <f t="shared" si="18"/>
        <v>1</v>
      </c>
    </row>
    <row r="1172" spans="1:12" x14ac:dyDescent="0.25">
      <c r="A1172">
        <v>1171</v>
      </c>
      <c r="B1172" s="1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K1172" t="s">
        <v>13</v>
      </c>
      <c r="L1172">
        <f t="shared" si="18"/>
        <v>0</v>
      </c>
    </row>
    <row r="1173" spans="1:12" x14ac:dyDescent="0.25">
      <c r="A1173">
        <v>1172</v>
      </c>
      <c r="B1173" s="1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K1173" t="s">
        <v>13</v>
      </c>
      <c r="L1173">
        <f t="shared" si="18"/>
        <v>0</v>
      </c>
    </row>
    <row r="1174" spans="1:12" x14ac:dyDescent="0.25">
      <c r="A1174">
        <v>1173</v>
      </c>
      <c r="B1174" s="1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K1174" t="s">
        <v>11</v>
      </c>
      <c r="L1174">
        <f t="shared" si="18"/>
        <v>1</v>
      </c>
    </row>
    <row r="1175" spans="1:12" x14ac:dyDescent="0.25">
      <c r="A1175">
        <v>1174</v>
      </c>
      <c r="B1175" s="1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K1175" t="s">
        <v>11</v>
      </c>
      <c r="L1175">
        <f t="shared" si="18"/>
        <v>1</v>
      </c>
    </row>
    <row r="1176" spans="1:12" x14ac:dyDescent="0.25">
      <c r="A1176">
        <v>1175</v>
      </c>
      <c r="B1176" s="1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K1176" t="s">
        <v>13</v>
      </c>
      <c r="L1176">
        <f t="shared" si="18"/>
        <v>0</v>
      </c>
    </row>
    <row r="1177" spans="1:12" x14ac:dyDescent="0.25">
      <c r="A1177">
        <v>1176</v>
      </c>
      <c r="B1177" s="1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K1177" t="s">
        <v>13</v>
      </c>
      <c r="L1177">
        <f t="shared" si="18"/>
        <v>0</v>
      </c>
    </row>
    <row r="1178" spans="1:12" x14ac:dyDescent="0.25">
      <c r="A1178">
        <v>1177</v>
      </c>
      <c r="B1178" s="1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K1178" t="s">
        <v>11</v>
      </c>
      <c r="L1178">
        <f t="shared" si="18"/>
        <v>1</v>
      </c>
    </row>
    <row r="1179" spans="1:12" x14ac:dyDescent="0.25">
      <c r="A1179">
        <v>1178</v>
      </c>
      <c r="B1179" s="1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K1179" t="s">
        <v>13</v>
      </c>
      <c r="L1179">
        <f t="shared" si="18"/>
        <v>0</v>
      </c>
    </row>
    <row r="1180" spans="1:12" x14ac:dyDescent="0.25">
      <c r="A1180">
        <v>1179</v>
      </c>
      <c r="B1180" s="1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K1180" t="s">
        <v>13</v>
      </c>
      <c r="L1180">
        <f t="shared" si="18"/>
        <v>0</v>
      </c>
    </row>
    <row r="1181" spans="1:12" x14ac:dyDescent="0.25">
      <c r="A1181">
        <v>1180</v>
      </c>
      <c r="B1181" s="1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K1181" t="s">
        <v>13</v>
      </c>
      <c r="L1181">
        <f t="shared" si="18"/>
        <v>0</v>
      </c>
    </row>
    <row r="1182" spans="1:12" x14ac:dyDescent="0.25">
      <c r="A1182">
        <v>1181</v>
      </c>
      <c r="B1182" s="1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K1182" t="s">
        <v>13</v>
      </c>
      <c r="L1182">
        <f t="shared" si="18"/>
        <v>0</v>
      </c>
    </row>
    <row r="1183" spans="1:12" x14ac:dyDescent="0.25">
      <c r="A1183">
        <v>1182</v>
      </c>
      <c r="B1183" s="1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K1183" t="s">
        <v>11</v>
      </c>
      <c r="L1183">
        <f t="shared" si="18"/>
        <v>1</v>
      </c>
    </row>
    <row r="1184" spans="1:12" x14ac:dyDescent="0.25">
      <c r="A1184">
        <v>1183</v>
      </c>
      <c r="B1184" s="1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K1184" t="s">
        <v>11</v>
      </c>
      <c r="L1184">
        <f t="shared" si="18"/>
        <v>1</v>
      </c>
    </row>
    <row r="1185" spans="1:12" x14ac:dyDescent="0.25">
      <c r="A1185">
        <v>1184</v>
      </c>
      <c r="B1185" s="1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K1185" t="s">
        <v>11</v>
      </c>
      <c r="L1185">
        <f t="shared" si="18"/>
        <v>1</v>
      </c>
    </row>
    <row r="1186" spans="1:12" x14ac:dyDescent="0.25">
      <c r="A1186">
        <v>1185</v>
      </c>
      <c r="B1186" s="1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K1186" t="s">
        <v>13</v>
      </c>
      <c r="L1186">
        <f t="shared" si="18"/>
        <v>0</v>
      </c>
    </row>
    <row r="1187" spans="1:12" x14ac:dyDescent="0.25">
      <c r="A1187">
        <v>1186</v>
      </c>
      <c r="B1187" s="1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K1187" t="s">
        <v>11</v>
      </c>
      <c r="L1187">
        <f t="shared" si="18"/>
        <v>1</v>
      </c>
    </row>
    <row r="1188" spans="1:12" x14ac:dyDescent="0.25">
      <c r="A1188">
        <v>1187</v>
      </c>
      <c r="B1188" s="1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K1188" t="s">
        <v>11</v>
      </c>
      <c r="L1188">
        <f t="shared" si="18"/>
        <v>1</v>
      </c>
    </row>
    <row r="1189" spans="1:12" x14ac:dyDescent="0.25">
      <c r="A1189">
        <v>1188</v>
      </c>
      <c r="B1189" s="1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K1189" t="s">
        <v>11</v>
      </c>
      <c r="L1189">
        <f t="shared" si="18"/>
        <v>1</v>
      </c>
    </row>
    <row r="1190" spans="1:12" x14ac:dyDescent="0.25">
      <c r="A1190">
        <v>1189</v>
      </c>
      <c r="B1190" s="1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K1190" t="s">
        <v>13</v>
      </c>
      <c r="L1190">
        <f t="shared" si="18"/>
        <v>0</v>
      </c>
    </row>
    <row r="1191" spans="1:12" x14ac:dyDescent="0.25">
      <c r="A1191">
        <v>1190</v>
      </c>
      <c r="B1191" s="1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K1191" t="s">
        <v>11</v>
      </c>
      <c r="L1191">
        <f t="shared" si="18"/>
        <v>1</v>
      </c>
    </row>
    <row r="1192" spans="1:12" x14ac:dyDescent="0.25">
      <c r="A1192">
        <v>1191</v>
      </c>
      <c r="B1192" s="1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K1192" t="s">
        <v>11</v>
      </c>
      <c r="L1192">
        <f t="shared" si="18"/>
        <v>1</v>
      </c>
    </row>
    <row r="1193" spans="1:12" x14ac:dyDescent="0.25">
      <c r="A1193">
        <v>1192</v>
      </c>
      <c r="B1193" s="1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K1193" t="s">
        <v>13</v>
      </c>
      <c r="L1193">
        <f t="shared" si="18"/>
        <v>0</v>
      </c>
    </row>
    <row r="1194" spans="1:12" x14ac:dyDescent="0.25">
      <c r="A1194">
        <v>1193</v>
      </c>
      <c r="B1194" s="1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K1194" t="s">
        <v>11</v>
      </c>
      <c r="L1194">
        <f t="shared" si="18"/>
        <v>1</v>
      </c>
    </row>
    <row r="1195" spans="1:12" x14ac:dyDescent="0.25">
      <c r="A1195">
        <v>1194</v>
      </c>
      <c r="B1195" s="1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K1195" t="s">
        <v>11</v>
      </c>
      <c r="L1195">
        <f t="shared" si="18"/>
        <v>1</v>
      </c>
    </row>
    <row r="1196" spans="1:12" x14ac:dyDescent="0.25">
      <c r="A1196">
        <v>1195</v>
      </c>
      <c r="B1196" s="1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K1196" t="s">
        <v>11</v>
      </c>
      <c r="L1196">
        <f t="shared" si="18"/>
        <v>1</v>
      </c>
    </row>
    <row r="1197" spans="1:12" x14ac:dyDescent="0.25">
      <c r="A1197">
        <v>1196</v>
      </c>
      <c r="B1197" s="1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K1197" t="s">
        <v>11</v>
      </c>
      <c r="L1197">
        <f t="shared" si="18"/>
        <v>1</v>
      </c>
    </row>
    <row r="1198" spans="1:12" x14ac:dyDescent="0.25">
      <c r="A1198">
        <v>1197</v>
      </c>
      <c r="B1198" s="1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K1198" t="s">
        <v>11</v>
      </c>
      <c r="L1198">
        <f t="shared" si="18"/>
        <v>1</v>
      </c>
    </row>
    <row r="1199" spans="1:12" x14ac:dyDescent="0.25">
      <c r="A1199">
        <v>1198</v>
      </c>
      <c r="B1199" s="1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K1199" t="s">
        <v>11</v>
      </c>
      <c r="L1199">
        <f t="shared" si="18"/>
        <v>1</v>
      </c>
    </row>
    <row r="1200" spans="1:12" x14ac:dyDescent="0.25">
      <c r="A1200">
        <v>1199</v>
      </c>
      <c r="B1200" s="1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K1200" t="s">
        <v>11</v>
      </c>
      <c r="L1200">
        <f t="shared" si="18"/>
        <v>1</v>
      </c>
    </row>
    <row r="1201" spans="1:12" x14ac:dyDescent="0.25">
      <c r="A1201">
        <v>1200</v>
      </c>
      <c r="B1201" s="1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K1201" t="s">
        <v>11</v>
      </c>
      <c r="L1201">
        <f t="shared" si="18"/>
        <v>1</v>
      </c>
    </row>
    <row r="1202" spans="1:12" x14ac:dyDescent="0.25">
      <c r="A1202">
        <v>1201</v>
      </c>
      <c r="B1202" s="1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K1202" t="s">
        <v>13</v>
      </c>
      <c r="L1202">
        <f t="shared" si="18"/>
        <v>0</v>
      </c>
    </row>
    <row r="1203" spans="1:12" x14ac:dyDescent="0.25">
      <c r="A1203">
        <v>1202</v>
      </c>
      <c r="B1203" s="1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K1203" t="s">
        <v>13</v>
      </c>
      <c r="L1203">
        <f t="shared" si="18"/>
        <v>0</v>
      </c>
    </row>
    <row r="1204" spans="1:12" x14ac:dyDescent="0.25">
      <c r="A1204">
        <v>1203</v>
      </c>
      <c r="B1204" s="1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K1204" t="s">
        <v>13</v>
      </c>
      <c r="L1204">
        <f t="shared" si="18"/>
        <v>0</v>
      </c>
    </row>
    <row r="1205" spans="1:12" x14ac:dyDescent="0.25">
      <c r="A1205">
        <v>1204</v>
      </c>
      <c r="B1205" s="1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K1205" t="s">
        <v>11</v>
      </c>
      <c r="L1205">
        <f t="shared" si="18"/>
        <v>1</v>
      </c>
    </row>
    <row r="1206" spans="1:12" x14ac:dyDescent="0.25">
      <c r="A1206">
        <v>1205</v>
      </c>
      <c r="B1206" s="1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K1206" t="s">
        <v>11</v>
      </c>
      <c r="L1206">
        <f t="shared" si="18"/>
        <v>1</v>
      </c>
    </row>
    <row r="1207" spans="1:12" x14ac:dyDescent="0.25">
      <c r="A1207">
        <v>1206</v>
      </c>
      <c r="B1207" s="1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K1207" t="s">
        <v>11</v>
      </c>
      <c r="L1207">
        <f t="shared" si="18"/>
        <v>1</v>
      </c>
    </row>
    <row r="1208" spans="1:12" x14ac:dyDescent="0.25">
      <c r="A1208">
        <v>1207</v>
      </c>
      <c r="B1208" s="1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K1208" t="s">
        <v>11</v>
      </c>
      <c r="L1208">
        <f t="shared" si="18"/>
        <v>1</v>
      </c>
    </row>
    <row r="1209" spans="1:12" x14ac:dyDescent="0.25">
      <c r="A1209">
        <v>1208</v>
      </c>
      <c r="B1209" s="1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K1209" t="s">
        <v>13</v>
      </c>
      <c r="L1209">
        <f t="shared" si="18"/>
        <v>0</v>
      </c>
    </row>
    <row r="1210" spans="1:12" x14ac:dyDescent="0.25">
      <c r="A1210">
        <v>1209</v>
      </c>
      <c r="B1210" s="1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K1210" t="s">
        <v>13</v>
      </c>
      <c r="L1210">
        <f t="shared" si="18"/>
        <v>0</v>
      </c>
    </row>
    <row r="1211" spans="1:12" x14ac:dyDescent="0.25">
      <c r="A1211">
        <v>1210</v>
      </c>
      <c r="B1211" s="1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K1211" t="s">
        <v>11</v>
      </c>
      <c r="L1211">
        <f t="shared" si="18"/>
        <v>1</v>
      </c>
    </row>
    <row r="1212" spans="1:12" x14ac:dyDescent="0.25">
      <c r="A1212">
        <v>1211</v>
      </c>
      <c r="B1212" s="1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K1212" t="s">
        <v>13</v>
      </c>
      <c r="L1212">
        <f t="shared" si="18"/>
        <v>0</v>
      </c>
    </row>
    <row r="1213" spans="1:12" x14ac:dyDescent="0.25">
      <c r="A1213">
        <v>1212</v>
      </c>
      <c r="B1213" s="1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K1213" t="s">
        <v>11</v>
      </c>
      <c r="L1213">
        <f t="shared" si="18"/>
        <v>1</v>
      </c>
    </row>
    <row r="1214" spans="1:12" x14ac:dyDescent="0.25">
      <c r="A1214">
        <v>1213</v>
      </c>
      <c r="B1214" s="1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K1214" t="s">
        <v>13</v>
      </c>
      <c r="L1214">
        <f t="shared" si="18"/>
        <v>0</v>
      </c>
    </row>
    <row r="1215" spans="1:12" x14ac:dyDescent="0.25">
      <c r="A1215">
        <v>1214</v>
      </c>
      <c r="B1215" s="1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K1215" t="s">
        <v>13</v>
      </c>
      <c r="L1215">
        <f t="shared" si="18"/>
        <v>0</v>
      </c>
    </row>
    <row r="1216" spans="1:12" x14ac:dyDescent="0.25">
      <c r="A1216">
        <v>1215</v>
      </c>
      <c r="B1216" s="1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K1216" t="s">
        <v>11</v>
      </c>
      <c r="L1216">
        <f t="shared" si="18"/>
        <v>1</v>
      </c>
    </row>
    <row r="1217" spans="1:12" x14ac:dyDescent="0.25">
      <c r="A1217">
        <v>1216</v>
      </c>
      <c r="B1217" s="1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K1217" t="s">
        <v>13</v>
      </c>
      <c r="L1217">
        <f t="shared" si="18"/>
        <v>0</v>
      </c>
    </row>
    <row r="1218" spans="1:12" x14ac:dyDescent="0.25">
      <c r="A1218">
        <v>1217</v>
      </c>
      <c r="B1218" s="1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K1218" t="s">
        <v>11</v>
      </c>
      <c r="L1218">
        <f t="shared" si="18"/>
        <v>1</v>
      </c>
    </row>
    <row r="1219" spans="1:12" x14ac:dyDescent="0.25">
      <c r="A1219">
        <v>1218</v>
      </c>
      <c r="B1219" s="1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K1219" t="s">
        <v>11</v>
      </c>
      <c r="L1219">
        <f t="shared" ref="L1219:L1282" si="19">IF(K1219="Yes", 1, 0)</f>
        <v>1</v>
      </c>
    </row>
    <row r="1220" spans="1:12" x14ac:dyDescent="0.25">
      <c r="A1220">
        <v>1219</v>
      </c>
      <c r="B1220" s="1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K1220" t="s">
        <v>13</v>
      </c>
      <c r="L1220">
        <f t="shared" si="19"/>
        <v>0</v>
      </c>
    </row>
    <row r="1221" spans="1:12" x14ac:dyDescent="0.25">
      <c r="A1221">
        <v>1220</v>
      </c>
      <c r="B1221" s="1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K1221" t="s">
        <v>13</v>
      </c>
      <c r="L1221">
        <f t="shared" si="19"/>
        <v>0</v>
      </c>
    </row>
    <row r="1222" spans="1:12" x14ac:dyDescent="0.25">
      <c r="A1222">
        <v>1221</v>
      </c>
      <c r="B1222" s="1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K1222" t="s">
        <v>11</v>
      </c>
      <c r="L1222">
        <f t="shared" si="19"/>
        <v>1</v>
      </c>
    </row>
    <row r="1223" spans="1:12" x14ac:dyDescent="0.25">
      <c r="A1223">
        <v>1222</v>
      </c>
      <c r="B1223" s="1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K1223" t="s">
        <v>13</v>
      </c>
      <c r="L1223">
        <f t="shared" si="19"/>
        <v>0</v>
      </c>
    </row>
    <row r="1224" spans="1:12" x14ac:dyDescent="0.25">
      <c r="A1224">
        <v>1223</v>
      </c>
      <c r="B1224" s="1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K1224" t="s">
        <v>11</v>
      </c>
      <c r="L1224">
        <f t="shared" si="19"/>
        <v>1</v>
      </c>
    </row>
    <row r="1225" spans="1:12" x14ac:dyDescent="0.25">
      <c r="A1225">
        <v>1224</v>
      </c>
      <c r="B1225" s="1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K1225" t="s">
        <v>13</v>
      </c>
      <c r="L1225">
        <f t="shared" si="19"/>
        <v>0</v>
      </c>
    </row>
    <row r="1226" spans="1:12" x14ac:dyDescent="0.25">
      <c r="A1226">
        <v>1225</v>
      </c>
      <c r="B1226" s="1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K1226" t="s">
        <v>11</v>
      </c>
      <c r="L1226">
        <f t="shared" si="19"/>
        <v>1</v>
      </c>
    </row>
    <row r="1227" spans="1:12" x14ac:dyDescent="0.25">
      <c r="A1227">
        <v>1226</v>
      </c>
      <c r="B1227" s="1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K1227" t="s">
        <v>11</v>
      </c>
      <c r="L1227">
        <f t="shared" si="19"/>
        <v>1</v>
      </c>
    </row>
    <row r="1228" spans="1:12" x14ac:dyDescent="0.25">
      <c r="A1228">
        <v>1227</v>
      </c>
      <c r="B1228" s="1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K1228" t="s">
        <v>11</v>
      </c>
      <c r="L1228">
        <f t="shared" si="19"/>
        <v>1</v>
      </c>
    </row>
    <row r="1229" spans="1:12" x14ac:dyDescent="0.25">
      <c r="A1229">
        <v>1228</v>
      </c>
      <c r="B1229" s="1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K1229" t="s">
        <v>13</v>
      </c>
      <c r="L1229">
        <f t="shared" si="19"/>
        <v>0</v>
      </c>
    </row>
    <row r="1230" spans="1:12" x14ac:dyDescent="0.25">
      <c r="A1230">
        <v>1229</v>
      </c>
      <c r="B1230" s="1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K1230" t="s">
        <v>11</v>
      </c>
      <c r="L1230">
        <f t="shared" si="19"/>
        <v>1</v>
      </c>
    </row>
    <row r="1231" spans="1:12" x14ac:dyDescent="0.25">
      <c r="A1231">
        <v>1230</v>
      </c>
      <c r="B1231" s="1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K1231" t="s">
        <v>13</v>
      </c>
      <c r="L1231">
        <f t="shared" si="19"/>
        <v>0</v>
      </c>
    </row>
    <row r="1232" spans="1:12" x14ac:dyDescent="0.25">
      <c r="A1232">
        <v>1231</v>
      </c>
      <c r="B1232" s="1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K1232" t="s">
        <v>13</v>
      </c>
      <c r="L1232">
        <f t="shared" si="19"/>
        <v>0</v>
      </c>
    </row>
    <row r="1233" spans="1:12" x14ac:dyDescent="0.25">
      <c r="A1233">
        <v>1232</v>
      </c>
      <c r="B1233" s="1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K1233" t="s">
        <v>13</v>
      </c>
      <c r="L1233">
        <f t="shared" si="19"/>
        <v>0</v>
      </c>
    </row>
    <row r="1234" spans="1:12" x14ac:dyDescent="0.25">
      <c r="A1234">
        <v>1233</v>
      </c>
      <c r="B1234" s="1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K1234" t="s">
        <v>13</v>
      </c>
      <c r="L1234">
        <f t="shared" si="19"/>
        <v>0</v>
      </c>
    </row>
    <row r="1235" spans="1:12" x14ac:dyDescent="0.25">
      <c r="A1235">
        <v>1234</v>
      </c>
      <c r="B1235" s="1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K1235" t="s">
        <v>11</v>
      </c>
      <c r="L1235">
        <f t="shared" si="19"/>
        <v>1</v>
      </c>
    </row>
    <row r="1236" spans="1:12" x14ac:dyDescent="0.25">
      <c r="A1236">
        <v>1235</v>
      </c>
      <c r="B1236" s="1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K1236" t="s">
        <v>13</v>
      </c>
      <c r="L1236">
        <f t="shared" si="19"/>
        <v>0</v>
      </c>
    </row>
    <row r="1237" spans="1:12" x14ac:dyDescent="0.25">
      <c r="A1237">
        <v>1236</v>
      </c>
      <c r="B1237" s="1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K1237" t="s">
        <v>11</v>
      </c>
      <c r="L1237">
        <f t="shared" si="19"/>
        <v>1</v>
      </c>
    </row>
    <row r="1238" spans="1:12" x14ac:dyDescent="0.25">
      <c r="A1238">
        <v>1237</v>
      </c>
      <c r="B1238" s="1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K1238" t="s">
        <v>11</v>
      </c>
      <c r="L1238">
        <f t="shared" si="19"/>
        <v>1</v>
      </c>
    </row>
    <row r="1239" spans="1:12" x14ac:dyDescent="0.25">
      <c r="A1239">
        <v>1238</v>
      </c>
      <c r="B1239" s="1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K1239" t="s">
        <v>11</v>
      </c>
      <c r="L1239">
        <f t="shared" si="19"/>
        <v>1</v>
      </c>
    </row>
    <row r="1240" spans="1:12" x14ac:dyDescent="0.25">
      <c r="A1240">
        <v>1239</v>
      </c>
      <c r="B1240" s="1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K1240" t="s">
        <v>11</v>
      </c>
      <c r="L1240">
        <f t="shared" si="19"/>
        <v>1</v>
      </c>
    </row>
    <row r="1241" spans="1:12" x14ac:dyDescent="0.25">
      <c r="A1241">
        <v>1240</v>
      </c>
      <c r="B1241" s="1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K1241" t="s">
        <v>13</v>
      </c>
      <c r="L1241">
        <f t="shared" si="19"/>
        <v>0</v>
      </c>
    </row>
    <row r="1242" spans="1:12" x14ac:dyDescent="0.25">
      <c r="A1242">
        <v>1241</v>
      </c>
      <c r="B1242" s="1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K1242" t="s">
        <v>11</v>
      </c>
      <c r="L1242">
        <f t="shared" si="19"/>
        <v>1</v>
      </c>
    </row>
    <row r="1243" spans="1:12" x14ac:dyDescent="0.25">
      <c r="A1243">
        <v>1242</v>
      </c>
      <c r="B1243" s="1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K1243" t="s">
        <v>11</v>
      </c>
      <c r="L1243">
        <f t="shared" si="19"/>
        <v>1</v>
      </c>
    </row>
    <row r="1244" spans="1:12" x14ac:dyDescent="0.25">
      <c r="A1244">
        <v>1243</v>
      </c>
      <c r="B1244" s="1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K1244" t="s">
        <v>11</v>
      </c>
      <c r="L1244">
        <f t="shared" si="19"/>
        <v>1</v>
      </c>
    </row>
    <row r="1245" spans="1:12" x14ac:dyDescent="0.25">
      <c r="A1245">
        <v>1244</v>
      </c>
      <c r="B1245" s="1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K1245" t="s">
        <v>11</v>
      </c>
      <c r="L1245">
        <f t="shared" si="19"/>
        <v>1</v>
      </c>
    </row>
    <row r="1246" spans="1:12" x14ac:dyDescent="0.25">
      <c r="A1246">
        <v>1245</v>
      </c>
      <c r="B1246" s="1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K1246" t="s">
        <v>13</v>
      </c>
      <c r="L1246">
        <f t="shared" si="19"/>
        <v>0</v>
      </c>
    </row>
    <row r="1247" spans="1:12" x14ac:dyDescent="0.25">
      <c r="A1247">
        <v>1246</v>
      </c>
      <c r="B1247" s="1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K1247" t="s">
        <v>11</v>
      </c>
      <c r="L1247">
        <f t="shared" si="19"/>
        <v>1</v>
      </c>
    </row>
    <row r="1248" spans="1:12" x14ac:dyDescent="0.25">
      <c r="A1248">
        <v>1247</v>
      </c>
      <c r="B1248" s="1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K1248" t="s">
        <v>13</v>
      </c>
      <c r="L1248">
        <f t="shared" si="19"/>
        <v>0</v>
      </c>
    </row>
    <row r="1249" spans="1:12" x14ac:dyDescent="0.25">
      <c r="A1249">
        <v>1248</v>
      </c>
      <c r="B1249" s="1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K1249" t="s">
        <v>11</v>
      </c>
      <c r="L1249">
        <f t="shared" si="19"/>
        <v>1</v>
      </c>
    </row>
    <row r="1250" spans="1:12" x14ac:dyDescent="0.25">
      <c r="A1250">
        <v>1249</v>
      </c>
      <c r="B1250" s="1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K1250" t="s">
        <v>11</v>
      </c>
      <c r="L1250">
        <f t="shared" si="19"/>
        <v>1</v>
      </c>
    </row>
    <row r="1251" spans="1:12" x14ac:dyDescent="0.25">
      <c r="A1251">
        <v>1250</v>
      </c>
      <c r="B1251" s="1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K1251" t="s">
        <v>13</v>
      </c>
      <c r="L1251">
        <f t="shared" si="19"/>
        <v>0</v>
      </c>
    </row>
    <row r="1252" spans="1:12" x14ac:dyDescent="0.25">
      <c r="A1252">
        <v>1251</v>
      </c>
      <c r="B1252" s="1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K1252" t="s">
        <v>11</v>
      </c>
      <c r="L1252">
        <f t="shared" si="19"/>
        <v>1</v>
      </c>
    </row>
    <row r="1253" spans="1:12" x14ac:dyDescent="0.25">
      <c r="A1253">
        <v>1252</v>
      </c>
      <c r="B1253" s="1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K1253" t="s">
        <v>13</v>
      </c>
      <c r="L1253">
        <f t="shared" si="19"/>
        <v>0</v>
      </c>
    </row>
    <row r="1254" spans="1:12" x14ac:dyDescent="0.25">
      <c r="A1254">
        <v>1253</v>
      </c>
      <c r="B1254" s="1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K1254" t="s">
        <v>11</v>
      </c>
      <c r="L1254">
        <f t="shared" si="19"/>
        <v>1</v>
      </c>
    </row>
    <row r="1255" spans="1:12" x14ac:dyDescent="0.25">
      <c r="A1255">
        <v>1254</v>
      </c>
      <c r="B1255" s="1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K1255" t="s">
        <v>11</v>
      </c>
      <c r="L1255">
        <f t="shared" si="19"/>
        <v>1</v>
      </c>
    </row>
    <row r="1256" spans="1:12" x14ac:dyDescent="0.25">
      <c r="A1256">
        <v>1255</v>
      </c>
      <c r="B1256" s="1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K1256" t="s">
        <v>11</v>
      </c>
      <c r="L1256">
        <f t="shared" si="19"/>
        <v>1</v>
      </c>
    </row>
    <row r="1257" spans="1:12" x14ac:dyDescent="0.25">
      <c r="A1257">
        <v>1256</v>
      </c>
      <c r="B1257" s="1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K1257" t="s">
        <v>13</v>
      </c>
      <c r="L1257">
        <f t="shared" si="19"/>
        <v>0</v>
      </c>
    </row>
    <row r="1258" spans="1:12" x14ac:dyDescent="0.25">
      <c r="A1258">
        <v>1257</v>
      </c>
      <c r="B1258" s="1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K1258" t="s">
        <v>11</v>
      </c>
      <c r="L1258">
        <f t="shared" si="19"/>
        <v>1</v>
      </c>
    </row>
    <row r="1259" spans="1:12" x14ac:dyDescent="0.25">
      <c r="A1259">
        <v>1258</v>
      </c>
      <c r="B1259" s="1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K1259" t="s">
        <v>11</v>
      </c>
      <c r="L1259">
        <f t="shared" si="19"/>
        <v>1</v>
      </c>
    </row>
    <row r="1260" spans="1:12" x14ac:dyDescent="0.25">
      <c r="A1260">
        <v>1259</v>
      </c>
      <c r="B1260" s="1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K1260" t="s">
        <v>13</v>
      </c>
      <c r="L1260">
        <f t="shared" si="19"/>
        <v>0</v>
      </c>
    </row>
    <row r="1261" spans="1:12" x14ac:dyDescent="0.25">
      <c r="A1261">
        <v>1260</v>
      </c>
      <c r="B1261" s="1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K1261" t="s">
        <v>11</v>
      </c>
      <c r="L1261">
        <f t="shared" si="19"/>
        <v>1</v>
      </c>
    </row>
    <row r="1262" spans="1:12" x14ac:dyDescent="0.25">
      <c r="A1262">
        <v>1261</v>
      </c>
      <c r="B1262" s="1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K1262" t="s">
        <v>11</v>
      </c>
      <c r="L1262">
        <f t="shared" si="19"/>
        <v>1</v>
      </c>
    </row>
    <row r="1263" spans="1:12" x14ac:dyDescent="0.25">
      <c r="A1263">
        <v>1262</v>
      </c>
      <c r="B1263" s="1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K1263" t="s">
        <v>11</v>
      </c>
      <c r="L1263">
        <f t="shared" si="19"/>
        <v>1</v>
      </c>
    </row>
    <row r="1264" spans="1:12" x14ac:dyDescent="0.25">
      <c r="A1264">
        <v>1263</v>
      </c>
      <c r="B1264" s="1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K1264" t="s">
        <v>13</v>
      </c>
      <c r="L1264">
        <f t="shared" si="19"/>
        <v>0</v>
      </c>
    </row>
    <row r="1265" spans="1:12" x14ac:dyDescent="0.25">
      <c r="A1265">
        <v>1264</v>
      </c>
      <c r="B1265" s="1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K1265" t="s">
        <v>11</v>
      </c>
      <c r="L1265">
        <f t="shared" si="19"/>
        <v>1</v>
      </c>
    </row>
    <row r="1266" spans="1:12" x14ac:dyDescent="0.25">
      <c r="A1266">
        <v>1265</v>
      </c>
      <c r="B1266" s="1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K1266" t="s">
        <v>11</v>
      </c>
      <c r="L1266">
        <f t="shared" si="19"/>
        <v>1</v>
      </c>
    </row>
    <row r="1267" spans="1:12" x14ac:dyDescent="0.25">
      <c r="A1267">
        <v>1266</v>
      </c>
      <c r="B1267" s="1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K1267" t="s">
        <v>11</v>
      </c>
      <c r="L1267">
        <f t="shared" si="19"/>
        <v>1</v>
      </c>
    </row>
    <row r="1268" spans="1:12" x14ac:dyDescent="0.25">
      <c r="A1268">
        <v>1267</v>
      </c>
      <c r="B1268" s="1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K1268" t="s">
        <v>11</v>
      </c>
      <c r="L1268">
        <f t="shared" si="19"/>
        <v>1</v>
      </c>
    </row>
    <row r="1269" spans="1:12" x14ac:dyDescent="0.25">
      <c r="A1269">
        <v>1268</v>
      </c>
      <c r="B1269" s="1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K1269" t="s">
        <v>11</v>
      </c>
      <c r="L1269">
        <f t="shared" si="19"/>
        <v>1</v>
      </c>
    </row>
    <row r="1270" spans="1:12" x14ac:dyDescent="0.25">
      <c r="A1270">
        <v>1269</v>
      </c>
      <c r="B1270" s="1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K1270" t="s">
        <v>11</v>
      </c>
      <c r="L1270">
        <f t="shared" si="19"/>
        <v>1</v>
      </c>
    </row>
    <row r="1271" spans="1:12" x14ac:dyDescent="0.25">
      <c r="A1271">
        <v>1270</v>
      </c>
      <c r="B1271" s="1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K1271" t="s">
        <v>11</v>
      </c>
      <c r="L1271">
        <f t="shared" si="19"/>
        <v>1</v>
      </c>
    </row>
    <row r="1272" spans="1:12" x14ac:dyDescent="0.25">
      <c r="A1272">
        <v>1271</v>
      </c>
      <c r="B1272" s="1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K1272" t="s">
        <v>13</v>
      </c>
      <c r="L1272">
        <f t="shared" si="19"/>
        <v>0</v>
      </c>
    </row>
    <row r="1273" spans="1:12" x14ac:dyDescent="0.25">
      <c r="A1273">
        <v>1272</v>
      </c>
      <c r="B1273" s="1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K1273" t="s">
        <v>13</v>
      </c>
      <c r="L1273">
        <f t="shared" si="19"/>
        <v>0</v>
      </c>
    </row>
    <row r="1274" spans="1:12" x14ac:dyDescent="0.25">
      <c r="A1274">
        <v>1273</v>
      </c>
      <c r="B1274" s="1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K1274" t="s">
        <v>11</v>
      </c>
      <c r="L1274">
        <f t="shared" si="19"/>
        <v>1</v>
      </c>
    </row>
    <row r="1275" spans="1:12" x14ac:dyDescent="0.25">
      <c r="A1275">
        <v>1274</v>
      </c>
      <c r="B1275" s="1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K1275" t="s">
        <v>11</v>
      </c>
      <c r="L1275">
        <f t="shared" si="19"/>
        <v>1</v>
      </c>
    </row>
    <row r="1276" spans="1:12" x14ac:dyDescent="0.25">
      <c r="A1276">
        <v>1275</v>
      </c>
      <c r="B1276" s="1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K1276" t="s">
        <v>13</v>
      </c>
      <c r="L1276">
        <f t="shared" si="19"/>
        <v>0</v>
      </c>
    </row>
    <row r="1277" spans="1:12" x14ac:dyDescent="0.25">
      <c r="A1277">
        <v>1276</v>
      </c>
      <c r="B1277" s="1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K1277" t="s">
        <v>13</v>
      </c>
      <c r="L1277">
        <f t="shared" si="19"/>
        <v>0</v>
      </c>
    </row>
    <row r="1278" spans="1:12" x14ac:dyDescent="0.25">
      <c r="A1278">
        <v>1277</v>
      </c>
      <c r="B1278" s="1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K1278" t="s">
        <v>11</v>
      </c>
      <c r="L1278">
        <f t="shared" si="19"/>
        <v>1</v>
      </c>
    </row>
    <row r="1279" spans="1:12" x14ac:dyDescent="0.25">
      <c r="A1279">
        <v>1278</v>
      </c>
      <c r="B1279" s="1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K1279" t="s">
        <v>13</v>
      </c>
      <c r="L1279">
        <f t="shared" si="19"/>
        <v>0</v>
      </c>
    </row>
    <row r="1280" spans="1:12" x14ac:dyDescent="0.25">
      <c r="A1280">
        <v>1279</v>
      </c>
      <c r="B1280" s="1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K1280" t="s">
        <v>11</v>
      </c>
      <c r="L1280">
        <f t="shared" si="19"/>
        <v>1</v>
      </c>
    </row>
    <row r="1281" spans="1:12" x14ac:dyDescent="0.25">
      <c r="A1281">
        <v>1280</v>
      </c>
      <c r="B1281" s="1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K1281" t="s">
        <v>11</v>
      </c>
      <c r="L1281">
        <f t="shared" si="19"/>
        <v>1</v>
      </c>
    </row>
    <row r="1282" spans="1:12" x14ac:dyDescent="0.25">
      <c r="A1282">
        <v>1281</v>
      </c>
      <c r="B1282" s="1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K1282" t="s">
        <v>11</v>
      </c>
      <c r="L1282">
        <f t="shared" si="19"/>
        <v>1</v>
      </c>
    </row>
    <row r="1283" spans="1:12" x14ac:dyDescent="0.25">
      <c r="A1283">
        <v>1282</v>
      </c>
      <c r="B1283" s="1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K1283" t="s">
        <v>13</v>
      </c>
      <c r="L1283">
        <f t="shared" ref="L1283:L1346" si="20">IF(K1283="Yes", 1, 0)</f>
        <v>0</v>
      </c>
    </row>
    <row r="1284" spans="1:12" x14ac:dyDescent="0.25">
      <c r="A1284">
        <v>1283</v>
      </c>
      <c r="B1284" s="1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K1284" t="s">
        <v>11</v>
      </c>
      <c r="L1284">
        <f t="shared" si="20"/>
        <v>1</v>
      </c>
    </row>
    <row r="1285" spans="1:12" x14ac:dyDescent="0.25">
      <c r="A1285">
        <v>1284</v>
      </c>
      <c r="B1285" s="1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K1285" t="s">
        <v>13</v>
      </c>
      <c r="L1285">
        <f t="shared" si="20"/>
        <v>0</v>
      </c>
    </row>
    <row r="1286" spans="1:12" x14ac:dyDescent="0.25">
      <c r="A1286">
        <v>1285</v>
      </c>
      <c r="B1286" s="1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K1286" t="s">
        <v>13</v>
      </c>
      <c r="L1286">
        <f t="shared" si="20"/>
        <v>0</v>
      </c>
    </row>
    <row r="1287" spans="1:12" x14ac:dyDescent="0.25">
      <c r="A1287">
        <v>1286</v>
      </c>
      <c r="B1287" s="1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K1287" t="s">
        <v>11</v>
      </c>
      <c r="L1287">
        <f t="shared" si="20"/>
        <v>1</v>
      </c>
    </row>
    <row r="1288" spans="1:12" x14ac:dyDescent="0.25">
      <c r="A1288">
        <v>1287</v>
      </c>
      <c r="B1288" s="1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K1288" t="s">
        <v>11</v>
      </c>
      <c r="L1288">
        <f t="shared" si="20"/>
        <v>1</v>
      </c>
    </row>
    <row r="1289" spans="1:12" x14ac:dyDescent="0.25">
      <c r="A1289">
        <v>1288</v>
      </c>
      <c r="B1289" s="1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K1289" t="s">
        <v>11</v>
      </c>
      <c r="L1289">
        <f t="shared" si="20"/>
        <v>1</v>
      </c>
    </row>
    <row r="1290" spans="1:12" x14ac:dyDescent="0.25">
      <c r="A1290">
        <v>1289</v>
      </c>
      <c r="B1290" s="1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K1290" t="s">
        <v>13</v>
      </c>
      <c r="L1290">
        <f t="shared" si="20"/>
        <v>0</v>
      </c>
    </row>
    <row r="1291" spans="1:12" x14ac:dyDescent="0.25">
      <c r="A1291">
        <v>1290</v>
      </c>
      <c r="B1291" s="1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K1291" t="s">
        <v>11</v>
      </c>
      <c r="L1291">
        <f t="shared" si="20"/>
        <v>1</v>
      </c>
    </row>
    <row r="1292" spans="1:12" x14ac:dyDescent="0.25">
      <c r="A1292">
        <v>1291</v>
      </c>
      <c r="B1292" s="1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K1292" t="s">
        <v>11</v>
      </c>
      <c r="L1292">
        <f t="shared" si="20"/>
        <v>1</v>
      </c>
    </row>
    <row r="1293" spans="1:12" x14ac:dyDescent="0.25">
      <c r="A1293">
        <v>1292</v>
      </c>
      <c r="B1293" s="1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K1293" t="s">
        <v>11</v>
      </c>
      <c r="L1293">
        <f t="shared" si="20"/>
        <v>1</v>
      </c>
    </row>
    <row r="1294" spans="1:12" x14ac:dyDescent="0.25">
      <c r="A1294">
        <v>1293</v>
      </c>
      <c r="B1294" s="1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K1294" t="s">
        <v>11</v>
      </c>
      <c r="L1294">
        <f t="shared" si="20"/>
        <v>1</v>
      </c>
    </row>
    <row r="1295" spans="1:12" x14ac:dyDescent="0.25">
      <c r="A1295">
        <v>1294</v>
      </c>
      <c r="B1295" s="1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K1295" t="s">
        <v>11</v>
      </c>
      <c r="L1295">
        <f t="shared" si="20"/>
        <v>1</v>
      </c>
    </row>
    <row r="1296" spans="1:12" x14ac:dyDescent="0.25">
      <c r="A1296">
        <v>1295</v>
      </c>
      <c r="B1296" s="1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K1296" t="s">
        <v>11</v>
      </c>
      <c r="L1296">
        <f t="shared" si="20"/>
        <v>1</v>
      </c>
    </row>
    <row r="1297" spans="1:12" x14ac:dyDescent="0.25">
      <c r="A1297">
        <v>1296</v>
      </c>
      <c r="B1297" s="1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K1297" t="s">
        <v>11</v>
      </c>
      <c r="L1297">
        <f t="shared" si="20"/>
        <v>1</v>
      </c>
    </row>
    <row r="1298" spans="1:12" x14ac:dyDescent="0.25">
      <c r="A1298">
        <v>1297</v>
      </c>
      <c r="B1298" s="1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K1298" t="s">
        <v>11</v>
      </c>
      <c r="L1298">
        <f t="shared" si="20"/>
        <v>1</v>
      </c>
    </row>
    <row r="1299" spans="1:12" x14ac:dyDescent="0.25">
      <c r="A1299">
        <v>1298</v>
      </c>
      <c r="B1299" s="1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K1299" t="s">
        <v>13</v>
      </c>
      <c r="L1299">
        <f t="shared" si="20"/>
        <v>0</v>
      </c>
    </row>
    <row r="1300" spans="1:12" x14ac:dyDescent="0.25">
      <c r="A1300">
        <v>1299</v>
      </c>
      <c r="B1300" s="1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K1300" t="s">
        <v>11</v>
      </c>
      <c r="L1300">
        <f t="shared" si="20"/>
        <v>1</v>
      </c>
    </row>
    <row r="1301" spans="1:12" x14ac:dyDescent="0.25">
      <c r="A1301">
        <v>1300</v>
      </c>
      <c r="B1301" s="1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K1301" t="s">
        <v>11</v>
      </c>
      <c r="L1301">
        <f t="shared" si="20"/>
        <v>1</v>
      </c>
    </row>
    <row r="1302" spans="1:12" x14ac:dyDescent="0.25">
      <c r="A1302">
        <v>1301</v>
      </c>
      <c r="B1302" s="1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K1302" t="s">
        <v>11</v>
      </c>
      <c r="L1302">
        <f t="shared" si="20"/>
        <v>1</v>
      </c>
    </row>
    <row r="1303" spans="1:12" x14ac:dyDescent="0.25">
      <c r="A1303">
        <v>1302</v>
      </c>
      <c r="B1303" s="1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K1303" t="s">
        <v>11</v>
      </c>
      <c r="L1303">
        <f t="shared" si="20"/>
        <v>1</v>
      </c>
    </row>
    <row r="1304" spans="1:12" x14ac:dyDescent="0.25">
      <c r="A1304">
        <v>1303</v>
      </c>
      <c r="B1304" s="1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K1304" t="s">
        <v>11</v>
      </c>
      <c r="L1304">
        <f t="shared" si="20"/>
        <v>1</v>
      </c>
    </row>
    <row r="1305" spans="1:12" x14ac:dyDescent="0.25">
      <c r="A1305">
        <v>1304</v>
      </c>
      <c r="B1305" s="1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K1305" t="s">
        <v>11</v>
      </c>
      <c r="L1305">
        <f t="shared" si="20"/>
        <v>1</v>
      </c>
    </row>
    <row r="1306" spans="1:12" x14ac:dyDescent="0.25">
      <c r="A1306">
        <v>1305</v>
      </c>
      <c r="B1306" s="1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K1306" t="s">
        <v>13</v>
      </c>
      <c r="L1306">
        <f t="shared" si="20"/>
        <v>0</v>
      </c>
    </row>
    <row r="1307" spans="1:12" x14ac:dyDescent="0.25">
      <c r="A1307">
        <v>1306</v>
      </c>
      <c r="B1307" s="1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K1307" t="s">
        <v>13</v>
      </c>
      <c r="L1307">
        <f t="shared" si="20"/>
        <v>0</v>
      </c>
    </row>
    <row r="1308" spans="1:12" x14ac:dyDescent="0.25">
      <c r="A1308">
        <v>1307</v>
      </c>
      <c r="B1308" s="1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K1308" t="s">
        <v>11</v>
      </c>
      <c r="L1308">
        <f t="shared" si="20"/>
        <v>1</v>
      </c>
    </row>
    <row r="1309" spans="1:12" x14ac:dyDescent="0.25">
      <c r="A1309">
        <v>1308</v>
      </c>
      <c r="B1309" s="1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K1309" t="s">
        <v>11</v>
      </c>
      <c r="L1309">
        <f t="shared" si="20"/>
        <v>1</v>
      </c>
    </row>
    <row r="1310" spans="1:12" x14ac:dyDescent="0.25">
      <c r="A1310">
        <v>1309</v>
      </c>
      <c r="B1310" s="1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K1310" t="s">
        <v>13</v>
      </c>
      <c r="L1310">
        <f t="shared" si="20"/>
        <v>0</v>
      </c>
    </row>
    <row r="1311" spans="1:12" x14ac:dyDescent="0.25">
      <c r="A1311">
        <v>1310</v>
      </c>
      <c r="B1311" s="1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K1311" t="s">
        <v>13</v>
      </c>
      <c r="L1311">
        <f t="shared" si="20"/>
        <v>0</v>
      </c>
    </row>
    <row r="1312" spans="1:12" x14ac:dyDescent="0.25">
      <c r="A1312">
        <v>1311</v>
      </c>
      <c r="B1312" s="1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K1312" t="s">
        <v>11</v>
      </c>
      <c r="L1312">
        <f t="shared" si="20"/>
        <v>1</v>
      </c>
    </row>
    <row r="1313" spans="1:12" x14ac:dyDescent="0.25">
      <c r="A1313">
        <v>1312</v>
      </c>
      <c r="B1313" s="1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K1313" t="s">
        <v>11</v>
      </c>
      <c r="L1313">
        <f t="shared" si="20"/>
        <v>1</v>
      </c>
    </row>
    <row r="1314" spans="1:12" x14ac:dyDescent="0.25">
      <c r="A1314">
        <v>1313</v>
      </c>
      <c r="B1314" s="1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K1314" t="s">
        <v>13</v>
      </c>
      <c r="L1314">
        <f t="shared" si="20"/>
        <v>0</v>
      </c>
    </row>
    <row r="1315" spans="1:12" x14ac:dyDescent="0.25">
      <c r="A1315">
        <v>1314</v>
      </c>
      <c r="B1315" s="1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K1315" t="s">
        <v>11</v>
      </c>
      <c r="L1315">
        <f t="shared" si="20"/>
        <v>1</v>
      </c>
    </row>
    <row r="1316" spans="1:12" x14ac:dyDescent="0.25">
      <c r="A1316">
        <v>1315</v>
      </c>
      <c r="B1316" s="1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K1316" t="s">
        <v>11</v>
      </c>
      <c r="L1316">
        <f t="shared" si="20"/>
        <v>1</v>
      </c>
    </row>
    <row r="1317" spans="1:12" x14ac:dyDescent="0.25">
      <c r="A1317">
        <v>1316</v>
      </c>
      <c r="B1317" s="1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K1317" t="s">
        <v>11</v>
      </c>
      <c r="L1317">
        <f t="shared" si="20"/>
        <v>1</v>
      </c>
    </row>
    <row r="1318" spans="1:12" x14ac:dyDescent="0.25">
      <c r="A1318">
        <v>1317</v>
      </c>
      <c r="B1318" s="1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K1318" t="s">
        <v>13</v>
      </c>
      <c r="L1318">
        <f t="shared" si="20"/>
        <v>0</v>
      </c>
    </row>
    <row r="1319" spans="1:12" x14ac:dyDescent="0.25">
      <c r="A1319">
        <v>1318</v>
      </c>
      <c r="B1319" s="1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K1319" t="s">
        <v>13</v>
      </c>
      <c r="L1319">
        <f t="shared" si="20"/>
        <v>0</v>
      </c>
    </row>
    <row r="1320" spans="1:12" x14ac:dyDescent="0.25">
      <c r="A1320">
        <v>1319</v>
      </c>
      <c r="B1320" s="1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K1320" t="s">
        <v>11</v>
      </c>
      <c r="L1320">
        <f t="shared" si="20"/>
        <v>1</v>
      </c>
    </row>
    <row r="1321" spans="1:12" x14ac:dyDescent="0.25">
      <c r="A1321">
        <v>1320</v>
      </c>
      <c r="B1321" s="1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K1321" t="s">
        <v>11</v>
      </c>
      <c r="L1321">
        <f t="shared" si="20"/>
        <v>1</v>
      </c>
    </row>
    <row r="1322" spans="1:12" x14ac:dyDescent="0.25">
      <c r="A1322">
        <v>1321</v>
      </c>
      <c r="B1322" s="1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K1322" t="s">
        <v>13</v>
      </c>
      <c r="L1322">
        <f t="shared" si="20"/>
        <v>0</v>
      </c>
    </row>
    <row r="1323" spans="1:12" x14ac:dyDescent="0.25">
      <c r="A1323">
        <v>1322</v>
      </c>
      <c r="B1323" s="1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K1323" t="s">
        <v>11</v>
      </c>
      <c r="L1323">
        <f t="shared" si="20"/>
        <v>1</v>
      </c>
    </row>
    <row r="1324" spans="1:12" x14ac:dyDescent="0.25">
      <c r="A1324">
        <v>1323</v>
      </c>
      <c r="B1324" s="1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K1324" t="s">
        <v>13</v>
      </c>
      <c r="L1324">
        <f t="shared" si="20"/>
        <v>0</v>
      </c>
    </row>
    <row r="1325" spans="1:12" x14ac:dyDescent="0.25">
      <c r="A1325">
        <v>1324</v>
      </c>
      <c r="B1325" s="1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K1325" t="s">
        <v>11</v>
      </c>
      <c r="L1325">
        <f t="shared" si="20"/>
        <v>1</v>
      </c>
    </row>
    <row r="1326" spans="1:12" x14ac:dyDescent="0.25">
      <c r="A1326">
        <v>1325</v>
      </c>
      <c r="B1326" s="1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K1326" t="s">
        <v>13</v>
      </c>
      <c r="L1326">
        <f t="shared" si="20"/>
        <v>0</v>
      </c>
    </row>
    <row r="1327" spans="1:12" x14ac:dyDescent="0.25">
      <c r="A1327">
        <v>1326</v>
      </c>
      <c r="B1327" s="1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K1327" t="s">
        <v>11</v>
      </c>
      <c r="L1327">
        <f t="shared" si="20"/>
        <v>1</v>
      </c>
    </row>
    <row r="1328" spans="1:12" x14ac:dyDescent="0.25">
      <c r="A1328">
        <v>1327</v>
      </c>
      <c r="B1328" s="1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K1328" t="s">
        <v>11</v>
      </c>
      <c r="L1328">
        <f t="shared" si="20"/>
        <v>1</v>
      </c>
    </row>
    <row r="1329" spans="1:12" x14ac:dyDescent="0.25">
      <c r="A1329">
        <v>1328</v>
      </c>
      <c r="B1329" s="1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K1329" t="s">
        <v>13</v>
      </c>
      <c r="L1329">
        <f t="shared" si="20"/>
        <v>0</v>
      </c>
    </row>
    <row r="1330" spans="1:12" x14ac:dyDescent="0.25">
      <c r="A1330">
        <v>1329</v>
      </c>
      <c r="B1330" s="1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K1330" t="s">
        <v>13</v>
      </c>
      <c r="L1330">
        <f t="shared" si="20"/>
        <v>0</v>
      </c>
    </row>
    <row r="1331" spans="1:12" x14ac:dyDescent="0.25">
      <c r="A1331">
        <v>1330</v>
      </c>
      <c r="B1331" s="1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K1331" t="s">
        <v>11</v>
      </c>
      <c r="L1331">
        <f t="shared" si="20"/>
        <v>1</v>
      </c>
    </row>
    <row r="1332" spans="1:12" x14ac:dyDescent="0.25">
      <c r="A1332">
        <v>1331</v>
      </c>
      <c r="B1332" s="1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K1332" t="s">
        <v>13</v>
      </c>
      <c r="L1332">
        <f t="shared" si="20"/>
        <v>0</v>
      </c>
    </row>
    <row r="1333" spans="1:12" x14ac:dyDescent="0.25">
      <c r="A1333">
        <v>1332</v>
      </c>
      <c r="B1333" s="1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K1333" t="s">
        <v>13</v>
      </c>
      <c r="L1333">
        <f t="shared" si="20"/>
        <v>0</v>
      </c>
    </row>
    <row r="1334" spans="1:12" x14ac:dyDescent="0.25">
      <c r="A1334">
        <v>1333</v>
      </c>
      <c r="B1334" s="1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K1334" t="s">
        <v>11</v>
      </c>
      <c r="L1334">
        <f t="shared" si="20"/>
        <v>1</v>
      </c>
    </row>
    <row r="1335" spans="1:12" x14ac:dyDescent="0.25">
      <c r="A1335">
        <v>1334</v>
      </c>
      <c r="B1335" s="1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K1335" t="s">
        <v>13</v>
      </c>
      <c r="L1335">
        <f t="shared" si="20"/>
        <v>0</v>
      </c>
    </row>
    <row r="1336" spans="1:12" x14ac:dyDescent="0.25">
      <c r="A1336">
        <v>1335</v>
      </c>
      <c r="B1336" s="1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K1336" t="s">
        <v>13</v>
      </c>
      <c r="L1336">
        <f t="shared" si="20"/>
        <v>0</v>
      </c>
    </row>
    <row r="1337" spans="1:12" x14ac:dyDescent="0.25">
      <c r="A1337">
        <v>1336</v>
      </c>
      <c r="B1337" s="1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K1337" t="s">
        <v>13</v>
      </c>
      <c r="L1337">
        <f t="shared" si="20"/>
        <v>0</v>
      </c>
    </row>
    <row r="1338" spans="1:12" x14ac:dyDescent="0.25">
      <c r="A1338">
        <v>1337</v>
      </c>
      <c r="B1338" s="1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K1338" t="s">
        <v>11</v>
      </c>
      <c r="L1338">
        <f t="shared" si="20"/>
        <v>1</v>
      </c>
    </row>
    <row r="1339" spans="1:12" x14ac:dyDescent="0.25">
      <c r="A1339">
        <v>1338</v>
      </c>
      <c r="B1339" s="1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K1339" t="s">
        <v>11</v>
      </c>
      <c r="L1339">
        <f t="shared" si="20"/>
        <v>1</v>
      </c>
    </row>
    <row r="1340" spans="1:12" x14ac:dyDescent="0.25">
      <c r="A1340">
        <v>1339</v>
      </c>
      <c r="B1340" s="1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K1340" t="s">
        <v>13</v>
      </c>
      <c r="L1340">
        <f t="shared" si="20"/>
        <v>0</v>
      </c>
    </row>
    <row r="1341" spans="1:12" x14ac:dyDescent="0.25">
      <c r="A1341">
        <v>1340</v>
      </c>
      <c r="B1341" s="1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K1341" t="s">
        <v>13</v>
      </c>
      <c r="L1341">
        <f t="shared" si="20"/>
        <v>0</v>
      </c>
    </row>
    <row r="1342" spans="1:12" x14ac:dyDescent="0.25">
      <c r="A1342">
        <v>1341</v>
      </c>
      <c r="B1342" s="1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K1342" t="s">
        <v>13</v>
      </c>
      <c r="L1342">
        <f t="shared" si="20"/>
        <v>0</v>
      </c>
    </row>
    <row r="1343" spans="1:12" x14ac:dyDescent="0.25">
      <c r="A1343">
        <v>1342</v>
      </c>
      <c r="B1343" s="1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K1343" t="s">
        <v>11</v>
      </c>
      <c r="L1343">
        <f t="shared" si="20"/>
        <v>1</v>
      </c>
    </row>
    <row r="1344" spans="1:12" x14ac:dyDescent="0.25">
      <c r="A1344">
        <v>1343</v>
      </c>
      <c r="B1344" s="1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K1344" t="s">
        <v>13</v>
      </c>
      <c r="L1344">
        <f t="shared" si="20"/>
        <v>0</v>
      </c>
    </row>
    <row r="1345" spans="1:12" x14ac:dyDescent="0.25">
      <c r="A1345">
        <v>1344</v>
      </c>
      <c r="B1345" s="1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K1345" t="s">
        <v>13</v>
      </c>
      <c r="L1345">
        <f t="shared" si="20"/>
        <v>0</v>
      </c>
    </row>
    <row r="1346" spans="1:12" x14ac:dyDescent="0.25">
      <c r="A1346">
        <v>1345</v>
      </c>
      <c r="B1346" s="1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K1346" t="s">
        <v>11</v>
      </c>
      <c r="L1346">
        <f t="shared" si="20"/>
        <v>1</v>
      </c>
    </row>
    <row r="1347" spans="1:12" x14ac:dyDescent="0.25">
      <c r="A1347">
        <v>1346</v>
      </c>
      <c r="B1347" s="1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K1347" t="s">
        <v>11</v>
      </c>
      <c r="L1347">
        <f t="shared" ref="L1347:L1410" si="21">IF(K1347="Yes", 1, 0)</f>
        <v>1</v>
      </c>
    </row>
    <row r="1348" spans="1:12" x14ac:dyDescent="0.25">
      <c r="A1348">
        <v>1347</v>
      </c>
      <c r="B1348" s="1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K1348" t="s">
        <v>13</v>
      </c>
      <c r="L1348">
        <f t="shared" si="21"/>
        <v>0</v>
      </c>
    </row>
    <row r="1349" spans="1:12" x14ac:dyDescent="0.25">
      <c r="A1349">
        <v>1348</v>
      </c>
      <c r="B1349" s="1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K1349" t="s">
        <v>11</v>
      </c>
      <c r="L1349">
        <f t="shared" si="21"/>
        <v>1</v>
      </c>
    </row>
    <row r="1350" spans="1:12" x14ac:dyDescent="0.25">
      <c r="A1350">
        <v>1349</v>
      </c>
      <c r="B1350" s="1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K1350" t="s">
        <v>11</v>
      </c>
      <c r="L1350">
        <f t="shared" si="21"/>
        <v>1</v>
      </c>
    </row>
    <row r="1351" spans="1:12" x14ac:dyDescent="0.25">
      <c r="A1351">
        <v>1350</v>
      </c>
      <c r="B1351" s="1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K1351" t="s">
        <v>13</v>
      </c>
      <c r="L1351">
        <f t="shared" si="21"/>
        <v>0</v>
      </c>
    </row>
    <row r="1352" spans="1:12" x14ac:dyDescent="0.25">
      <c r="A1352">
        <v>1351</v>
      </c>
      <c r="B1352" s="1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K1352" t="s">
        <v>13</v>
      </c>
      <c r="L1352">
        <f t="shared" si="21"/>
        <v>0</v>
      </c>
    </row>
    <row r="1353" spans="1:12" x14ac:dyDescent="0.25">
      <c r="A1353">
        <v>1352</v>
      </c>
      <c r="B1353" s="1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K1353" t="s">
        <v>13</v>
      </c>
      <c r="L1353">
        <f t="shared" si="21"/>
        <v>0</v>
      </c>
    </row>
    <row r="1354" spans="1:12" x14ac:dyDescent="0.25">
      <c r="A1354">
        <v>1353</v>
      </c>
      <c r="B1354" s="1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K1354" t="s">
        <v>11</v>
      </c>
      <c r="L1354">
        <f t="shared" si="21"/>
        <v>1</v>
      </c>
    </row>
    <row r="1355" spans="1:12" x14ac:dyDescent="0.25">
      <c r="A1355">
        <v>1354</v>
      </c>
      <c r="B1355" s="1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K1355" t="s">
        <v>11</v>
      </c>
      <c r="L1355">
        <f t="shared" si="21"/>
        <v>1</v>
      </c>
    </row>
    <row r="1356" spans="1:12" x14ac:dyDescent="0.25">
      <c r="A1356">
        <v>1355</v>
      </c>
      <c r="B1356" s="1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K1356" t="s">
        <v>13</v>
      </c>
      <c r="L1356">
        <f t="shared" si="21"/>
        <v>0</v>
      </c>
    </row>
    <row r="1357" spans="1:12" x14ac:dyDescent="0.25">
      <c r="A1357">
        <v>1356</v>
      </c>
      <c r="B1357" s="1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K1357" t="s">
        <v>11</v>
      </c>
      <c r="L1357">
        <f t="shared" si="21"/>
        <v>1</v>
      </c>
    </row>
    <row r="1358" spans="1:12" x14ac:dyDescent="0.25">
      <c r="A1358">
        <v>1357</v>
      </c>
      <c r="B1358" s="1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K1358" t="s">
        <v>11</v>
      </c>
      <c r="L1358">
        <f t="shared" si="21"/>
        <v>1</v>
      </c>
    </row>
    <row r="1359" spans="1:12" x14ac:dyDescent="0.25">
      <c r="A1359">
        <v>1358</v>
      </c>
      <c r="B1359" s="1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K1359" t="s">
        <v>11</v>
      </c>
      <c r="L1359">
        <f t="shared" si="21"/>
        <v>1</v>
      </c>
    </row>
    <row r="1360" spans="1:12" x14ac:dyDescent="0.25">
      <c r="A1360">
        <v>1359</v>
      </c>
      <c r="B1360" s="1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K1360" t="s">
        <v>13</v>
      </c>
      <c r="L1360">
        <f t="shared" si="21"/>
        <v>0</v>
      </c>
    </row>
    <row r="1361" spans="1:12" x14ac:dyDescent="0.25">
      <c r="A1361">
        <v>1360</v>
      </c>
      <c r="B1361" s="1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K1361" t="s">
        <v>11</v>
      </c>
      <c r="L1361">
        <f t="shared" si="21"/>
        <v>1</v>
      </c>
    </row>
    <row r="1362" spans="1:12" x14ac:dyDescent="0.25">
      <c r="A1362">
        <v>1361</v>
      </c>
      <c r="B1362" s="1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K1362" t="s">
        <v>11</v>
      </c>
      <c r="L1362">
        <f t="shared" si="21"/>
        <v>1</v>
      </c>
    </row>
    <row r="1363" spans="1:12" x14ac:dyDescent="0.25">
      <c r="A1363">
        <v>1362</v>
      </c>
      <c r="B1363" s="1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K1363" t="s">
        <v>11</v>
      </c>
      <c r="L1363">
        <f t="shared" si="21"/>
        <v>1</v>
      </c>
    </row>
    <row r="1364" spans="1:12" x14ac:dyDescent="0.25">
      <c r="A1364">
        <v>1363</v>
      </c>
      <c r="B1364" s="1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K1364" t="s">
        <v>13</v>
      </c>
      <c r="L1364">
        <f t="shared" si="21"/>
        <v>0</v>
      </c>
    </row>
    <row r="1365" spans="1:12" x14ac:dyDescent="0.25">
      <c r="A1365">
        <v>1364</v>
      </c>
      <c r="B1365" s="1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K1365" t="s">
        <v>11</v>
      </c>
      <c r="L1365">
        <f t="shared" si="21"/>
        <v>1</v>
      </c>
    </row>
    <row r="1366" spans="1:12" x14ac:dyDescent="0.25">
      <c r="A1366">
        <v>1365</v>
      </c>
      <c r="B1366" s="1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K1366" t="s">
        <v>13</v>
      </c>
      <c r="L1366">
        <f t="shared" si="21"/>
        <v>0</v>
      </c>
    </row>
    <row r="1367" spans="1:12" x14ac:dyDescent="0.25">
      <c r="A1367">
        <v>1366</v>
      </c>
      <c r="B1367" s="1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K1367" t="s">
        <v>11</v>
      </c>
      <c r="L1367">
        <f t="shared" si="21"/>
        <v>1</v>
      </c>
    </row>
    <row r="1368" spans="1:12" x14ac:dyDescent="0.25">
      <c r="A1368">
        <v>1367</v>
      </c>
      <c r="B1368" s="1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K1368" t="s">
        <v>11</v>
      </c>
      <c r="L1368">
        <f t="shared" si="21"/>
        <v>1</v>
      </c>
    </row>
    <row r="1369" spans="1:12" x14ac:dyDescent="0.25">
      <c r="A1369">
        <v>1368</v>
      </c>
      <c r="B1369" s="1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K1369" t="s">
        <v>13</v>
      </c>
      <c r="L1369">
        <f t="shared" si="21"/>
        <v>0</v>
      </c>
    </row>
    <row r="1370" spans="1:12" x14ac:dyDescent="0.25">
      <c r="A1370">
        <v>1369</v>
      </c>
      <c r="B1370" s="1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K1370" t="s">
        <v>11</v>
      </c>
      <c r="L1370">
        <f t="shared" si="21"/>
        <v>1</v>
      </c>
    </row>
    <row r="1371" spans="1:12" x14ac:dyDescent="0.25">
      <c r="A1371">
        <v>1370</v>
      </c>
      <c r="B1371" s="1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K1371" t="s">
        <v>13</v>
      </c>
      <c r="L1371">
        <f t="shared" si="21"/>
        <v>0</v>
      </c>
    </row>
    <row r="1372" spans="1:12" x14ac:dyDescent="0.25">
      <c r="A1372">
        <v>1371</v>
      </c>
      <c r="B1372" s="1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K1372" t="s">
        <v>13</v>
      </c>
      <c r="L1372">
        <f t="shared" si="21"/>
        <v>0</v>
      </c>
    </row>
    <row r="1373" spans="1:12" x14ac:dyDescent="0.25">
      <c r="A1373">
        <v>1372</v>
      </c>
      <c r="B1373" s="1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K1373" t="s">
        <v>13</v>
      </c>
      <c r="L1373">
        <f t="shared" si="21"/>
        <v>0</v>
      </c>
    </row>
    <row r="1374" spans="1:12" x14ac:dyDescent="0.25">
      <c r="A1374">
        <v>1373</v>
      </c>
      <c r="B1374" s="1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K1374" t="s">
        <v>11</v>
      </c>
      <c r="L1374">
        <f t="shared" si="21"/>
        <v>1</v>
      </c>
    </row>
    <row r="1375" spans="1:12" x14ac:dyDescent="0.25">
      <c r="A1375">
        <v>1374</v>
      </c>
      <c r="B1375" s="1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K1375" t="s">
        <v>11</v>
      </c>
      <c r="L1375">
        <f t="shared" si="21"/>
        <v>1</v>
      </c>
    </row>
    <row r="1376" spans="1:12" x14ac:dyDescent="0.25">
      <c r="A1376">
        <v>1375</v>
      </c>
      <c r="B1376" s="1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K1376" t="s">
        <v>13</v>
      </c>
      <c r="L1376">
        <f t="shared" si="21"/>
        <v>0</v>
      </c>
    </row>
    <row r="1377" spans="1:12" x14ac:dyDescent="0.25">
      <c r="A1377">
        <v>1376</v>
      </c>
      <c r="B1377" s="1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K1377" t="s">
        <v>13</v>
      </c>
      <c r="L1377">
        <f t="shared" si="21"/>
        <v>0</v>
      </c>
    </row>
    <row r="1378" spans="1:12" x14ac:dyDescent="0.25">
      <c r="A1378">
        <v>1377</v>
      </c>
      <c r="B1378" s="1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K1378" t="s">
        <v>11</v>
      </c>
      <c r="L1378">
        <f t="shared" si="21"/>
        <v>1</v>
      </c>
    </row>
    <row r="1379" spans="1:12" x14ac:dyDescent="0.25">
      <c r="A1379">
        <v>1378</v>
      </c>
      <c r="B1379" s="1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K1379" t="s">
        <v>13</v>
      </c>
      <c r="L1379">
        <f t="shared" si="21"/>
        <v>0</v>
      </c>
    </row>
    <row r="1380" spans="1:12" x14ac:dyDescent="0.25">
      <c r="A1380">
        <v>1379</v>
      </c>
      <c r="B1380" s="1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K1380" t="s">
        <v>13</v>
      </c>
      <c r="L1380">
        <f t="shared" si="21"/>
        <v>0</v>
      </c>
    </row>
    <row r="1381" spans="1:12" x14ac:dyDescent="0.25">
      <c r="A1381">
        <v>1380</v>
      </c>
      <c r="B1381" s="1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K1381" t="s">
        <v>13</v>
      </c>
      <c r="L1381">
        <f t="shared" si="21"/>
        <v>0</v>
      </c>
    </row>
    <row r="1382" spans="1:12" x14ac:dyDescent="0.25">
      <c r="A1382">
        <v>1381</v>
      </c>
      <c r="B1382" s="1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K1382" t="s">
        <v>11</v>
      </c>
      <c r="L1382">
        <f t="shared" si="21"/>
        <v>1</v>
      </c>
    </row>
    <row r="1383" spans="1:12" x14ac:dyDescent="0.25">
      <c r="A1383">
        <v>1382</v>
      </c>
      <c r="B1383" s="1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K1383" t="s">
        <v>13</v>
      </c>
      <c r="L1383">
        <f t="shared" si="21"/>
        <v>0</v>
      </c>
    </row>
    <row r="1384" spans="1:12" x14ac:dyDescent="0.25">
      <c r="A1384">
        <v>1383</v>
      </c>
      <c r="B1384" s="1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K1384" t="s">
        <v>11</v>
      </c>
      <c r="L1384">
        <f t="shared" si="21"/>
        <v>1</v>
      </c>
    </row>
    <row r="1385" spans="1:12" x14ac:dyDescent="0.25">
      <c r="A1385">
        <v>1384</v>
      </c>
      <c r="B1385" s="1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K1385" t="s">
        <v>13</v>
      </c>
      <c r="L1385">
        <f t="shared" si="21"/>
        <v>0</v>
      </c>
    </row>
    <row r="1386" spans="1:12" x14ac:dyDescent="0.25">
      <c r="A1386">
        <v>1385</v>
      </c>
      <c r="B1386" s="1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K1386" t="s">
        <v>13</v>
      </c>
      <c r="L1386">
        <f t="shared" si="21"/>
        <v>0</v>
      </c>
    </row>
    <row r="1387" spans="1:12" x14ac:dyDescent="0.25">
      <c r="A1387">
        <v>1386</v>
      </c>
      <c r="B1387" s="1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K1387" t="s">
        <v>11</v>
      </c>
      <c r="L1387">
        <f t="shared" si="21"/>
        <v>1</v>
      </c>
    </row>
    <row r="1388" spans="1:12" x14ac:dyDescent="0.25">
      <c r="A1388">
        <v>1387</v>
      </c>
      <c r="B1388" s="1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K1388" t="s">
        <v>13</v>
      </c>
      <c r="L1388">
        <f t="shared" si="21"/>
        <v>0</v>
      </c>
    </row>
    <row r="1389" spans="1:12" x14ac:dyDescent="0.25">
      <c r="A1389">
        <v>1388</v>
      </c>
      <c r="B1389" s="1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K1389" t="s">
        <v>11</v>
      </c>
      <c r="L1389">
        <f t="shared" si="21"/>
        <v>1</v>
      </c>
    </row>
    <row r="1390" spans="1:12" x14ac:dyDescent="0.25">
      <c r="A1390">
        <v>1389</v>
      </c>
      <c r="B1390" s="1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K1390" t="s">
        <v>13</v>
      </c>
      <c r="L1390">
        <f t="shared" si="21"/>
        <v>0</v>
      </c>
    </row>
    <row r="1391" spans="1:12" x14ac:dyDescent="0.25">
      <c r="A1391">
        <v>1390</v>
      </c>
      <c r="B1391" s="1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K1391" t="s">
        <v>11</v>
      </c>
      <c r="L1391">
        <f t="shared" si="21"/>
        <v>1</v>
      </c>
    </row>
    <row r="1392" spans="1:12" x14ac:dyDescent="0.25">
      <c r="A1392">
        <v>1391</v>
      </c>
      <c r="B1392" s="1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K1392" t="s">
        <v>13</v>
      </c>
      <c r="L1392">
        <f t="shared" si="21"/>
        <v>0</v>
      </c>
    </row>
    <row r="1393" spans="1:12" x14ac:dyDescent="0.25">
      <c r="A1393">
        <v>1392</v>
      </c>
      <c r="B1393" s="1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K1393" t="s">
        <v>11</v>
      </c>
      <c r="L1393">
        <f t="shared" si="21"/>
        <v>1</v>
      </c>
    </row>
    <row r="1394" spans="1:12" x14ac:dyDescent="0.25">
      <c r="A1394">
        <v>1393</v>
      </c>
      <c r="B1394" s="1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K1394" t="s">
        <v>13</v>
      </c>
      <c r="L1394">
        <f t="shared" si="21"/>
        <v>0</v>
      </c>
    </row>
    <row r="1395" spans="1:12" x14ac:dyDescent="0.25">
      <c r="A1395">
        <v>1394</v>
      </c>
      <c r="B1395" s="1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K1395" t="s">
        <v>11</v>
      </c>
      <c r="L1395">
        <f t="shared" si="21"/>
        <v>1</v>
      </c>
    </row>
    <row r="1396" spans="1:12" x14ac:dyDescent="0.25">
      <c r="A1396">
        <v>1395</v>
      </c>
      <c r="B1396" s="1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K1396" t="s">
        <v>11</v>
      </c>
      <c r="L1396">
        <f t="shared" si="21"/>
        <v>1</v>
      </c>
    </row>
    <row r="1397" spans="1:12" x14ac:dyDescent="0.25">
      <c r="A1397">
        <v>1396</v>
      </c>
      <c r="B1397" s="1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K1397" t="s">
        <v>13</v>
      </c>
      <c r="L1397">
        <f t="shared" si="21"/>
        <v>0</v>
      </c>
    </row>
    <row r="1398" spans="1:12" x14ac:dyDescent="0.25">
      <c r="A1398">
        <v>1397</v>
      </c>
      <c r="B1398" s="1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K1398" t="s">
        <v>13</v>
      </c>
      <c r="L1398">
        <f t="shared" si="21"/>
        <v>0</v>
      </c>
    </row>
    <row r="1399" spans="1:12" x14ac:dyDescent="0.25">
      <c r="A1399">
        <v>1398</v>
      </c>
      <c r="B1399" s="1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K1399" t="s">
        <v>11</v>
      </c>
      <c r="L1399">
        <f t="shared" si="21"/>
        <v>1</v>
      </c>
    </row>
    <row r="1400" spans="1:12" x14ac:dyDescent="0.25">
      <c r="A1400">
        <v>1399</v>
      </c>
      <c r="B1400" s="1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K1400" t="s">
        <v>11</v>
      </c>
      <c r="L1400">
        <f t="shared" si="21"/>
        <v>1</v>
      </c>
    </row>
    <row r="1401" spans="1:12" x14ac:dyDescent="0.25">
      <c r="A1401">
        <v>1400</v>
      </c>
      <c r="B1401" s="1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K1401" t="s">
        <v>13</v>
      </c>
      <c r="L1401">
        <f t="shared" si="21"/>
        <v>0</v>
      </c>
    </row>
    <row r="1402" spans="1:12" x14ac:dyDescent="0.25">
      <c r="A1402">
        <v>1401</v>
      </c>
      <c r="B1402" s="1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K1402" t="s">
        <v>11</v>
      </c>
      <c r="L1402">
        <f t="shared" si="21"/>
        <v>1</v>
      </c>
    </row>
    <row r="1403" spans="1:12" x14ac:dyDescent="0.25">
      <c r="A1403">
        <v>1402</v>
      </c>
      <c r="B1403" s="1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K1403" t="s">
        <v>13</v>
      </c>
      <c r="L1403">
        <f t="shared" si="21"/>
        <v>0</v>
      </c>
    </row>
    <row r="1404" spans="1:12" x14ac:dyDescent="0.25">
      <c r="A1404">
        <v>1403</v>
      </c>
      <c r="B1404" s="1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K1404" t="s">
        <v>11</v>
      </c>
      <c r="L1404">
        <f t="shared" si="21"/>
        <v>1</v>
      </c>
    </row>
    <row r="1405" spans="1:12" x14ac:dyDescent="0.25">
      <c r="A1405">
        <v>1404</v>
      </c>
      <c r="B1405" s="1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K1405" t="s">
        <v>11</v>
      </c>
      <c r="L1405">
        <f t="shared" si="21"/>
        <v>1</v>
      </c>
    </row>
    <row r="1406" spans="1:12" x14ac:dyDescent="0.25">
      <c r="A1406">
        <v>1405</v>
      </c>
      <c r="B1406" s="1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K1406" t="s">
        <v>11</v>
      </c>
      <c r="L1406">
        <f t="shared" si="21"/>
        <v>1</v>
      </c>
    </row>
    <row r="1407" spans="1:12" x14ac:dyDescent="0.25">
      <c r="A1407">
        <v>1406</v>
      </c>
      <c r="B1407" s="1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K1407" t="s">
        <v>11</v>
      </c>
      <c r="L1407">
        <f t="shared" si="21"/>
        <v>1</v>
      </c>
    </row>
    <row r="1408" spans="1:12" x14ac:dyDescent="0.25">
      <c r="A1408">
        <v>1407</v>
      </c>
      <c r="B1408" s="1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K1408" t="s">
        <v>13</v>
      </c>
      <c r="L1408">
        <f t="shared" si="21"/>
        <v>0</v>
      </c>
    </row>
    <row r="1409" spans="1:12" x14ac:dyDescent="0.25">
      <c r="A1409">
        <v>1408</v>
      </c>
      <c r="B1409" s="1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K1409" t="s">
        <v>11</v>
      </c>
      <c r="L1409">
        <f t="shared" si="21"/>
        <v>1</v>
      </c>
    </row>
    <row r="1410" spans="1:12" x14ac:dyDescent="0.25">
      <c r="A1410">
        <v>1409</v>
      </c>
      <c r="B1410" s="1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K1410" t="s">
        <v>11</v>
      </c>
      <c r="L1410">
        <f t="shared" si="21"/>
        <v>1</v>
      </c>
    </row>
    <row r="1411" spans="1:12" x14ac:dyDescent="0.25">
      <c r="A1411">
        <v>1410</v>
      </c>
      <c r="B1411" s="1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K1411" t="s">
        <v>13</v>
      </c>
      <c r="L1411">
        <f t="shared" ref="L1411:L1474" si="22">IF(K1411="Yes", 1, 0)</f>
        <v>0</v>
      </c>
    </row>
    <row r="1412" spans="1:12" x14ac:dyDescent="0.25">
      <c r="A1412">
        <v>1411</v>
      </c>
      <c r="B1412" s="1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K1412" t="s">
        <v>13</v>
      </c>
      <c r="L1412">
        <f t="shared" si="22"/>
        <v>0</v>
      </c>
    </row>
    <row r="1413" spans="1:12" x14ac:dyDescent="0.25">
      <c r="A1413">
        <v>1412</v>
      </c>
      <c r="B1413" s="1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K1413" t="s">
        <v>11</v>
      </c>
      <c r="L1413">
        <f t="shared" si="22"/>
        <v>1</v>
      </c>
    </row>
    <row r="1414" spans="1:12" x14ac:dyDescent="0.25">
      <c r="A1414">
        <v>1413</v>
      </c>
      <c r="B1414" s="1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K1414" t="s">
        <v>11</v>
      </c>
      <c r="L1414">
        <f t="shared" si="22"/>
        <v>1</v>
      </c>
    </row>
    <row r="1415" spans="1:12" x14ac:dyDescent="0.25">
      <c r="A1415">
        <v>1414</v>
      </c>
      <c r="B1415" s="1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K1415" t="s">
        <v>13</v>
      </c>
      <c r="L1415">
        <f t="shared" si="22"/>
        <v>0</v>
      </c>
    </row>
    <row r="1416" spans="1:12" x14ac:dyDescent="0.25">
      <c r="A1416">
        <v>1415</v>
      </c>
      <c r="B1416" s="1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K1416" t="s">
        <v>11</v>
      </c>
      <c r="L1416">
        <f t="shared" si="22"/>
        <v>1</v>
      </c>
    </row>
    <row r="1417" spans="1:12" x14ac:dyDescent="0.25">
      <c r="A1417">
        <v>1416</v>
      </c>
      <c r="B1417" s="1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K1417" t="s">
        <v>11</v>
      </c>
      <c r="L1417">
        <f t="shared" si="22"/>
        <v>1</v>
      </c>
    </row>
    <row r="1418" spans="1:12" x14ac:dyDescent="0.25">
      <c r="A1418">
        <v>1417</v>
      </c>
      <c r="B1418" s="1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K1418" t="s">
        <v>11</v>
      </c>
      <c r="L1418">
        <f t="shared" si="22"/>
        <v>1</v>
      </c>
    </row>
    <row r="1419" spans="1:12" x14ac:dyDescent="0.25">
      <c r="A1419">
        <v>1418</v>
      </c>
      <c r="B1419" s="1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K1419" t="s">
        <v>13</v>
      </c>
      <c r="L1419">
        <f t="shared" si="22"/>
        <v>0</v>
      </c>
    </row>
    <row r="1420" spans="1:12" x14ac:dyDescent="0.25">
      <c r="A1420">
        <v>1419</v>
      </c>
      <c r="B1420" s="1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K1420" t="s">
        <v>11</v>
      </c>
      <c r="L1420">
        <f t="shared" si="22"/>
        <v>1</v>
      </c>
    </row>
    <row r="1421" spans="1:12" x14ac:dyDescent="0.25">
      <c r="A1421">
        <v>1420</v>
      </c>
      <c r="B1421" s="1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K1421" t="s">
        <v>13</v>
      </c>
      <c r="L1421">
        <f t="shared" si="22"/>
        <v>0</v>
      </c>
    </row>
    <row r="1422" spans="1:12" x14ac:dyDescent="0.25">
      <c r="A1422">
        <v>1421</v>
      </c>
      <c r="B1422" s="1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K1422" t="s">
        <v>13</v>
      </c>
      <c r="L1422">
        <f t="shared" si="22"/>
        <v>0</v>
      </c>
    </row>
    <row r="1423" spans="1:12" x14ac:dyDescent="0.25">
      <c r="A1423">
        <v>1422</v>
      </c>
      <c r="B1423" s="1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K1423" t="s">
        <v>11</v>
      </c>
      <c r="L1423">
        <f t="shared" si="22"/>
        <v>1</v>
      </c>
    </row>
    <row r="1424" spans="1:12" x14ac:dyDescent="0.25">
      <c r="A1424">
        <v>1423</v>
      </c>
      <c r="B1424" s="1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K1424" t="s">
        <v>13</v>
      </c>
      <c r="L1424">
        <f t="shared" si="22"/>
        <v>0</v>
      </c>
    </row>
    <row r="1425" spans="1:12" x14ac:dyDescent="0.25">
      <c r="A1425">
        <v>1424</v>
      </c>
      <c r="B1425" s="1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K1425" t="s">
        <v>11</v>
      </c>
      <c r="L1425">
        <f t="shared" si="22"/>
        <v>1</v>
      </c>
    </row>
    <row r="1426" spans="1:12" x14ac:dyDescent="0.25">
      <c r="A1426">
        <v>1425</v>
      </c>
      <c r="B1426" s="1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K1426" t="s">
        <v>13</v>
      </c>
      <c r="L1426">
        <f t="shared" si="22"/>
        <v>0</v>
      </c>
    </row>
    <row r="1427" spans="1:12" x14ac:dyDescent="0.25">
      <c r="A1427">
        <v>1426</v>
      </c>
      <c r="B1427" s="1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K1427" t="s">
        <v>11</v>
      </c>
      <c r="L1427">
        <f t="shared" si="22"/>
        <v>1</v>
      </c>
    </row>
    <row r="1428" spans="1:12" x14ac:dyDescent="0.25">
      <c r="A1428">
        <v>1427</v>
      </c>
      <c r="B1428" s="1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K1428" t="s">
        <v>13</v>
      </c>
      <c r="L1428">
        <f t="shared" si="22"/>
        <v>0</v>
      </c>
    </row>
    <row r="1429" spans="1:12" x14ac:dyDescent="0.25">
      <c r="A1429">
        <v>1428</v>
      </c>
      <c r="B1429" s="1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K1429" t="s">
        <v>11</v>
      </c>
      <c r="L1429">
        <f t="shared" si="22"/>
        <v>1</v>
      </c>
    </row>
    <row r="1430" spans="1:12" x14ac:dyDescent="0.25">
      <c r="A1430">
        <v>1429</v>
      </c>
      <c r="B1430" s="1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K1430" t="s">
        <v>11</v>
      </c>
      <c r="L1430">
        <f t="shared" si="22"/>
        <v>1</v>
      </c>
    </row>
    <row r="1431" spans="1:12" x14ac:dyDescent="0.25">
      <c r="A1431">
        <v>1430</v>
      </c>
      <c r="B1431" s="1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K1431" t="s">
        <v>11</v>
      </c>
      <c r="L1431">
        <f t="shared" si="22"/>
        <v>1</v>
      </c>
    </row>
    <row r="1432" spans="1:12" x14ac:dyDescent="0.25">
      <c r="A1432">
        <v>1431</v>
      </c>
      <c r="B1432" s="1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K1432" t="s">
        <v>13</v>
      </c>
      <c r="L1432">
        <f t="shared" si="22"/>
        <v>0</v>
      </c>
    </row>
    <row r="1433" spans="1:12" x14ac:dyDescent="0.25">
      <c r="A1433">
        <v>1432</v>
      </c>
      <c r="B1433" s="1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K1433" t="s">
        <v>11</v>
      </c>
      <c r="L1433">
        <f t="shared" si="22"/>
        <v>1</v>
      </c>
    </row>
    <row r="1434" spans="1:12" x14ac:dyDescent="0.25">
      <c r="A1434">
        <v>1433</v>
      </c>
      <c r="B1434" s="1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K1434" t="s">
        <v>11</v>
      </c>
      <c r="L1434">
        <f t="shared" si="22"/>
        <v>1</v>
      </c>
    </row>
    <row r="1435" spans="1:12" x14ac:dyDescent="0.25">
      <c r="A1435">
        <v>1434</v>
      </c>
      <c r="B1435" s="1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K1435" t="s">
        <v>11</v>
      </c>
      <c r="L1435">
        <f t="shared" si="22"/>
        <v>1</v>
      </c>
    </row>
    <row r="1436" spans="1:12" x14ac:dyDescent="0.25">
      <c r="A1436">
        <v>1435</v>
      </c>
      <c r="B1436" s="1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K1436" t="s">
        <v>11</v>
      </c>
      <c r="L1436">
        <f t="shared" si="22"/>
        <v>1</v>
      </c>
    </row>
    <row r="1437" spans="1:12" x14ac:dyDescent="0.25">
      <c r="A1437">
        <v>1436</v>
      </c>
      <c r="B1437" s="1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K1437" t="s">
        <v>13</v>
      </c>
      <c r="L1437">
        <f t="shared" si="22"/>
        <v>0</v>
      </c>
    </row>
    <row r="1438" spans="1:12" x14ac:dyDescent="0.25">
      <c r="A1438">
        <v>1437</v>
      </c>
      <c r="B1438" s="1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K1438" t="s">
        <v>13</v>
      </c>
      <c r="L1438">
        <f t="shared" si="22"/>
        <v>0</v>
      </c>
    </row>
    <row r="1439" spans="1:12" x14ac:dyDescent="0.25">
      <c r="A1439">
        <v>1438</v>
      </c>
      <c r="B1439" s="1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K1439" t="s">
        <v>11</v>
      </c>
      <c r="L1439">
        <f t="shared" si="22"/>
        <v>1</v>
      </c>
    </row>
    <row r="1440" spans="1:12" x14ac:dyDescent="0.25">
      <c r="A1440">
        <v>1439</v>
      </c>
      <c r="B1440" s="1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K1440" t="s">
        <v>11</v>
      </c>
      <c r="L1440">
        <f t="shared" si="22"/>
        <v>1</v>
      </c>
    </row>
    <row r="1441" spans="1:12" x14ac:dyDescent="0.25">
      <c r="A1441">
        <v>1440</v>
      </c>
      <c r="B1441" s="1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K1441" t="s">
        <v>11</v>
      </c>
      <c r="L1441">
        <f t="shared" si="22"/>
        <v>1</v>
      </c>
    </row>
    <row r="1442" spans="1:12" x14ac:dyDescent="0.25">
      <c r="A1442">
        <v>1441</v>
      </c>
      <c r="B1442" s="1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K1442" t="s">
        <v>11</v>
      </c>
      <c r="L1442">
        <f t="shared" si="22"/>
        <v>1</v>
      </c>
    </row>
    <row r="1443" spans="1:12" x14ac:dyDescent="0.25">
      <c r="A1443">
        <v>1442</v>
      </c>
      <c r="B1443" s="1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K1443" t="s">
        <v>11</v>
      </c>
      <c r="L1443">
        <f t="shared" si="22"/>
        <v>1</v>
      </c>
    </row>
    <row r="1444" spans="1:12" x14ac:dyDescent="0.25">
      <c r="A1444">
        <v>1443</v>
      </c>
      <c r="B1444" s="1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K1444" t="s">
        <v>11</v>
      </c>
      <c r="L1444">
        <f t="shared" si="22"/>
        <v>1</v>
      </c>
    </row>
    <row r="1445" spans="1:12" x14ac:dyDescent="0.25">
      <c r="A1445">
        <v>1444</v>
      </c>
      <c r="B1445" s="1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K1445" t="s">
        <v>13</v>
      </c>
      <c r="L1445">
        <f t="shared" si="22"/>
        <v>0</v>
      </c>
    </row>
    <row r="1446" spans="1:12" x14ac:dyDescent="0.25">
      <c r="A1446">
        <v>1445</v>
      </c>
      <c r="B1446" s="1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K1446" t="s">
        <v>13</v>
      </c>
      <c r="L1446">
        <f t="shared" si="22"/>
        <v>0</v>
      </c>
    </row>
    <row r="1447" spans="1:12" x14ac:dyDescent="0.25">
      <c r="A1447">
        <v>1446</v>
      </c>
      <c r="B1447" s="1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K1447" t="s">
        <v>11</v>
      </c>
      <c r="L1447">
        <f t="shared" si="22"/>
        <v>1</v>
      </c>
    </row>
    <row r="1448" spans="1:12" x14ac:dyDescent="0.25">
      <c r="A1448">
        <v>1447</v>
      </c>
      <c r="B1448" s="1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K1448" t="s">
        <v>13</v>
      </c>
      <c r="L1448">
        <f t="shared" si="22"/>
        <v>0</v>
      </c>
    </row>
    <row r="1449" spans="1:12" x14ac:dyDescent="0.25">
      <c r="A1449">
        <v>1448</v>
      </c>
      <c r="B1449" s="1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K1449" t="s">
        <v>13</v>
      </c>
      <c r="L1449">
        <f t="shared" si="22"/>
        <v>0</v>
      </c>
    </row>
    <row r="1450" spans="1:12" x14ac:dyDescent="0.25">
      <c r="A1450">
        <v>1449</v>
      </c>
      <c r="B1450" s="1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K1450" t="s">
        <v>11</v>
      </c>
      <c r="L1450">
        <f t="shared" si="22"/>
        <v>1</v>
      </c>
    </row>
    <row r="1451" spans="1:12" x14ac:dyDescent="0.25">
      <c r="A1451">
        <v>1450</v>
      </c>
      <c r="B1451" s="1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K1451" t="s">
        <v>13</v>
      </c>
      <c r="L1451">
        <f t="shared" si="22"/>
        <v>0</v>
      </c>
    </row>
    <row r="1452" spans="1:12" x14ac:dyDescent="0.25">
      <c r="A1452">
        <v>1451</v>
      </c>
      <c r="B1452" s="1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K1452" t="s">
        <v>11</v>
      </c>
      <c r="L1452">
        <f t="shared" si="22"/>
        <v>1</v>
      </c>
    </row>
    <row r="1453" spans="1:12" x14ac:dyDescent="0.25">
      <c r="A1453">
        <v>1452</v>
      </c>
      <c r="B1453" s="1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K1453" t="s">
        <v>11</v>
      </c>
      <c r="L1453">
        <f t="shared" si="22"/>
        <v>1</v>
      </c>
    </row>
    <row r="1454" spans="1:12" x14ac:dyDescent="0.25">
      <c r="A1454">
        <v>1453</v>
      </c>
      <c r="B1454" s="1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K1454" t="s">
        <v>11</v>
      </c>
      <c r="L1454">
        <f t="shared" si="22"/>
        <v>1</v>
      </c>
    </row>
    <row r="1455" spans="1:12" x14ac:dyDescent="0.25">
      <c r="A1455">
        <v>1454</v>
      </c>
      <c r="B1455" s="1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K1455" t="s">
        <v>13</v>
      </c>
      <c r="L1455">
        <f t="shared" si="22"/>
        <v>0</v>
      </c>
    </row>
    <row r="1456" spans="1:12" x14ac:dyDescent="0.25">
      <c r="A1456">
        <v>1455</v>
      </c>
      <c r="B1456" s="1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K1456" t="s">
        <v>13</v>
      </c>
      <c r="L1456">
        <f t="shared" si="22"/>
        <v>0</v>
      </c>
    </row>
    <row r="1457" spans="1:12" x14ac:dyDescent="0.25">
      <c r="A1457">
        <v>1456</v>
      </c>
      <c r="B1457" s="1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K1457" t="s">
        <v>11</v>
      </c>
      <c r="L1457">
        <f t="shared" si="22"/>
        <v>1</v>
      </c>
    </row>
    <row r="1458" spans="1:12" x14ac:dyDescent="0.25">
      <c r="A1458">
        <v>1457</v>
      </c>
      <c r="B1458" s="1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K1458" t="s">
        <v>11</v>
      </c>
      <c r="L1458">
        <f t="shared" si="22"/>
        <v>1</v>
      </c>
    </row>
    <row r="1459" spans="1:12" x14ac:dyDescent="0.25">
      <c r="A1459">
        <v>1458</v>
      </c>
      <c r="B1459" s="1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K1459" t="s">
        <v>13</v>
      </c>
      <c r="L1459">
        <f t="shared" si="22"/>
        <v>0</v>
      </c>
    </row>
    <row r="1460" spans="1:12" x14ac:dyDescent="0.25">
      <c r="A1460">
        <v>1459</v>
      </c>
      <c r="B1460" s="1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K1460" t="s">
        <v>11</v>
      </c>
      <c r="L1460">
        <f t="shared" si="22"/>
        <v>1</v>
      </c>
    </row>
    <row r="1461" spans="1:12" x14ac:dyDescent="0.25">
      <c r="A1461">
        <v>1460</v>
      </c>
      <c r="B1461" s="1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K1461" t="s">
        <v>11</v>
      </c>
      <c r="L1461">
        <f t="shared" si="22"/>
        <v>1</v>
      </c>
    </row>
    <row r="1462" spans="1:12" x14ac:dyDescent="0.25">
      <c r="A1462">
        <v>1461</v>
      </c>
      <c r="B1462" s="1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K1462" t="s">
        <v>11</v>
      </c>
      <c r="L1462">
        <f t="shared" si="22"/>
        <v>1</v>
      </c>
    </row>
    <row r="1463" spans="1:12" x14ac:dyDescent="0.25">
      <c r="A1463">
        <v>1462</v>
      </c>
      <c r="B1463" s="1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K1463" t="s">
        <v>13</v>
      </c>
      <c r="L1463">
        <f t="shared" si="22"/>
        <v>0</v>
      </c>
    </row>
    <row r="1464" spans="1:12" x14ac:dyDescent="0.25">
      <c r="A1464">
        <v>1463</v>
      </c>
      <c r="B1464" s="1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K1464" t="s">
        <v>13</v>
      </c>
      <c r="L1464">
        <f t="shared" si="22"/>
        <v>0</v>
      </c>
    </row>
    <row r="1465" spans="1:12" x14ac:dyDescent="0.25">
      <c r="A1465">
        <v>1464</v>
      </c>
      <c r="B1465" s="1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K1465" t="s">
        <v>13</v>
      </c>
      <c r="L1465">
        <f t="shared" si="22"/>
        <v>0</v>
      </c>
    </row>
    <row r="1466" spans="1:12" x14ac:dyDescent="0.25">
      <c r="A1466">
        <v>1465</v>
      </c>
      <c r="B1466" s="1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K1466" t="s">
        <v>11</v>
      </c>
      <c r="L1466">
        <f t="shared" si="22"/>
        <v>1</v>
      </c>
    </row>
    <row r="1467" spans="1:12" x14ac:dyDescent="0.25">
      <c r="A1467">
        <v>1466</v>
      </c>
      <c r="B1467" s="1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K1467" t="s">
        <v>11</v>
      </c>
      <c r="L1467">
        <f t="shared" si="22"/>
        <v>1</v>
      </c>
    </row>
    <row r="1468" spans="1:12" x14ac:dyDescent="0.25">
      <c r="A1468">
        <v>1467</v>
      </c>
      <c r="B1468" s="1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K1468" t="s">
        <v>11</v>
      </c>
      <c r="L1468">
        <f t="shared" si="22"/>
        <v>1</v>
      </c>
    </row>
    <row r="1469" spans="1:12" x14ac:dyDescent="0.25">
      <c r="A1469">
        <v>1468</v>
      </c>
      <c r="B1469" s="1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K1469" t="s">
        <v>13</v>
      </c>
      <c r="L1469">
        <f t="shared" si="22"/>
        <v>0</v>
      </c>
    </row>
    <row r="1470" spans="1:12" x14ac:dyDescent="0.25">
      <c r="A1470">
        <v>1469</v>
      </c>
      <c r="B1470" s="1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K1470" t="s">
        <v>13</v>
      </c>
      <c r="L1470">
        <f t="shared" si="22"/>
        <v>0</v>
      </c>
    </row>
    <row r="1471" spans="1:12" x14ac:dyDescent="0.25">
      <c r="A1471">
        <v>1470</v>
      </c>
      <c r="B1471" s="1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K1471" t="s">
        <v>11</v>
      </c>
      <c r="L1471">
        <f t="shared" si="22"/>
        <v>1</v>
      </c>
    </row>
    <row r="1472" spans="1:12" x14ac:dyDescent="0.25">
      <c r="A1472">
        <v>1471</v>
      </c>
      <c r="B1472" s="1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K1472" t="s">
        <v>11</v>
      </c>
      <c r="L1472">
        <f t="shared" si="22"/>
        <v>1</v>
      </c>
    </row>
    <row r="1473" spans="1:12" x14ac:dyDescent="0.25">
      <c r="A1473">
        <v>1472</v>
      </c>
      <c r="B1473" s="1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K1473" t="s">
        <v>13</v>
      </c>
      <c r="L1473">
        <f t="shared" si="22"/>
        <v>0</v>
      </c>
    </row>
    <row r="1474" spans="1:12" x14ac:dyDescent="0.25">
      <c r="A1474">
        <v>1473</v>
      </c>
      <c r="B1474" s="1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K1474" t="s">
        <v>13</v>
      </c>
      <c r="L1474">
        <f t="shared" si="22"/>
        <v>0</v>
      </c>
    </row>
    <row r="1475" spans="1:12" x14ac:dyDescent="0.25">
      <c r="A1475">
        <v>1474</v>
      </c>
      <c r="B1475" s="1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K1475" t="s">
        <v>11</v>
      </c>
      <c r="L1475">
        <f t="shared" ref="L1475:L1538" si="23">IF(K1475="Yes", 1, 0)</f>
        <v>1</v>
      </c>
    </row>
    <row r="1476" spans="1:12" x14ac:dyDescent="0.25">
      <c r="A1476">
        <v>1475</v>
      </c>
      <c r="B1476" s="1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K1476" t="s">
        <v>13</v>
      </c>
      <c r="L1476">
        <f t="shared" si="23"/>
        <v>0</v>
      </c>
    </row>
    <row r="1477" spans="1:12" x14ac:dyDescent="0.25">
      <c r="A1477">
        <v>1476</v>
      </c>
      <c r="B1477" s="1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K1477" t="s">
        <v>13</v>
      </c>
      <c r="L1477">
        <f t="shared" si="23"/>
        <v>0</v>
      </c>
    </row>
    <row r="1478" spans="1:12" x14ac:dyDescent="0.25">
      <c r="A1478">
        <v>1477</v>
      </c>
      <c r="B1478" s="1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K1478" t="s">
        <v>13</v>
      </c>
      <c r="L1478">
        <f t="shared" si="23"/>
        <v>0</v>
      </c>
    </row>
    <row r="1479" spans="1:12" x14ac:dyDescent="0.25">
      <c r="A1479">
        <v>1478</v>
      </c>
      <c r="B1479" s="1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K1479" t="s">
        <v>11</v>
      </c>
      <c r="L1479">
        <f t="shared" si="23"/>
        <v>1</v>
      </c>
    </row>
    <row r="1480" spans="1:12" x14ac:dyDescent="0.25">
      <c r="A1480">
        <v>1479</v>
      </c>
      <c r="B1480" s="1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K1480" t="s">
        <v>11</v>
      </c>
      <c r="L1480">
        <f t="shared" si="23"/>
        <v>1</v>
      </c>
    </row>
    <row r="1481" spans="1:12" x14ac:dyDescent="0.25">
      <c r="A1481">
        <v>1480</v>
      </c>
      <c r="B1481" s="1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K1481" t="s">
        <v>13</v>
      </c>
      <c r="L1481">
        <f t="shared" si="23"/>
        <v>0</v>
      </c>
    </row>
    <row r="1482" spans="1:12" x14ac:dyDescent="0.25">
      <c r="A1482">
        <v>1481</v>
      </c>
      <c r="B1482" s="1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K1482" t="s">
        <v>11</v>
      </c>
      <c r="L1482">
        <f t="shared" si="23"/>
        <v>1</v>
      </c>
    </row>
    <row r="1483" spans="1:12" x14ac:dyDescent="0.25">
      <c r="A1483">
        <v>1482</v>
      </c>
      <c r="B1483" s="1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K1483" t="s">
        <v>11</v>
      </c>
      <c r="L1483">
        <f t="shared" si="23"/>
        <v>1</v>
      </c>
    </row>
    <row r="1484" spans="1:12" x14ac:dyDescent="0.25">
      <c r="A1484">
        <v>1483</v>
      </c>
      <c r="B1484" s="1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K1484" t="s">
        <v>13</v>
      </c>
      <c r="L1484">
        <f t="shared" si="23"/>
        <v>0</v>
      </c>
    </row>
    <row r="1485" spans="1:12" x14ac:dyDescent="0.25">
      <c r="A1485">
        <v>1484</v>
      </c>
      <c r="B1485" s="1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K1485" t="s">
        <v>11</v>
      </c>
      <c r="L1485">
        <f t="shared" si="23"/>
        <v>1</v>
      </c>
    </row>
    <row r="1486" spans="1:12" x14ac:dyDescent="0.25">
      <c r="A1486">
        <v>1485</v>
      </c>
      <c r="B1486" s="1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K1486" t="s">
        <v>11</v>
      </c>
      <c r="L1486">
        <f t="shared" si="23"/>
        <v>1</v>
      </c>
    </row>
    <row r="1487" spans="1:12" x14ac:dyDescent="0.25">
      <c r="A1487">
        <v>1486</v>
      </c>
      <c r="B1487" s="1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K1487" t="s">
        <v>13</v>
      </c>
      <c r="L1487">
        <f t="shared" si="23"/>
        <v>0</v>
      </c>
    </row>
    <row r="1488" spans="1:12" x14ac:dyDescent="0.25">
      <c r="A1488">
        <v>1487</v>
      </c>
      <c r="B1488" s="1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K1488" t="s">
        <v>11</v>
      </c>
      <c r="L1488">
        <f t="shared" si="23"/>
        <v>1</v>
      </c>
    </row>
    <row r="1489" spans="1:12" x14ac:dyDescent="0.25">
      <c r="A1489">
        <v>1488</v>
      </c>
      <c r="B1489" s="1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K1489" t="s">
        <v>13</v>
      </c>
      <c r="L1489">
        <f t="shared" si="23"/>
        <v>0</v>
      </c>
    </row>
    <row r="1490" spans="1:12" x14ac:dyDescent="0.25">
      <c r="A1490">
        <v>1489</v>
      </c>
      <c r="B1490" s="1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K1490" t="s">
        <v>11</v>
      </c>
      <c r="L1490">
        <f t="shared" si="23"/>
        <v>1</v>
      </c>
    </row>
    <row r="1491" spans="1:12" x14ac:dyDescent="0.25">
      <c r="A1491">
        <v>1490</v>
      </c>
      <c r="B1491" s="1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K1491" t="s">
        <v>11</v>
      </c>
      <c r="L1491">
        <f t="shared" si="23"/>
        <v>1</v>
      </c>
    </row>
    <row r="1492" spans="1:12" x14ac:dyDescent="0.25">
      <c r="A1492">
        <v>1491</v>
      </c>
      <c r="B1492" s="1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K1492" t="s">
        <v>11</v>
      </c>
      <c r="L1492">
        <f t="shared" si="23"/>
        <v>1</v>
      </c>
    </row>
    <row r="1493" spans="1:12" x14ac:dyDescent="0.25">
      <c r="A1493">
        <v>1492</v>
      </c>
      <c r="B1493" s="1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K1493" t="s">
        <v>13</v>
      </c>
      <c r="L1493">
        <f t="shared" si="23"/>
        <v>0</v>
      </c>
    </row>
    <row r="1494" spans="1:12" x14ac:dyDescent="0.25">
      <c r="A1494">
        <v>1493</v>
      </c>
      <c r="B1494" s="1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K1494" t="s">
        <v>11</v>
      </c>
      <c r="L1494">
        <f t="shared" si="23"/>
        <v>1</v>
      </c>
    </row>
    <row r="1495" spans="1:12" x14ac:dyDescent="0.25">
      <c r="A1495">
        <v>1494</v>
      </c>
      <c r="B1495" s="1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K1495" t="s">
        <v>13</v>
      </c>
      <c r="L1495">
        <f t="shared" si="23"/>
        <v>0</v>
      </c>
    </row>
    <row r="1496" spans="1:12" x14ac:dyDescent="0.25">
      <c r="A1496">
        <v>1495</v>
      </c>
      <c r="B1496" s="1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K1496" t="s">
        <v>11</v>
      </c>
      <c r="L1496">
        <f t="shared" si="23"/>
        <v>1</v>
      </c>
    </row>
    <row r="1497" spans="1:12" x14ac:dyDescent="0.25">
      <c r="A1497">
        <v>1496</v>
      </c>
      <c r="B1497" s="1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K1497" t="s">
        <v>11</v>
      </c>
      <c r="L1497">
        <f t="shared" si="23"/>
        <v>1</v>
      </c>
    </row>
    <row r="1498" spans="1:12" x14ac:dyDescent="0.25">
      <c r="A1498">
        <v>1497</v>
      </c>
      <c r="B1498" s="1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K1498" t="s">
        <v>13</v>
      </c>
      <c r="L1498">
        <f t="shared" si="23"/>
        <v>0</v>
      </c>
    </row>
    <row r="1499" spans="1:12" x14ac:dyDescent="0.25">
      <c r="A1499">
        <v>1498</v>
      </c>
      <c r="B1499" s="1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K1499" t="s">
        <v>13</v>
      </c>
      <c r="L1499">
        <f t="shared" si="23"/>
        <v>0</v>
      </c>
    </row>
    <row r="1500" spans="1:12" x14ac:dyDescent="0.25">
      <c r="A1500">
        <v>1499</v>
      </c>
      <c r="B1500" s="1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K1500" t="s">
        <v>11</v>
      </c>
      <c r="L1500">
        <f t="shared" si="23"/>
        <v>1</v>
      </c>
    </row>
    <row r="1501" spans="1:12" x14ac:dyDescent="0.25">
      <c r="A1501">
        <v>1500</v>
      </c>
      <c r="B1501" s="1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K1501" t="s">
        <v>13</v>
      </c>
      <c r="L1501">
        <f t="shared" si="23"/>
        <v>0</v>
      </c>
    </row>
    <row r="1502" spans="1:12" x14ac:dyDescent="0.25">
      <c r="A1502">
        <v>1501</v>
      </c>
      <c r="B1502" s="1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K1502" t="s">
        <v>11</v>
      </c>
      <c r="L1502">
        <f t="shared" si="23"/>
        <v>1</v>
      </c>
    </row>
    <row r="1503" spans="1:12" x14ac:dyDescent="0.25">
      <c r="A1503">
        <v>1502</v>
      </c>
      <c r="B1503" s="1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K1503" t="s">
        <v>11</v>
      </c>
      <c r="L1503">
        <f t="shared" si="23"/>
        <v>1</v>
      </c>
    </row>
    <row r="1504" spans="1:12" x14ac:dyDescent="0.25">
      <c r="A1504">
        <v>1503</v>
      </c>
      <c r="B1504" s="1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K1504" t="s">
        <v>13</v>
      </c>
      <c r="L1504">
        <f t="shared" si="23"/>
        <v>0</v>
      </c>
    </row>
    <row r="1505" spans="1:12" x14ac:dyDescent="0.25">
      <c r="A1505">
        <v>1504</v>
      </c>
      <c r="B1505" s="1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K1505" t="s">
        <v>11</v>
      </c>
      <c r="L1505">
        <f t="shared" si="23"/>
        <v>1</v>
      </c>
    </row>
    <row r="1506" spans="1:12" x14ac:dyDescent="0.25">
      <c r="A1506">
        <v>1505</v>
      </c>
      <c r="B1506" s="1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K1506" t="s">
        <v>13</v>
      </c>
      <c r="L1506">
        <f t="shared" si="23"/>
        <v>0</v>
      </c>
    </row>
    <row r="1507" spans="1:12" x14ac:dyDescent="0.25">
      <c r="A1507">
        <v>1506</v>
      </c>
      <c r="B1507" s="1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K1507" t="s">
        <v>11</v>
      </c>
      <c r="L1507">
        <f t="shared" si="23"/>
        <v>1</v>
      </c>
    </row>
    <row r="1508" spans="1:12" x14ac:dyDescent="0.25">
      <c r="A1508">
        <v>1507</v>
      </c>
      <c r="B1508" s="1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K1508" t="s">
        <v>13</v>
      </c>
      <c r="L1508">
        <f t="shared" si="23"/>
        <v>0</v>
      </c>
    </row>
    <row r="1509" spans="1:12" x14ac:dyDescent="0.25">
      <c r="A1509">
        <v>1508</v>
      </c>
      <c r="B1509" s="1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K1509" t="s">
        <v>13</v>
      </c>
      <c r="L1509">
        <f t="shared" si="23"/>
        <v>0</v>
      </c>
    </row>
    <row r="1510" spans="1:12" x14ac:dyDescent="0.25">
      <c r="A1510">
        <v>1509</v>
      </c>
      <c r="B1510" s="1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K1510" t="s">
        <v>11</v>
      </c>
      <c r="L1510">
        <f t="shared" si="23"/>
        <v>1</v>
      </c>
    </row>
    <row r="1511" spans="1:12" x14ac:dyDescent="0.25">
      <c r="A1511">
        <v>1510</v>
      </c>
      <c r="B1511" s="1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K1511" t="s">
        <v>11</v>
      </c>
      <c r="L1511">
        <f t="shared" si="23"/>
        <v>1</v>
      </c>
    </row>
    <row r="1512" spans="1:12" x14ac:dyDescent="0.25">
      <c r="A1512">
        <v>1511</v>
      </c>
      <c r="B1512" s="1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K1512" t="s">
        <v>11</v>
      </c>
      <c r="L1512">
        <f t="shared" si="23"/>
        <v>1</v>
      </c>
    </row>
    <row r="1513" spans="1:12" x14ac:dyDescent="0.25">
      <c r="A1513">
        <v>1512</v>
      </c>
      <c r="B1513" s="1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K1513" t="s">
        <v>13</v>
      </c>
      <c r="L1513">
        <f t="shared" si="23"/>
        <v>0</v>
      </c>
    </row>
    <row r="1514" spans="1:12" x14ac:dyDescent="0.25">
      <c r="A1514">
        <v>1513</v>
      </c>
      <c r="B1514" s="1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K1514" t="s">
        <v>13</v>
      </c>
      <c r="L1514">
        <f t="shared" si="23"/>
        <v>0</v>
      </c>
    </row>
    <row r="1515" spans="1:12" x14ac:dyDescent="0.25">
      <c r="A1515">
        <v>1514</v>
      </c>
      <c r="B1515" s="1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K1515" t="s">
        <v>13</v>
      </c>
      <c r="L1515">
        <f t="shared" si="23"/>
        <v>0</v>
      </c>
    </row>
    <row r="1516" spans="1:12" x14ac:dyDescent="0.25">
      <c r="A1516">
        <v>1515</v>
      </c>
      <c r="B1516" s="1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K1516" t="s">
        <v>13</v>
      </c>
      <c r="L1516">
        <f t="shared" si="23"/>
        <v>0</v>
      </c>
    </row>
    <row r="1517" spans="1:12" x14ac:dyDescent="0.25">
      <c r="A1517">
        <v>1516</v>
      </c>
      <c r="B1517" s="1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K1517" t="s">
        <v>13</v>
      </c>
      <c r="L1517">
        <f t="shared" si="23"/>
        <v>0</v>
      </c>
    </row>
    <row r="1518" spans="1:12" x14ac:dyDescent="0.25">
      <c r="A1518">
        <v>1517</v>
      </c>
      <c r="B1518" s="1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K1518" t="s">
        <v>11</v>
      </c>
      <c r="L1518">
        <f t="shared" si="23"/>
        <v>1</v>
      </c>
    </row>
    <row r="1519" spans="1:12" x14ac:dyDescent="0.25">
      <c r="A1519">
        <v>1518</v>
      </c>
      <c r="B1519" s="1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K1519" t="s">
        <v>11</v>
      </c>
      <c r="L1519">
        <f t="shared" si="23"/>
        <v>1</v>
      </c>
    </row>
    <row r="1520" spans="1:12" x14ac:dyDescent="0.25">
      <c r="A1520">
        <v>1519</v>
      </c>
      <c r="B1520" s="1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K1520" t="s">
        <v>11</v>
      </c>
      <c r="L1520">
        <f t="shared" si="23"/>
        <v>1</v>
      </c>
    </row>
    <row r="1521" spans="1:12" x14ac:dyDescent="0.25">
      <c r="A1521">
        <v>1520</v>
      </c>
      <c r="B1521" s="1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K1521" t="s">
        <v>11</v>
      </c>
      <c r="L1521">
        <f t="shared" si="23"/>
        <v>1</v>
      </c>
    </row>
    <row r="1522" spans="1:12" x14ac:dyDescent="0.25">
      <c r="A1522">
        <v>1521</v>
      </c>
      <c r="B1522" s="1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K1522" t="s">
        <v>13</v>
      </c>
      <c r="L1522">
        <f t="shared" si="23"/>
        <v>0</v>
      </c>
    </row>
    <row r="1523" spans="1:12" x14ac:dyDescent="0.25">
      <c r="A1523">
        <v>1522</v>
      </c>
      <c r="B1523" s="1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K1523" t="s">
        <v>13</v>
      </c>
      <c r="L1523">
        <f t="shared" si="23"/>
        <v>0</v>
      </c>
    </row>
    <row r="1524" spans="1:12" x14ac:dyDescent="0.25">
      <c r="A1524">
        <v>1523</v>
      </c>
      <c r="B1524" s="1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K1524" t="s">
        <v>13</v>
      </c>
      <c r="L1524">
        <f t="shared" si="23"/>
        <v>0</v>
      </c>
    </row>
    <row r="1525" spans="1:12" x14ac:dyDescent="0.25">
      <c r="A1525">
        <v>1524</v>
      </c>
      <c r="B1525" s="1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K1525" t="s">
        <v>11</v>
      </c>
      <c r="L1525">
        <f t="shared" si="23"/>
        <v>1</v>
      </c>
    </row>
    <row r="1526" spans="1:12" x14ac:dyDescent="0.25">
      <c r="A1526">
        <v>1525</v>
      </c>
      <c r="B1526" s="1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K1526" t="s">
        <v>11</v>
      </c>
      <c r="L1526">
        <f t="shared" si="23"/>
        <v>1</v>
      </c>
    </row>
    <row r="1527" spans="1:12" x14ac:dyDescent="0.25">
      <c r="A1527">
        <v>1526</v>
      </c>
      <c r="B1527" s="1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K1527" t="s">
        <v>13</v>
      </c>
      <c r="L1527">
        <f t="shared" si="23"/>
        <v>0</v>
      </c>
    </row>
    <row r="1528" spans="1:12" x14ac:dyDescent="0.25">
      <c r="A1528">
        <v>1527</v>
      </c>
      <c r="B1528" s="1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K1528" t="s">
        <v>13</v>
      </c>
      <c r="L1528">
        <f t="shared" si="23"/>
        <v>0</v>
      </c>
    </row>
    <row r="1529" spans="1:12" x14ac:dyDescent="0.25">
      <c r="A1529">
        <v>1528</v>
      </c>
      <c r="B1529" s="1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K1529" t="s">
        <v>13</v>
      </c>
      <c r="L1529">
        <f t="shared" si="23"/>
        <v>0</v>
      </c>
    </row>
    <row r="1530" spans="1:12" x14ac:dyDescent="0.25">
      <c r="A1530">
        <v>1529</v>
      </c>
      <c r="B1530" s="1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K1530" t="s">
        <v>11</v>
      </c>
      <c r="L1530">
        <f t="shared" si="23"/>
        <v>1</v>
      </c>
    </row>
    <row r="1531" spans="1:12" x14ac:dyDescent="0.25">
      <c r="A1531">
        <v>1530</v>
      </c>
      <c r="B1531" s="1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K1531" t="s">
        <v>13</v>
      </c>
      <c r="L1531">
        <f t="shared" si="23"/>
        <v>0</v>
      </c>
    </row>
    <row r="1532" spans="1:12" x14ac:dyDescent="0.25">
      <c r="A1532">
        <v>1531</v>
      </c>
      <c r="B1532" s="1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K1532" t="s">
        <v>11</v>
      </c>
      <c r="L1532">
        <f t="shared" si="23"/>
        <v>1</v>
      </c>
    </row>
    <row r="1533" spans="1:12" x14ac:dyDescent="0.25">
      <c r="A1533">
        <v>1532</v>
      </c>
      <c r="B1533" s="1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K1533" t="s">
        <v>13</v>
      </c>
      <c r="L1533">
        <f t="shared" si="23"/>
        <v>0</v>
      </c>
    </row>
    <row r="1534" spans="1:12" x14ac:dyDescent="0.25">
      <c r="A1534">
        <v>1533</v>
      </c>
      <c r="B1534" s="1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K1534" t="s">
        <v>13</v>
      </c>
      <c r="L1534">
        <f t="shared" si="23"/>
        <v>0</v>
      </c>
    </row>
    <row r="1535" spans="1:12" x14ac:dyDescent="0.25">
      <c r="A1535">
        <v>1534</v>
      </c>
      <c r="B1535" s="1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K1535" t="s">
        <v>13</v>
      </c>
      <c r="L1535">
        <f t="shared" si="23"/>
        <v>0</v>
      </c>
    </row>
    <row r="1536" spans="1:12" x14ac:dyDescent="0.25">
      <c r="A1536">
        <v>1535</v>
      </c>
      <c r="B1536" s="1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K1536" t="s">
        <v>11</v>
      </c>
      <c r="L1536">
        <f t="shared" si="23"/>
        <v>1</v>
      </c>
    </row>
    <row r="1537" spans="1:12" x14ac:dyDescent="0.25">
      <c r="A1537">
        <v>1536</v>
      </c>
      <c r="B1537" s="1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K1537" t="s">
        <v>11</v>
      </c>
      <c r="L1537">
        <f t="shared" si="23"/>
        <v>1</v>
      </c>
    </row>
    <row r="1538" spans="1:12" x14ac:dyDescent="0.25">
      <c r="A1538">
        <v>1537</v>
      </c>
      <c r="B1538" s="1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K1538" t="s">
        <v>13</v>
      </c>
      <c r="L1538">
        <f t="shared" si="23"/>
        <v>0</v>
      </c>
    </row>
    <row r="1539" spans="1:12" x14ac:dyDescent="0.25">
      <c r="A1539">
        <v>1538</v>
      </c>
      <c r="B1539" s="1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K1539" t="s">
        <v>11</v>
      </c>
      <c r="L1539">
        <f t="shared" ref="L1539:L1602" si="24">IF(K1539="Yes", 1, 0)</f>
        <v>1</v>
      </c>
    </row>
    <row r="1540" spans="1:12" x14ac:dyDescent="0.25">
      <c r="A1540">
        <v>1539</v>
      </c>
      <c r="B1540" s="1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K1540" t="s">
        <v>11</v>
      </c>
      <c r="L1540">
        <f t="shared" si="24"/>
        <v>1</v>
      </c>
    </row>
    <row r="1541" spans="1:12" x14ac:dyDescent="0.25">
      <c r="A1541">
        <v>1540</v>
      </c>
      <c r="B1541" s="1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K1541" t="s">
        <v>13</v>
      </c>
      <c r="L1541">
        <f t="shared" si="24"/>
        <v>0</v>
      </c>
    </row>
    <row r="1542" spans="1:12" x14ac:dyDescent="0.25">
      <c r="A1542">
        <v>1541</v>
      </c>
      <c r="B1542" s="1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K1542" t="s">
        <v>11</v>
      </c>
      <c r="L1542">
        <f t="shared" si="24"/>
        <v>1</v>
      </c>
    </row>
    <row r="1543" spans="1:12" x14ac:dyDescent="0.25">
      <c r="A1543">
        <v>1542</v>
      </c>
      <c r="B1543" s="1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K1543" t="s">
        <v>11</v>
      </c>
      <c r="L1543">
        <f t="shared" si="24"/>
        <v>1</v>
      </c>
    </row>
    <row r="1544" spans="1:12" x14ac:dyDescent="0.25">
      <c r="A1544">
        <v>1543</v>
      </c>
      <c r="B1544" s="1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K1544" t="s">
        <v>11</v>
      </c>
      <c r="L1544">
        <f t="shared" si="24"/>
        <v>1</v>
      </c>
    </row>
    <row r="1545" spans="1:12" x14ac:dyDescent="0.25">
      <c r="A1545">
        <v>1544</v>
      </c>
      <c r="B1545" s="1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K1545" t="s">
        <v>11</v>
      </c>
      <c r="L1545">
        <f t="shared" si="24"/>
        <v>1</v>
      </c>
    </row>
    <row r="1546" spans="1:12" x14ac:dyDescent="0.25">
      <c r="A1546">
        <v>1545</v>
      </c>
      <c r="B1546" s="1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K1546" t="s">
        <v>13</v>
      </c>
      <c r="L1546">
        <f t="shared" si="24"/>
        <v>0</v>
      </c>
    </row>
    <row r="1547" spans="1:12" x14ac:dyDescent="0.25">
      <c r="A1547">
        <v>1546</v>
      </c>
      <c r="B1547" s="1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K1547" t="s">
        <v>13</v>
      </c>
      <c r="L1547">
        <f t="shared" si="24"/>
        <v>0</v>
      </c>
    </row>
    <row r="1548" spans="1:12" x14ac:dyDescent="0.25">
      <c r="A1548">
        <v>1547</v>
      </c>
      <c r="B1548" s="1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K1548" t="s">
        <v>13</v>
      </c>
      <c r="L1548">
        <f t="shared" si="24"/>
        <v>0</v>
      </c>
    </row>
    <row r="1549" spans="1:12" x14ac:dyDescent="0.25">
      <c r="A1549">
        <v>1548</v>
      </c>
      <c r="B1549" s="1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K1549" t="s">
        <v>11</v>
      </c>
      <c r="L1549">
        <f t="shared" si="24"/>
        <v>1</v>
      </c>
    </row>
    <row r="1550" spans="1:12" x14ac:dyDescent="0.25">
      <c r="A1550">
        <v>1549</v>
      </c>
      <c r="B1550" s="1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K1550" t="s">
        <v>13</v>
      </c>
      <c r="L1550">
        <f t="shared" si="24"/>
        <v>0</v>
      </c>
    </row>
    <row r="1551" spans="1:12" x14ac:dyDescent="0.25">
      <c r="A1551">
        <v>1550</v>
      </c>
      <c r="B1551" s="1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K1551" t="s">
        <v>11</v>
      </c>
      <c r="L1551">
        <f t="shared" si="24"/>
        <v>1</v>
      </c>
    </row>
    <row r="1552" spans="1:12" x14ac:dyDescent="0.25">
      <c r="A1552">
        <v>1551</v>
      </c>
      <c r="B1552" s="1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K1552" t="s">
        <v>13</v>
      </c>
      <c r="L1552">
        <f t="shared" si="24"/>
        <v>0</v>
      </c>
    </row>
    <row r="1553" spans="1:12" x14ac:dyDescent="0.25">
      <c r="A1553">
        <v>1552</v>
      </c>
      <c r="B1553" s="1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K1553" t="s">
        <v>13</v>
      </c>
      <c r="L1553">
        <f t="shared" si="24"/>
        <v>0</v>
      </c>
    </row>
    <row r="1554" spans="1:12" x14ac:dyDescent="0.25">
      <c r="A1554">
        <v>1553</v>
      </c>
      <c r="B1554" s="1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K1554" t="s">
        <v>11</v>
      </c>
      <c r="L1554">
        <f t="shared" si="24"/>
        <v>1</v>
      </c>
    </row>
    <row r="1555" spans="1:12" x14ac:dyDescent="0.25">
      <c r="A1555">
        <v>1554</v>
      </c>
      <c r="B1555" s="1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K1555" t="s">
        <v>13</v>
      </c>
      <c r="L1555">
        <f t="shared" si="24"/>
        <v>0</v>
      </c>
    </row>
    <row r="1556" spans="1:12" x14ac:dyDescent="0.25">
      <c r="A1556">
        <v>1555</v>
      </c>
      <c r="B1556" s="1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K1556" t="s">
        <v>11</v>
      </c>
      <c r="L1556">
        <f t="shared" si="24"/>
        <v>1</v>
      </c>
    </row>
    <row r="1557" spans="1:12" x14ac:dyDescent="0.25">
      <c r="A1557">
        <v>1556</v>
      </c>
      <c r="B1557" s="1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K1557" t="s">
        <v>11</v>
      </c>
      <c r="L1557">
        <f t="shared" si="24"/>
        <v>1</v>
      </c>
    </row>
    <row r="1558" spans="1:12" x14ac:dyDescent="0.25">
      <c r="A1558">
        <v>1557</v>
      </c>
      <c r="B1558" s="1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K1558" t="s">
        <v>13</v>
      </c>
      <c r="L1558">
        <f t="shared" si="24"/>
        <v>0</v>
      </c>
    </row>
    <row r="1559" spans="1:12" x14ac:dyDescent="0.25">
      <c r="A1559">
        <v>1558</v>
      </c>
      <c r="B1559" s="1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K1559" t="s">
        <v>11</v>
      </c>
      <c r="L1559">
        <f t="shared" si="24"/>
        <v>1</v>
      </c>
    </row>
    <row r="1560" spans="1:12" x14ac:dyDescent="0.25">
      <c r="A1560">
        <v>1559</v>
      </c>
      <c r="B1560" s="1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K1560" t="s">
        <v>13</v>
      </c>
      <c r="L1560">
        <f t="shared" si="24"/>
        <v>0</v>
      </c>
    </row>
    <row r="1561" spans="1:12" x14ac:dyDescent="0.25">
      <c r="A1561">
        <v>1560</v>
      </c>
      <c r="B1561" s="1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K1561" t="s">
        <v>13</v>
      </c>
      <c r="L1561">
        <f t="shared" si="24"/>
        <v>0</v>
      </c>
    </row>
    <row r="1562" spans="1:12" x14ac:dyDescent="0.25">
      <c r="A1562">
        <v>1561</v>
      </c>
      <c r="B1562" s="1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K1562" t="s">
        <v>11</v>
      </c>
      <c r="L1562">
        <f t="shared" si="24"/>
        <v>1</v>
      </c>
    </row>
    <row r="1563" spans="1:12" x14ac:dyDescent="0.25">
      <c r="A1563">
        <v>1562</v>
      </c>
      <c r="B1563" s="1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K1563" t="s">
        <v>13</v>
      </c>
      <c r="L1563">
        <f t="shared" si="24"/>
        <v>0</v>
      </c>
    </row>
    <row r="1564" spans="1:12" x14ac:dyDescent="0.25">
      <c r="A1564">
        <v>1563</v>
      </c>
      <c r="B1564" s="1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K1564" t="s">
        <v>11</v>
      </c>
      <c r="L1564">
        <f t="shared" si="24"/>
        <v>1</v>
      </c>
    </row>
    <row r="1565" spans="1:12" x14ac:dyDescent="0.25">
      <c r="A1565">
        <v>1564</v>
      </c>
      <c r="B1565" s="1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K1565" t="s">
        <v>13</v>
      </c>
      <c r="L1565">
        <f t="shared" si="24"/>
        <v>0</v>
      </c>
    </row>
    <row r="1566" spans="1:12" x14ac:dyDescent="0.25">
      <c r="A1566">
        <v>1565</v>
      </c>
      <c r="B1566" s="1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K1566" t="s">
        <v>11</v>
      </c>
      <c r="L1566">
        <f t="shared" si="24"/>
        <v>1</v>
      </c>
    </row>
    <row r="1567" spans="1:12" x14ac:dyDescent="0.25">
      <c r="A1567">
        <v>1566</v>
      </c>
      <c r="B1567" s="1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K1567" t="s">
        <v>11</v>
      </c>
      <c r="L1567">
        <f t="shared" si="24"/>
        <v>1</v>
      </c>
    </row>
    <row r="1568" spans="1:12" x14ac:dyDescent="0.25">
      <c r="A1568">
        <v>1567</v>
      </c>
      <c r="B1568" s="1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K1568" t="s">
        <v>11</v>
      </c>
      <c r="L1568">
        <f t="shared" si="24"/>
        <v>1</v>
      </c>
    </row>
    <row r="1569" spans="1:12" x14ac:dyDescent="0.25">
      <c r="A1569">
        <v>1568</v>
      </c>
      <c r="B1569" s="1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K1569" t="s">
        <v>13</v>
      </c>
      <c r="L1569">
        <f t="shared" si="24"/>
        <v>0</v>
      </c>
    </row>
    <row r="1570" spans="1:12" x14ac:dyDescent="0.25">
      <c r="A1570">
        <v>1569</v>
      </c>
      <c r="B1570" s="1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K1570" t="s">
        <v>11</v>
      </c>
      <c r="L1570">
        <f t="shared" si="24"/>
        <v>1</v>
      </c>
    </row>
    <row r="1571" spans="1:12" x14ac:dyDescent="0.25">
      <c r="A1571">
        <v>1570</v>
      </c>
      <c r="B1571" s="1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K1571" t="s">
        <v>11</v>
      </c>
      <c r="L1571">
        <f t="shared" si="24"/>
        <v>1</v>
      </c>
    </row>
    <row r="1572" spans="1:12" x14ac:dyDescent="0.25">
      <c r="A1572">
        <v>1571</v>
      </c>
      <c r="B1572" s="1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K1572" t="s">
        <v>13</v>
      </c>
      <c r="L1572">
        <f t="shared" si="24"/>
        <v>0</v>
      </c>
    </row>
    <row r="1573" spans="1:12" x14ac:dyDescent="0.25">
      <c r="A1573">
        <v>1572</v>
      </c>
      <c r="B1573" s="1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K1573" t="s">
        <v>13</v>
      </c>
      <c r="L1573">
        <f t="shared" si="24"/>
        <v>0</v>
      </c>
    </row>
    <row r="1574" spans="1:12" x14ac:dyDescent="0.25">
      <c r="A1574">
        <v>1573</v>
      </c>
      <c r="B1574" s="1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K1574" t="s">
        <v>13</v>
      </c>
      <c r="L1574">
        <f t="shared" si="24"/>
        <v>0</v>
      </c>
    </row>
    <row r="1575" spans="1:12" x14ac:dyDescent="0.25">
      <c r="A1575">
        <v>1574</v>
      </c>
      <c r="B1575" s="1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K1575" t="s">
        <v>11</v>
      </c>
      <c r="L1575">
        <f t="shared" si="24"/>
        <v>1</v>
      </c>
    </row>
    <row r="1576" spans="1:12" x14ac:dyDescent="0.25">
      <c r="A1576">
        <v>1575</v>
      </c>
      <c r="B1576" s="1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K1576" t="s">
        <v>13</v>
      </c>
      <c r="L1576">
        <f t="shared" si="24"/>
        <v>0</v>
      </c>
    </row>
    <row r="1577" spans="1:12" x14ac:dyDescent="0.25">
      <c r="A1577">
        <v>1576</v>
      </c>
      <c r="B1577" s="1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K1577" t="s">
        <v>11</v>
      </c>
      <c r="L1577">
        <f t="shared" si="24"/>
        <v>1</v>
      </c>
    </row>
    <row r="1578" spans="1:12" x14ac:dyDescent="0.25">
      <c r="A1578">
        <v>1577</v>
      </c>
      <c r="B1578" s="1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K1578" t="s">
        <v>11</v>
      </c>
      <c r="L1578">
        <f t="shared" si="24"/>
        <v>1</v>
      </c>
    </row>
    <row r="1579" spans="1:12" x14ac:dyDescent="0.25">
      <c r="A1579">
        <v>1578</v>
      </c>
      <c r="B1579" s="1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K1579" t="s">
        <v>11</v>
      </c>
      <c r="L1579">
        <f t="shared" si="24"/>
        <v>1</v>
      </c>
    </row>
    <row r="1580" spans="1:12" x14ac:dyDescent="0.25">
      <c r="A1580">
        <v>1579</v>
      </c>
      <c r="B1580" s="1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K1580" t="s">
        <v>11</v>
      </c>
      <c r="L1580">
        <f t="shared" si="24"/>
        <v>1</v>
      </c>
    </row>
    <row r="1581" spans="1:12" x14ac:dyDescent="0.25">
      <c r="A1581">
        <v>1580</v>
      </c>
      <c r="B1581" s="1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K1581" t="s">
        <v>13</v>
      </c>
      <c r="L1581">
        <f t="shared" si="24"/>
        <v>0</v>
      </c>
    </row>
    <row r="1582" spans="1:12" x14ac:dyDescent="0.25">
      <c r="A1582">
        <v>1581</v>
      </c>
      <c r="B1582" s="1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K1582" t="s">
        <v>13</v>
      </c>
      <c r="L1582">
        <f t="shared" si="24"/>
        <v>0</v>
      </c>
    </row>
    <row r="1583" spans="1:12" x14ac:dyDescent="0.25">
      <c r="A1583">
        <v>1582</v>
      </c>
      <c r="B1583" s="1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K1583" t="s">
        <v>13</v>
      </c>
      <c r="L1583">
        <f t="shared" si="24"/>
        <v>0</v>
      </c>
    </row>
    <row r="1584" spans="1:12" x14ac:dyDescent="0.25">
      <c r="A1584">
        <v>1583</v>
      </c>
      <c r="B1584" s="1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K1584" t="s">
        <v>11</v>
      </c>
      <c r="L1584">
        <f t="shared" si="24"/>
        <v>1</v>
      </c>
    </row>
    <row r="1585" spans="1:12" x14ac:dyDescent="0.25">
      <c r="A1585">
        <v>1584</v>
      </c>
      <c r="B1585" s="1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K1585" t="s">
        <v>11</v>
      </c>
      <c r="L1585">
        <f t="shared" si="24"/>
        <v>1</v>
      </c>
    </row>
    <row r="1586" spans="1:12" x14ac:dyDescent="0.25">
      <c r="A1586">
        <v>1585</v>
      </c>
      <c r="B1586" s="1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K1586" t="s">
        <v>11</v>
      </c>
      <c r="L1586">
        <f t="shared" si="24"/>
        <v>1</v>
      </c>
    </row>
    <row r="1587" spans="1:12" x14ac:dyDescent="0.25">
      <c r="A1587">
        <v>1586</v>
      </c>
      <c r="B1587" s="1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K1587" t="s">
        <v>11</v>
      </c>
      <c r="L1587">
        <f t="shared" si="24"/>
        <v>1</v>
      </c>
    </row>
    <row r="1588" spans="1:12" x14ac:dyDescent="0.25">
      <c r="A1588">
        <v>1587</v>
      </c>
      <c r="B1588" s="1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K1588" t="s">
        <v>11</v>
      </c>
      <c r="L1588">
        <f t="shared" si="24"/>
        <v>1</v>
      </c>
    </row>
    <row r="1589" spans="1:12" x14ac:dyDescent="0.25">
      <c r="A1589">
        <v>1588</v>
      </c>
      <c r="B1589" s="1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K1589" t="s">
        <v>13</v>
      </c>
      <c r="L1589">
        <f t="shared" si="24"/>
        <v>0</v>
      </c>
    </row>
    <row r="1590" spans="1:12" x14ac:dyDescent="0.25">
      <c r="A1590">
        <v>1589</v>
      </c>
      <c r="B1590" s="1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K1590" t="s">
        <v>13</v>
      </c>
      <c r="L1590">
        <f t="shared" si="24"/>
        <v>0</v>
      </c>
    </row>
    <row r="1591" spans="1:12" x14ac:dyDescent="0.25">
      <c r="A1591">
        <v>1590</v>
      </c>
      <c r="B1591" s="1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K1591" t="s">
        <v>13</v>
      </c>
      <c r="L1591">
        <f t="shared" si="24"/>
        <v>0</v>
      </c>
    </row>
    <row r="1592" spans="1:12" x14ac:dyDescent="0.25">
      <c r="A1592">
        <v>1591</v>
      </c>
      <c r="B1592" s="1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K1592" t="s">
        <v>11</v>
      </c>
      <c r="L1592">
        <f t="shared" si="24"/>
        <v>1</v>
      </c>
    </row>
    <row r="1593" spans="1:12" x14ac:dyDescent="0.25">
      <c r="A1593">
        <v>1592</v>
      </c>
      <c r="B1593" s="1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K1593" t="s">
        <v>11</v>
      </c>
      <c r="L1593">
        <f t="shared" si="24"/>
        <v>1</v>
      </c>
    </row>
    <row r="1594" spans="1:12" x14ac:dyDescent="0.25">
      <c r="A1594">
        <v>1593</v>
      </c>
      <c r="B1594" s="1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K1594" t="s">
        <v>11</v>
      </c>
      <c r="L1594">
        <f t="shared" si="24"/>
        <v>1</v>
      </c>
    </row>
    <row r="1595" spans="1:12" x14ac:dyDescent="0.25">
      <c r="A1595">
        <v>1594</v>
      </c>
      <c r="B1595" s="1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K1595" t="s">
        <v>11</v>
      </c>
      <c r="L1595">
        <f t="shared" si="24"/>
        <v>1</v>
      </c>
    </row>
    <row r="1596" spans="1:12" x14ac:dyDescent="0.25">
      <c r="A1596">
        <v>1595</v>
      </c>
      <c r="B1596" s="1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K1596" t="s">
        <v>11</v>
      </c>
      <c r="L1596">
        <f t="shared" si="24"/>
        <v>1</v>
      </c>
    </row>
    <row r="1597" spans="1:12" x14ac:dyDescent="0.25">
      <c r="A1597">
        <v>1596</v>
      </c>
      <c r="B1597" s="1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K1597" t="s">
        <v>13</v>
      </c>
      <c r="L1597">
        <f t="shared" si="24"/>
        <v>0</v>
      </c>
    </row>
    <row r="1598" spans="1:12" x14ac:dyDescent="0.25">
      <c r="A1598">
        <v>1597</v>
      </c>
      <c r="B1598" s="1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K1598" t="s">
        <v>11</v>
      </c>
      <c r="L1598">
        <f t="shared" si="24"/>
        <v>1</v>
      </c>
    </row>
    <row r="1599" spans="1:12" x14ac:dyDescent="0.25">
      <c r="A1599">
        <v>1598</v>
      </c>
      <c r="B1599" s="1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K1599" t="s">
        <v>13</v>
      </c>
      <c r="L1599">
        <f t="shared" si="24"/>
        <v>0</v>
      </c>
    </row>
    <row r="1600" spans="1:12" x14ac:dyDescent="0.25">
      <c r="A1600">
        <v>1599</v>
      </c>
      <c r="B1600" s="1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K1600" t="s">
        <v>11</v>
      </c>
      <c r="L1600">
        <f t="shared" si="24"/>
        <v>1</v>
      </c>
    </row>
    <row r="1601" spans="1:12" x14ac:dyDescent="0.25">
      <c r="A1601">
        <v>1600</v>
      </c>
      <c r="B1601" s="1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K1601" t="s">
        <v>11</v>
      </c>
      <c r="L1601">
        <f t="shared" si="24"/>
        <v>1</v>
      </c>
    </row>
    <row r="1602" spans="1:12" x14ac:dyDescent="0.25">
      <c r="A1602">
        <v>1601</v>
      </c>
      <c r="B1602" s="1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K1602" t="s">
        <v>11</v>
      </c>
      <c r="L1602">
        <f t="shared" si="24"/>
        <v>1</v>
      </c>
    </row>
    <row r="1603" spans="1:12" x14ac:dyDescent="0.25">
      <c r="A1603">
        <v>1602</v>
      </c>
      <c r="B1603" s="1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K1603" t="s">
        <v>11</v>
      </c>
      <c r="L1603">
        <f t="shared" ref="L1603:L1666" si="25">IF(K1603="Yes", 1, 0)</f>
        <v>1</v>
      </c>
    </row>
    <row r="1604" spans="1:12" x14ac:dyDescent="0.25">
      <c r="A1604">
        <v>1603</v>
      </c>
      <c r="B1604" s="1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K1604" t="s">
        <v>13</v>
      </c>
      <c r="L1604">
        <f t="shared" si="25"/>
        <v>0</v>
      </c>
    </row>
    <row r="1605" spans="1:12" x14ac:dyDescent="0.25">
      <c r="A1605">
        <v>1604</v>
      </c>
      <c r="B1605" s="1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K1605" t="s">
        <v>11</v>
      </c>
      <c r="L1605">
        <f t="shared" si="25"/>
        <v>1</v>
      </c>
    </row>
    <row r="1606" spans="1:12" x14ac:dyDescent="0.25">
      <c r="A1606">
        <v>1605</v>
      </c>
      <c r="B1606" s="1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K1606" t="s">
        <v>11</v>
      </c>
      <c r="L1606">
        <f t="shared" si="25"/>
        <v>1</v>
      </c>
    </row>
    <row r="1607" spans="1:12" x14ac:dyDescent="0.25">
      <c r="A1607">
        <v>1606</v>
      </c>
      <c r="B1607" s="1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K1607" t="s">
        <v>13</v>
      </c>
      <c r="L1607">
        <f t="shared" si="25"/>
        <v>0</v>
      </c>
    </row>
    <row r="1608" spans="1:12" x14ac:dyDescent="0.25">
      <c r="A1608">
        <v>1607</v>
      </c>
      <c r="B1608" s="1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K1608" t="s">
        <v>11</v>
      </c>
      <c r="L1608">
        <f t="shared" si="25"/>
        <v>1</v>
      </c>
    </row>
    <row r="1609" spans="1:12" x14ac:dyDescent="0.25">
      <c r="A1609">
        <v>1608</v>
      </c>
      <c r="B1609" s="1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K1609" t="s">
        <v>11</v>
      </c>
      <c r="L1609">
        <f t="shared" si="25"/>
        <v>1</v>
      </c>
    </row>
    <row r="1610" spans="1:12" x14ac:dyDescent="0.25">
      <c r="A1610">
        <v>1609</v>
      </c>
      <c r="B1610" s="1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K1610" t="s">
        <v>11</v>
      </c>
      <c r="L1610">
        <f t="shared" si="25"/>
        <v>1</v>
      </c>
    </row>
    <row r="1611" spans="1:12" x14ac:dyDescent="0.25">
      <c r="A1611">
        <v>1610</v>
      </c>
      <c r="B1611" s="1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K1611" t="s">
        <v>11</v>
      </c>
      <c r="L1611">
        <f t="shared" si="25"/>
        <v>1</v>
      </c>
    </row>
    <row r="1612" spans="1:12" x14ac:dyDescent="0.25">
      <c r="A1612">
        <v>1611</v>
      </c>
      <c r="B1612" s="1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K1612" t="s">
        <v>13</v>
      </c>
      <c r="L1612">
        <f t="shared" si="25"/>
        <v>0</v>
      </c>
    </row>
    <row r="1613" spans="1:12" x14ac:dyDescent="0.25">
      <c r="A1613">
        <v>1612</v>
      </c>
      <c r="B1613" s="1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K1613" t="s">
        <v>13</v>
      </c>
      <c r="L1613">
        <f t="shared" si="25"/>
        <v>0</v>
      </c>
    </row>
    <row r="1614" spans="1:12" x14ac:dyDescent="0.25">
      <c r="A1614">
        <v>1613</v>
      </c>
      <c r="B1614" s="1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K1614" t="s">
        <v>13</v>
      </c>
      <c r="L1614">
        <f t="shared" si="25"/>
        <v>0</v>
      </c>
    </row>
    <row r="1615" spans="1:12" x14ac:dyDescent="0.25">
      <c r="A1615">
        <v>1614</v>
      </c>
      <c r="B1615" s="1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K1615" t="s">
        <v>13</v>
      </c>
      <c r="L1615">
        <f t="shared" si="25"/>
        <v>0</v>
      </c>
    </row>
    <row r="1616" spans="1:12" x14ac:dyDescent="0.25">
      <c r="A1616">
        <v>1615</v>
      </c>
      <c r="B1616" s="1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K1616" t="s">
        <v>13</v>
      </c>
      <c r="L1616">
        <f t="shared" si="25"/>
        <v>0</v>
      </c>
    </row>
    <row r="1617" spans="1:12" x14ac:dyDescent="0.25">
      <c r="A1617">
        <v>1616</v>
      </c>
      <c r="B1617" s="1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K1617" t="s">
        <v>13</v>
      </c>
      <c r="L1617">
        <f t="shared" si="25"/>
        <v>0</v>
      </c>
    </row>
    <row r="1618" spans="1:12" x14ac:dyDescent="0.25">
      <c r="A1618">
        <v>1617</v>
      </c>
      <c r="B1618" s="1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K1618" t="s">
        <v>13</v>
      </c>
      <c r="L1618">
        <f t="shared" si="25"/>
        <v>0</v>
      </c>
    </row>
    <row r="1619" spans="1:12" x14ac:dyDescent="0.25">
      <c r="A1619">
        <v>1618</v>
      </c>
      <c r="B1619" s="1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K1619" t="s">
        <v>13</v>
      </c>
      <c r="L1619">
        <f t="shared" si="25"/>
        <v>0</v>
      </c>
    </row>
    <row r="1620" spans="1:12" x14ac:dyDescent="0.25">
      <c r="A1620">
        <v>1619</v>
      </c>
      <c r="B1620" s="1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K1620" t="s">
        <v>11</v>
      </c>
      <c r="L1620">
        <f t="shared" si="25"/>
        <v>1</v>
      </c>
    </row>
    <row r="1621" spans="1:12" x14ac:dyDescent="0.25">
      <c r="A1621">
        <v>1620</v>
      </c>
      <c r="B1621" s="1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K1621" t="s">
        <v>13</v>
      </c>
      <c r="L1621">
        <f t="shared" si="25"/>
        <v>0</v>
      </c>
    </row>
    <row r="1622" spans="1:12" x14ac:dyDescent="0.25">
      <c r="A1622">
        <v>1621</v>
      </c>
      <c r="B1622" s="1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K1622" t="s">
        <v>13</v>
      </c>
      <c r="L1622">
        <f t="shared" si="25"/>
        <v>0</v>
      </c>
    </row>
    <row r="1623" spans="1:12" x14ac:dyDescent="0.25">
      <c r="A1623">
        <v>1622</v>
      </c>
      <c r="B1623" s="1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K1623" t="s">
        <v>11</v>
      </c>
      <c r="L1623">
        <f t="shared" si="25"/>
        <v>1</v>
      </c>
    </row>
    <row r="1624" spans="1:12" x14ac:dyDescent="0.25">
      <c r="A1624">
        <v>1623</v>
      </c>
      <c r="B1624" s="1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K1624" t="s">
        <v>13</v>
      </c>
      <c r="L1624">
        <f t="shared" si="25"/>
        <v>0</v>
      </c>
    </row>
    <row r="1625" spans="1:12" x14ac:dyDescent="0.25">
      <c r="A1625">
        <v>1624</v>
      </c>
      <c r="B1625" s="1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K1625" t="s">
        <v>11</v>
      </c>
      <c r="L1625">
        <f t="shared" si="25"/>
        <v>1</v>
      </c>
    </row>
    <row r="1626" spans="1:12" x14ac:dyDescent="0.25">
      <c r="A1626">
        <v>1625</v>
      </c>
      <c r="B1626" s="1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K1626" t="s">
        <v>11</v>
      </c>
      <c r="L1626">
        <f t="shared" si="25"/>
        <v>1</v>
      </c>
    </row>
    <row r="1627" spans="1:12" x14ac:dyDescent="0.25">
      <c r="A1627">
        <v>1626</v>
      </c>
      <c r="B1627" s="1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K1627" t="s">
        <v>11</v>
      </c>
      <c r="L1627">
        <f t="shared" si="25"/>
        <v>1</v>
      </c>
    </row>
    <row r="1628" spans="1:12" x14ac:dyDescent="0.25">
      <c r="A1628">
        <v>1627</v>
      </c>
      <c r="B1628" s="1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K1628" t="s">
        <v>11</v>
      </c>
      <c r="L1628">
        <f t="shared" si="25"/>
        <v>1</v>
      </c>
    </row>
    <row r="1629" spans="1:12" x14ac:dyDescent="0.25">
      <c r="A1629">
        <v>1628</v>
      </c>
      <c r="B1629" s="1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K1629" t="s">
        <v>13</v>
      </c>
      <c r="L1629">
        <f t="shared" si="25"/>
        <v>0</v>
      </c>
    </row>
    <row r="1630" spans="1:12" x14ac:dyDescent="0.25">
      <c r="A1630">
        <v>1629</v>
      </c>
      <c r="B1630" s="1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K1630" t="s">
        <v>13</v>
      </c>
      <c r="L1630">
        <f t="shared" si="25"/>
        <v>0</v>
      </c>
    </row>
    <row r="1631" spans="1:12" x14ac:dyDescent="0.25">
      <c r="A1631">
        <v>1630</v>
      </c>
      <c r="B1631" s="1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K1631" t="s">
        <v>11</v>
      </c>
      <c r="L1631">
        <f t="shared" si="25"/>
        <v>1</v>
      </c>
    </row>
    <row r="1632" spans="1:12" x14ac:dyDescent="0.25">
      <c r="A1632">
        <v>1631</v>
      </c>
      <c r="B1632" s="1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K1632" t="s">
        <v>13</v>
      </c>
      <c r="L1632">
        <f t="shared" si="25"/>
        <v>0</v>
      </c>
    </row>
    <row r="1633" spans="1:12" x14ac:dyDescent="0.25">
      <c r="A1633">
        <v>1632</v>
      </c>
      <c r="B1633" s="1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K1633" t="s">
        <v>11</v>
      </c>
      <c r="L1633">
        <f t="shared" si="25"/>
        <v>1</v>
      </c>
    </row>
    <row r="1634" spans="1:12" x14ac:dyDescent="0.25">
      <c r="A1634">
        <v>1633</v>
      </c>
      <c r="B1634" s="1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K1634" t="s">
        <v>11</v>
      </c>
      <c r="L1634">
        <f t="shared" si="25"/>
        <v>1</v>
      </c>
    </row>
    <row r="1635" spans="1:12" x14ac:dyDescent="0.25">
      <c r="A1635">
        <v>1634</v>
      </c>
      <c r="B1635" s="1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K1635" t="s">
        <v>11</v>
      </c>
      <c r="L1635">
        <f t="shared" si="25"/>
        <v>1</v>
      </c>
    </row>
    <row r="1636" spans="1:12" x14ac:dyDescent="0.25">
      <c r="A1636">
        <v>1635</v>
      </c>
      <c r="B1636" s="1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K1636" t="s">
        <v>11</v>
      </c>
      <c r="L1636">
        <f t="shared" si="25"/>
        <v>1</v>
      </c>
    </row>
    <row r="1637" spans="1:12" x14ac:dyDescent="0.25">
      <c r="A1637">
        <v>1636</v>
      </c>
      <c r="B1637" s="1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K1637" t="s">
        <v>11</v>
      </c>
      <c r="L1637">
        <f t="shared" si="25"/>
        <v>1</v>
      </c>
    </row>
    <row r="1638" spans="1:12" x14ac:dyDescent="0.25">
      <c r="A1638">
        <v>1637</v>
      </c>
      <c r="B1638" s="1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K1638" t="s">
        <v>13</v>
      </c>
      <c r="L1638">
        <f t="shared" si="25"/>
        <v>0</v>
      </c>
    </row>
    <row r="1639" spans="1:12" x14ac:dyDescent="0.25">
      <c r="A1639">
        <v>1638</v>
      </c>
      <c r="B1639" s="1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K1639" t="s">
        <v>11</v>
      </c>
      <c r="L1639">
        <f t="shared" si="25"/>
        <v>1</v>
      </c>
    </row>
    <row r="1640" spans="1:12" x14ac:dyDescent="0.25">
      <c r="A1640">
        <v>1639</v>
      </c>
      <c r="B1640" s="1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K1640" t="s">
        <v>11</v>
      </c>
      <c r="L1640">
        <f t="shared" si="25"/>
        <v>1</v>
      </c>
    </row>
    <row r="1641" spans="1:12" x14ac:dyDescent="0.25">
      <c r="A1641">
        <v>1640</v>
      </c>
      <c r="B1641" s="1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K1641" t="s">
        <v>13</v>
      </c>
      <c r="L1641">
        <f t="shared" si="25"/>
        <v>0</v>
      </c>
    </row>
    <row r="1642" spans="1:12" x14ac:dyDescent="0.25">
      <c r="A1642">
        <v>1641</v>
      </c>
      <c r="B1642" s="1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K1642" t="s">
        <v>11</v>
      </c>
      <c r="L1642">
        <f t="shared" si="25"/>
        <v>1</v>
      </c>
    </row>
    <row r="1643" spans="1:12" x14ac:dyDescent="0.25">
      <c r="A1643">
        <v>1642</v>
      </c>
      <c r="B1643" s="1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K1643" t="s">
        <v>11</v>
      </c>
      <c r="L1643">
        <f t="shared" si="25"/>
        <v>1</v>
      </c>
    </row>
    <row r="1644" spans="1:12" x14ac:dyDescent="0.25">
      <c r="A1644">
        <v>1643</v>
      </c>
      <c r="B1644" s="1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K1644" t="s">
        <v>11</v>
      </c>
      <c r="L1644">
        <f t="shared" si="25"/>
        <v>1</v>
      </c>
    </row>
    <row r="1645" spans="1:12" x14ac:dyDescent="0.25">
      <c r="A1645">
        <v>1644</v>
      </c>
      <c r="B1645" s="1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K1645" t="s">
        <v>11</v>
      </c>
      <c r="L1645">
        <f t="shared" si="25"/>
        <v>1</v>
      </c>
    </row>
    <row r="1646" spans="1:12" x14ac:dyDescent="0.25">
      <c r="A1646">
        <v>1645</v>
      </c>
      <c r="B1646" s="1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K1646" t="s">
        <v>11</v>
      </c>
      <c r="L1646">
        <f t="shared" si="25"/>
        <v>1</v>
      </c>
    </row>
    <row r="1647" spans="1:12" x14ac:dyDescent="0.25">
      <c r="A1647">
        <v>1646</v>
      </c>
      <c r="B1647" s="1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K1647" t="s">
        <v>11</v>
      </c>
      <c r="L1647">
        <f t="shared" si="25"/>
        <v>1</v>
      </c>
    </row>
    <row r="1648" spans="1:12" x14ac:dyDescent="0.25">
      <c r="A1648">
        <v>1647</v>
      </c>
      <c r="B1648" s="1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K1648" t="s">
        <v>11</v>
      </c>
      <c r="L1648">
        <f t="shared" si="25"/>
        <v>1</v>
      </c>
    </row>
    <row r="1649" spans="1:12" x14ac:dyDescent="0.25">
      <c r="A1649">
        <v>1648</v>
      </c>
      <c r="B1649" s="1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K1649" t="s">
        <v>11</v>
      </c>
      <c r="L1649">
        <f t="shared" si="25"/>
        <v>1</v>
      </c>
    </row>
    <row r="1650" spans="1:12" x14ac:dyDescent="0.25">
      <c r="A1650">
        <v>1649</v>
      </c>
      <c r="B1650" s="1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K1650" t="s">
        <v>13</v>
      </c>
      <c r="L1650">
        <f t="shared" si="25"/>
        <v>0</v>
      </c>
    </row>
    <row r="1651" spans="1:12" x14ac:dyDescent="0.25">
      <c r="A1651">
        <v>1650</v>
      </c>
      <c r="B1651" s="1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K1651" t="s">
        <v>11</v>
      </c>
      <c r="L1651">
        <f t="shared" si="25"/>
        <v>1</v>
      </c>
    </row>
    <row r="1652" spans="1:12" x14ac:dyDescent="0.25">
      <c r="A1652">
        <v>1651</v>
      </c>
      <c r="B1652" s="1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K1652" t="s">
        <v>11</v>
      </c>
      <c r="L1652">
        <f t="shared" si="25"/>
        <v>1</v>
      </c>
    </row>
    <row r="1653" spans="1:12" x14ac:dyDescent="0.25">
      <c r="A1653">
        <v>1652</v>
      </c>
      <c r="B1653" s="1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K1653" t="s">
        <v>11</v>
      </c>
      <c r="L1653">
        <f t="shared" si="25"/>
        <v>1</v>
      </c>
    </row>
    <row r="1654" spans="1:12" x14ac:dyDescent="0.25">
      <c r="A1654">
        <v>1653</v>
      </c>
      <c r="B1654" s="1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K1654" t="s">
        <v>11</v>
      </c>
      <c r="L1654">
        <f t="shared" si="25"/>
        <v>1</v>
      </c>
    </row>
    <row r="1655" spans="1:12" x14ac:dyDescent="0.25">
      <c r="A1655">
        <v>1654</v>
      </c>
      <c r="B1655" s="1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K1655" t="s">
        <v>11</v>
      </c>
      <c r="L1655">
        <f t="shared" si="25"/>
        <v>1</v>
      </c>
    </row>
    <row r="1656" spans="1:12" x14ac:dyDescent="0.25">
      <c r="A1656">
        <v>1655</v>
      </c>
      <c r="B1656" s="1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K1656" t="s">
        <v>11</v>
      </c>
      <c r="L1656">
        <f t="shared" si="25"/>
        <v>1</v>
      </c>
    </row>
    <row r="1657" spans="1:12" x14ac:dyDescent="0.25">
      <c r="A1657">
        <v>1656</v>
      </c>
      <c r="B1657" s="1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K1657" t="s">
        <v>11</v>
      </c>
      <c r="L1657">
        <f t="shared" si="25"/>
        <v>1</v>
      </c>
    </row>
    <row r="1658" spans="1:12" x14ac:dyDescent="0.25">
      <c r="A1658">
        <v>1657</v>
      </c>
      <c r="B1658" s="1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K1658" t="s">
        <v>11</v>
      </c>
      <c r="L1658">
        <f t="shared" si="25"/>
        <v>1</v>
      </c>
    </row>
    <row r="1659" spans="1:12" x14ac:dyDescent="0.25">
      <c r="A1659">
        <v>1658</v>
      </c>
      <c r="B1659" s="1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K1659" t="s">
        <v>11</v>
      </c>
      <c r="L1659">
        <f t="shared" si="25"/>
        <v>1</v>
      </c>
    </row>
    <row r="1660" spans="1:12" x14ac:dyDescent="0.25">
      <c r="A1660">
        <v>1659</v>
      </c>
      <c r="B1660" s="1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K1660" t="s">
        <v>13</v>
      </c>
      <c r="L1660">
        <f t="shared" si="25"/>
        <v>0</v>
      </c>
    </row>
    <row r="1661" spans="1:12" x14ac:dyDescent="0.25">
      <c r="A1661">
        <v>1660</v>
      </c>
      <c r="B1661" s="1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K1661" t="s">
        <v>11</v>
      </c>
      <c r="L1661">
        <f t="shared" si="25"/>
        <v>1</v>
      </c>
    </row>
    <row r="1662" spans="1:12" x14ac:dyDescent="0.25">
      <c r="A1662">
        <v>1661</v>
      </c>
      <c r="B1662" s="1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K1662" t="s">
        <v>11</v>
      </c>
      <c r="L1662">
        <f t="shared" si="25"/>
        <v>1</v>
      </c>
    </row>
    <row r="1663" spans="1:12" x14ac:dyDescent="0.25">
      <c r="A1663">
        <v>1662</v>
      </c>
      <c r="B1663" s="1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K1663" t="s">
        <v>13</v>
      </c>
      <c r="L1663">
        <f t="shared" si="25"/>
        <v>0</v>
      </c>
    </row>
    <row r="1664" spans="1:12" x14ac:dyDescent="0.25">
      <c r="A1664">
        <v>1663</v>
      </c>
      <c r="B1664" s="1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K1664" t="s">
        <v>11</v>
      </c>
      <c r="L1664">
        <f t="shared" si="25"/>
        <v>1</v>
      </c>
    </row>
    <row r="1665" spans="1:12" x14ac:dyDescent="0.25">
      <c r="A1665">
        <v>1664</v>
      </c>
      <c r="B1665" s="1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K1665" t="s">
        <v>11</v>
      </c>
      <c r="L1665">
        <f t="shared" si="25"/>
        <v>1</v>
      </c>
    </row>
    <row r="1666" spans="1:12" x14ac:dyDescent="0.25">
      <c r="A1666">
        <v>1665</v>
      </c>
      <c r="B1666" s="1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K1666" t="s">
        <v>13</v>
      </c>
      <c r="L1666">
        <f t="shared" si="25"/>
        <v>0</v>
      </c>
    </row>
    <row r="1667" spans="1:12" x14ac:dyDescent="0.25">
      <c r="A1667">
        <v>1666</v>
      </c>
      <c r="B1667" s="1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K1667" t="s">
        <v>13</v>
      </c>
      <c r="L1667">
        <f t="shared" ref="L1667:L1730" si="26">IF(K1667="Yes", 1, 0)</f>
        <v>0</v>
      </c>
    </row>
    <row r="1668" spans="1:12" x14ac:dyDescent="0.25">
      <c r="A1668">
        <v>1667</v>
      </c>
      <c r="B1668" s="1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K1668" t="s">
        <v>11</v>
      </c>
      <c r="L1668">
        <f t="shared" si="26"/>
        <v>1</v>
      </c>
    </row>
    <row r="1669" spans="1:12" x14ac:dyDescent="0.25">
      <c r="A1669">
        <v>1668</v>
      </c>
      <c r="B1669" s="1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K1669" t="s">
        <v>13</v>
      </c>
      <c r="L1669">
        <f t="shared" si="26"/>
        <v>0</v>
      </c>
    </row>
    <row r="1670" spans="1:12" x14ac:dyDescent="0.25">
      <c r="A1670">
        <v>1669</v>
      </c>
      <c r="B1670" s="1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K1670" t="s">
        <v>11</v>
      </c>
      <c r="L1670">
        <f t="shared" si="26"/>
        <v>1</v>
      </c>
    </row>
    <row r="1671" spans="1:12" x14ac:dyDescent="0.25">
      <c r="A1671">
        <v>1670</v>
      </c>
      <c r="B1671" s="1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K1671" t="s">
        <v>13</v>
      </c>
      <c r="L1671">
        <f t="shared" si="26"/>
        <v>0</v>
      </c>
    </row>
    <row r="1672" spans="1:12" x14ac:dyDescent="0.25">
      <c r="A1672">
        <v>1671</v>
      </c>
      <c r="B1672" s="1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K1672" t="s">
        <v>11</v>
      </c>
      <c r="L1672">
        <f t="shared" si="26"/>
        <v>1</v>
      </c>
    </row>
    <row r="1673" spans="1:12" x14ac:dyDescent="0.25">
      <c r="A1673">
        <v>1672</v>
      </c>
      <c r="B1673" s="1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K1673" t="s">
        <v>13</v>
      </c>
      <c r="L1673">
        <f t="shared" si="26"/>
        <v>0</v>
      </c>
    </row>
    <row r="1674" spans="1:12" x14ac:dyDescent="0.25">
      <c r="A1674">
        <v>1673</v>
      </c>
      <c r="B1674" s="1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K1674" t="s">
        <v>13</v>
      </c>
      <c r="L1674">
        <f t="shared" si="26"/>
        <v>0</v>
      </c>
    </row>
    <row r="1675" spans="1:12" x14ac:dyDescent="0.25">
      <c r="A1675">
        <v>1674</v>
      </c>
      <c r="B1675" s="1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K1675" t="s">
        <v>11</v>
      </c>
      <c r="L1675">
        <f t="shared" si="26"/>
        <v>1</v>
      </c>
    </row>
    <row r="1676" spans="1:12" x14ac:dyDescent="0.25">
      <c r="A1676">
        <v>1675</v>
      </c>
      <c r="B1676" s="1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K1676" t="s">
        <v>11</v>
      </c>
      <c r="L1676">
        <f t="shared" si="26"/>
        <v>1</v>
      </c>
    </row>
    <row r="1677" spans="1:12" x14ac:dyDescent="0.25">
      <c r="A1677">
        <v>1676</v>
      </c>
      <c r="B1677" s="1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K1677" t="s">
        <v>11</v>
      </c>
      <c r="L1677">
        <f t="shared" si="26"/>
        <v>1</v>
      </c>
    </row>
    <row r="1678" spans="1:12" x14ac:dyDescent="0.25">
      <c r="A1678">
        <v>1677</v>
      </c>
      <c r="B1678" s="1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K1678" t="s">
        <v>11</v>
      </c>
      <c r="L1678">
        <f t="shared" si="26"/>
        <v>1</v>
      </c>
    </row>
    <row r="1679" spans="1:12" x14ac:dyDescent="0.25">
      <c r="A1679">
        <v>1678</v>
      </c>
      <c r="B1679" s="1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K1679" t="s">
        <v>11</v>
      </c>
      <c r="L1679">
        <f t="shared" si="26"/>
        <v>1</v>
      </c>
    </row>
    <row r="1680" spans="1:12" x14ac:dyDescent="0.25">
      <c r="A1680">
        <v>1679</v>
      </c>
      <c r="B1680" s="1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K1680" t="s">
        <v>13</v>
      </c>
      <c r="L1680">
        <f t="shared" si="26"/>
        <v>0</v>
      </c>
    </row>
    <row r="1681" spans="1:12" x14ac:dyDescent="0.25">
      <c r="A1681">
        <v>1680</v>
      </c>
      <c r="B1681" s="1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K1681" t="s">
        <v>13</v>
      </c>
      <c r="L1681">
        <f t="shared" si="26"/>
        <v>0</v>
      </c>
    </row>
    <row r="1682" spans="1:12" x14ac:dyDescent="0.25">
      <c r="A1682">
        <v>1681</v>
      </c>
      <c r="B1682" s="1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K1682" t="s">
        <v>13</v>
      </c>
      <c r="L1682">
        <f t="shared" si="26"/>
        <v>0</v>
      </c>
    </row>
    <row r="1683" spans="1:12" x14ac:dyDescent="0.25">
      <c r="A1683">
        <v>1682</v>
      </c>
      <c r="B1683" s="1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K1683" t="s">
        <v>11</v>
      </c>
      <c r="L1683">
        <f t="shared" si="26"/>
        <v>1</v>
      </c>
    </row>
    <row r="1684" spans="1:12" x14ac:dyDescent="0.25">
      <c r="A1684">
        <v>1683</v>
      </c>
      <c r="B1684" s="1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K1684" t="s">
        <v>13</v>
      </c>
      <c r="L1684">
        <f t="shared" si="26"/>
        <v>0</v>
      </c>
    </row>
    <row r="1685" spans="1:12" x14ac:dyDescent="0.25">
      <c r="A1685">
        <v>1684</v>
      </c>
      <c r="B1685" s="1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K1685" t="s">
        <v>13</v>
      </c>
      <c r="L1685">
        <f t="shared" si="26"/>
        <v>0</v>
      </c>
    </row>
    <row r="1686" spans="1:12" x14ac:dyDescent="0.25">
      <c r="A1686">
        <v>1685</v>
      </c>
      <c r="B1686" s="1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K1686" t="s">
        <v>13</v>
      </c>
      <c r="L1686">
        <f t="shared" si="26"/>
        <v>0</v>
      </c>
    </row>
    <row r="1687" spans="1:12" x14ac:dyDescent="0.25">
      <c r="A1687">
        <v>1686</v>
      </c>
      <c r="B1687" s="1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K1687" t="s">
        <v>11</v>
      </c>
      <c r="L1687">
        <f t="shared" si="26"/>
        <v>1</v>
      </c>
    </row>
    <row r="1688" spans="1:12" x14ac:dyDescent="0.25">
      <c r="A1688">
        <v>1687</v>
      </c>
      <c r="B1688" s="1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K1688" t="s">
        <v>11</v>
      </c>
      <c r="L1688">
        <f t="shared" si="26"/>
        <v>1</v>
      </c>
    </row>
    <row r="1689" spans="1:12" x14ac:dyDescent="0.25">
      <c r="A1689">
        <v>1688</v>
      </c>
      <c r="B1689" s="1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K1689" t="s">
        <v>13</v>
      </c>
      <c r="L1689">
        <f t="shared" si="26"/>
        <v>0</v>
      </c>
    </row>
    <row r="1690" spans="1:12" x14ac:dyDescent="0.25">
      <c r="A1690">
        <v>1689</v>
      </c>
      <c r="B1690" s="1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K1690" t="s">
        <v>13</v>
      </c>
      <c r="L1690">
        <f t="shared" si="26"/>
        <v>0</v>
      </c>
    </row>
    <row r="1691" spans="1:12" x14ac:dyDescent="0.25">
      <c r="A1691">
        <v>1690</v>
      </c>
      <c r="B1691" s="1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K1691" t="s">
        <v>11</v>
      </c>
      <c r="L1691">
        <f t="shared" si="26"/>
        <v>1</v>
      </c>
    </row>
    <row r="1692" spans="1:12" x14ac:dyDescent="0.25">
      <c r="A1692">
        <v>1691</v>
      </c>
      <c r="B1692" s="1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K1692" t="s">
        <v>11</v>
      </c>
      <c r="L1692">
        <f t="shared" si="26"/>
        <v>1</v>
      </c>
    </row>
    <row r="1693" spans="1:12" x14ac:dyDescent="0.25">
      <c r="A1693">
        <v>1692</v>
      </c>
      <c r="B1693" s="1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K1693" t="s">
        <v>13</v>
      </c>
      <c r="L1693">
        <f t="shared" si="26"/>
        <v>0</v>
      </c>
    </row>
    <row r="1694" spans="1:12" x14ac:dyDescent="0.25">
      <c r="A1694">
        <v>1693</v>
      </c>
      <c r="B1694" s="1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K1694" t="s">
        <v>11</v>
      </c>
      <c r="L1694">
        <f t="shared" si="26"/>
        <v>1</v>
      </c>
    </row>
    <row r="1695" spans="1:12" x14ac:dyDescent="0.25">
      <c r="A1695">
        <v>1694</v>
      </c>
      <c r="B1695" s="1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K1695" t="s">
        <v>11</v>
      </c>
      <c r="L1695">
        <f t="shared" si="26"/>
        <v>1</v>
      </c>
    </row>
    <row r="1696" spans="1:12" x14ac:dyDescent="0.25">
      <c r="A1696">
        <v>1695</v>
      </c>
      <c r="B1696" s="1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K1696" t="s">
        <v>11</v>
      </c>
      <c r="L1696">
        <f t="shared" si="26"/>
        <v>1</v>
      </c>
    </row>
    <row r="1697" spans="1:12" x14ac:dyDescent="0.25">
      <c r="A1697">
        <v>1696</v>
      </c>
      <c r="B1697" s="1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K1697" t="s">
        <v>11</v>
      </c>
      <c r="L1697">
        <f t="shared" si="26"/>
        <v>1</v>
      </c>
    </row>
    <row r="1698" spans="1:12" x14ac:dyDescent="0.25">
      <c r="A1698">
        <v>1697</v>
      </c>
      <c r="B1698" s="1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K1698" t="s">
        <v>13</v>
      </c>
      <c r="L1698">
        <f t="shared" si="26"/>
        <v>0</v>
      </c>
    </row>
    <row r="1699" spans="1:12" x14ac:dyDescent="0.25">
      <c r="A1699">
        <v>1698</v>
      </c>
      <c r="B1699" s="1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K1699" t="s">
        <v>13</v>
      </c>
      <c r="L1699">
        <f t="shared" si="26"/>
        <v>0</v>
      </c>
    </row>
    <row r="1700" spans="1:12" x14ac:dyDescent="0.25">
      <c r="A1700">
        <v>1699</v>
      </c>
      <c r="B1700" s="1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K1700" t="s">
        <v>13</v>
      </c>
      <c r="L1700">
        <f t="shared" si="26"/>
        <v>0</v>
      </c>
    </row>
    <row r="1701" spans="1:12" x14ac:dyDescent="0.25">
      <c r="A1701">
        <v>1700</v>
      </c>
      <c r="B1701" s="1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K1701" t="s">
        <v>11</v>
      </c>
      <c r="L1701">
        <f t="shared" si="26"/>
        <v>1</v>
      </c>
    </row>
    <row r="1702" spans="1:12" x14ac:dyDescent="0.25">
      <c r="A1702">
        <v>1701</v>
      </c>
      <c r="B1702" s="1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K1702" t="s">
        <v>13</v>
      </c>
      <c r="L1702">
        <f t="shared" si="26"/>
        <v>0</v>
      </c>
    </row>
    <row r="1703" spans="1:12" x14ac:dyDescent="0.25">
      <c r="A1703">
        <v>1702</v>
      </c>
      <c r="B1703" s="1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K1703" t="s">
        <v>13</v>
      </c>
      <c r="L1703">
        <f t="shared" si="26"/>
        <v>0</v>
      </c>
    </row>
    <row r="1704" spans="1:12" x14ac:dyDescent="0.25">
      <c r="A1704">
        <v>1703</v>
      </c>
      <c r="B1704" s="1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K1704" t="s">
        <v>11</v>
      </c>
      <c r="L1704">
        <f t="shared" si="26"/>
        <v>1</v>
      </c>
    </row>
    <row r="1705" spans="1:12" x14ac:dyDescent="0.25">
      <c r="A1705">
        <v>1704</v>
      </c>
      <c r="B1705" s="1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K1705" t="s">
        <v>11</v>
      </c>
      <c r="L1705">
        <f t="shared" si="26"/>
        <v>1</v>
      </c>
    </row>
    <row r="1706" spans="1:12" x14ac:dyDescent="0.25">
      <c r="A1706">
        <v>1705</v>
      </c>
      <c r="B1706" s="1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K1706" t="s">
        <v>11</v>
      </c>
      <c r="L1706">
        <f t="shared" si="26"/>
        <v>1</v>
      </c>
    </row>
    <row r="1707" spans="1:12" x14ac:dyDescent="0.25">
      <c r="A1707">
        <v>1706</v>
      </c>
      <c r="B1707" s="1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K1707" t="s">
        <v>11</v>
      </c>
      <c r="L1707">
        <f t="shared" si="26"/>
        <v>1</v>
      </c>
    </row>
    <row r="1708" spans="1:12" x14ac:dyDescent="0.25">
      <c r="A1708">
        <v>1707</v>
      </c>
      <c r="B1708" s="1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K1708" t="s">
        <v>11</v>
      </c>
      <c r="L1708">
        <f t="shared" si="26"/>
        <v>1</v>
      </c>
    </row>
    <row r="1709" spans="1:12" x14ac:dyDescent="0.25">
      <c r="A1709">
        <v>1708</v>
      </c>
      <c r="B1709" s="1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K1709" t="s">
        <v>11</v>
      </c>
      <c r="L1709">
        <f t="shared" si="26"/>
        <v>1</v>
      </c>
    </row>
    <row r="1710" spans="1:12" x14ac:dyDescent="0.25">
      <c r="A1710">
        <v>1709</v>
      </c>
      <c r="B1710" s="1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K1710" t="s">
        <v>11</v>
      </c>
      <c r="L1710">
        <f t="shared" si="26"/>
        <v>1</v>
      </c>
    </row>
    <row r="1711" spans="1:12" x14ac:dyDescent="0.25">
      <c r="A1711">
        <v>1710</v>
      </c>
      <c r="B1711" s="1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K1711" t="s">
        <v>13</v>
      </c>
      <c r="L1711">
        <f t="shared" si="26"/>
        <v>0</v>
      </c>
    </row>
    <row r="1712" spans="1:12" x14ac:dyDescent="0.25">
      <c r="A1712">
        <v>1711</v>
      </c>
      <c r="B1712" s="1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K1712" t="s">
        <v>13</v>
      </c>
      <c r="L1712">
        <f t="shared" si="26"/>
        <v>0</v>
      </c>
    </row>
    <row r="1713" spans="1:12" x14ac:dyDescent="0.25">
      <c r="A1713">
        <v>1712</v>
      </c>
      <c r="B1713" s="1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K1713" t="s">
        <v>13</v>
      </c>
      <c r="L1713">
        <f t="shared" si="26"/>
        <v>0</v>
      </c>
    </row>
    <row r="1714" spans="1:12" x14ac:dyDescent="0.25">
      <c r="A1714">
        <v>1713</v>
      </c>
      <c r="B1714" s="1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K1714" t="s">
        <v>11</v>
      </c>
      <c r="L1714">
        <f t="shared" si="26"/>
        <v>1</v>
      </c>
    </row>
    <row r="1715" spans="1:12" x14ac:dyDescent="0.25">
      <c r="A1715">
        <v>1714</v>
      </c>
      <c r="B1715" s="1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K1715" t="s">
        <v>11</v>
      </c>
      <c r="L1715">
        <f t="shared" si="26"/>
        <v>1</v>
      </c>
    </row>
    <row r="1716" spans="1:12" x14ac:dyDescent="0.25">
      <c r="A1716">
        <v>1715</v>
      </c>
      <c r="B1716" s="1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K1716" t="s">
        <v>11</v>
      </c>
      <c r="L1716">
        <f t="shared" si="26"/>
        <v>1</v>
      </c>
    </row>
    <row r="1717" spans="1:12" x14ac:dyDescent="0.25">
      <c r="A1717">
        <v>1716</v>
      </c>
      <c r="B1717" s="1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K1717" t="s">
        <v>11</v>
      </c>
      <c r="L1717">
        <f t="shared" si="26"/>
        <v>1</v>
      </c>
    </row>
    <row r="1718" spans="1:12" x14ac:dyDescent="0.25">
      <c r="A1718">
        <v>1717</v>
      </c>
      <c r="B1718" s="1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K1718" t="s">
        <v>13</v>
      </c>
      <c r="L1718">
        <f t="shared" si="26"/>
        <v>0</v>
      </c>
    </row>
    <row r="1719" spans="1:12" x14ac:dyDescent="0.25">
      <c r="A1719">
        <v>1718</v>
      </c>
      <c r="B1719" s="1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K1719" t="s">
        <v>11</v>
      </c>
      <c r="L1719">
        <f t="shared" si="26"/>
        <v>1</v>
      </c>
    </row>
    <row r="1720" spans="1:12" x14ac:dyDescent="0.25">
      <c r="A1720">
        <v>1719</v>
      </c>
      <c r="B1720" s="1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K1720" t="s">
        <v>11</v>
      </c>
      <c r="L1720">
        <f t="shared" si="26"/>
        <v>1</v>
      </c>
    </row>
    <row r="1721" spans="1:12" x14ac:dyDescent="0.25">
      <c r="A1721">
        <v>1720</v>
      </c>
      <c r="B1721" s="1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K1721" t="s">
        <v>11</v>
      </c>
      <c r="L1721">
        <f t="shared" si="26"/>
        <v>1</v>
      </c>
    </row>
    <row r="1722" spans="1:12" x14ac:dyDescent="0.25">
      <c r="A1722">
        <v>1721</v>
      </c>
      <c r="B1722" s="1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K1722" t="s">
        <v>11</v>
      </c>
      <c r="L1722">
        <f t="shared" si="26"/>
        <v>1</v>
      </c>
    </row>
    <row r="1723" spans="1:12" x14ac:dyDescent="0.25">
      <c r="A1723">
        <v>1722</v>
      </c>
      <c r="B1723" s="1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K1723" t="s">
        <v>11</v>
      </c>
      <c r="L1723">
        <f t="shared" si="26"/>
        <v>1</v>
      </c>
    </row>
    <row r="1724" spans="1:12" x14ac:dyDescent="0.25">
      <c r="A1724">
        <v>1723</v>
      </c>
      <c r="B1724" s="1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K1724" t="s">
        <v>13</v>
      </c>
      <c r="L1724">
        <f t="shared" si="26"/>
        <v>0</v>
      </c>
    </row>
    <row r="1725" spans="1:12" x14ac:dyDescent="0.25">
      <c r="A1725">
        <v>1724</v>
      </c>
      <c r="B1725" s="1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K1725" t="s">
        <v>13</v>
      </c>
      <c r="L1725">
        <f t="shared" si="26"/>
        <v>0</v>
      </c>
    </row>
    <row r="1726" spans="1:12" x14ac:dyDescent="0.25">
      <c r="A1726">
        <v>1725</v>
      </c>
      <c r="B1726" s="1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K1726" t="s">
        <v>11</v>
      </c>
      <c r="L1726">
        <f t="shared" si="26"/>
        <v>1</v>
      </c>
    </row>
    <row r="1727" spans="1:12" x14ac:dyDescent="0.25">
      <c r="A1727">
        <v>1726</v>
      </c>
      <c r="B1727" s="1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K1727" t="s">
        <v>11</v>
      </c>
      <c r="L1727">
        <f t="shared" si="26"/>
        <v>1</v>
      </c>
    </row>
    <row r="1728" spans="1:12" x14ac:dyDescent="0.25">
      <c r="A1728">
        <v>1727</v>
      </c>
      <c r="B1728" s="1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K1728" t="s">
        <v>11</v>
      </c>
      <c r="L1728">
        <f t="shared" si="26"/>
        <v>1</v>
      </c>
    </row>
    <row r="1729" spans="1:12" x14ac:dyDescent="0.25">
      <c r="A1729">
        <v>1728</v>
      </c>
      <c r="B1729" s="1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K1729" t="s">
        <v>13</v>
      </c>
      <c r="L1729">
        <f t="shared" si="26"/>
        <v>0</v>
      </c>
    </row>
    <row r="1730" spans="1:12" x14ac:dyDescent="0.25">
      <c r="A1730">
        <v>1729</v>
      </c>
      <c r="B1730" s="1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K1730" t="s">
        <v>11</v>
      </c>
      <c r="L1730">
        <f t="shared" si="26"/>
        <v>1</v>
      </c>
    </row>
    <row r="1731" spans="1:12" x14ac:dyDescent="0.25">
      <c r="A1731">
        <v>1730</v>
      </c>
      <c r="B1731" s="1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K1731" t="s">
        <v>13</v>
      </c>
      <c r="L1731">
        <f t="shared" ref="L1731:L1794" si="27">IF(K1731="Yes", 1, 0)</f>
        <v>0</v>
      </c>
    </row>
    <row r="1732" spans="1:12" x14ac:dyDescent="0.25">
      <c r="A1732">
        <v>1731</v>
      </c>
      <c r="B1732" s="1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K1732" t="s">
        <v>13</v>
      </c>
      <c r="L1732">
        <f t="shared" si="27"/>
        <v>0</v>
      </c>
    </row>
    <row r="1733" spans="1:12" x14ac:dyDescent="0.25">
      <c r="A1733">
        <v>1732</v>
      </c>
      <c r="B1733" s="1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K1733" t="s">
        <v>13</v>
      </c>
      <c r="L1733">
        <f t="shared" si="27"/>
        <v>0</v>
      </c>
    </row>
    <row r="1734" spans="1:12" x14ac:dyDescent="0.25">
      <c r="A1734">
        <v>1733</v>
      </c>
      <c r="B1734" s="1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K1734" t="s">
        <v>11</v>
      </c>
      <c r="L1734">
        <f t="shared" si="27"/>
        <v>1</v>
      </c>
    </row>
    <row r="1735" spans="1:12" x14ac:dyDescent="0.25">
      <c r="A1735">
        <v>1734</v>
      </c>
      <c r="B1735" s="1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K1735" t="s">
        <v>13</v>
      </c>
      <c r="L1735">
        <f t="shared" si="27"/>
        <v>0</v>
      </c>
    </row>
    <row r="1736" spans="1:12" x14ac:dyDescent="0.25">
      <c r="A1736">
        <v>1735</v>
      </c>
      <c r="B1736" s="1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K1736" t="s">
        <v>13</v>
      </c>
      <c r="L1736">
        <f t="shared" si="27"/>
        <v>0</v>
      </c>
    </row>
    <row r="1737" spans="1:12" x14ac:dyDescent="0.25">
      <c r="A1737">
        <v>1736</v>
      </c>
      <c r="B1737" s="1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K1737" t="s">
        <v>11</v>
      </c>
      <c r="L1737">
        <f t="shared" si="27"/>
        <v>1</v>
      </c>
    </row>
    <row r="1738" spans="1:12" x14ac:dyDescent="0.25">
      <c r="A1738">
        <v>1737</v>
      </c>
      <c r="B1738" s="1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K1738" t="s">
        <v>11</v>
      </c>
      <c r="L1738">
        <f t="shared" si="27"/>
        <v>1</v>
      </c>
    </row>
    <row r="1739" spans="1:12" x14ac:dyDescent="0.25">
      <c r="A1739">
        <v>1738</v>
      </c>
      <c r="B1739" s="1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K1739" t="s">
        <v>11</v>
      </c>
      <c r="L1739">
        <f t="shared" si="27"/>
        <v>1</v>
      </c>
    </row>
    <row r="1740" spans="1:12" x14ac:dyDescent="0.25">
      <c r="A1740">
        <v>1739</v>
      </c>
      <c r="B1740" s="1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K1740" t="s">
        <v>11</v>
      </c>
      <c r="L1740">
        <f t="shared" si="27"/>
        <v>1</v>
      </c>
    </row>
    <row r="1741" spans="1:12" x14ac:dyDescent="0.25">
      <c r="A1741">
        <v>1740</v>
      </c>
      <c r="B1741" s="1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K1741" t="s">
        <v>11</v>
      </c>
      <c r="L1741">
        <f t="shared" si="27"/>
        <v>1</v>
      </c>
    </row>
    <row r="1742" spans="1:12" x14ac:dyDescent="0.25">
      <c r="A1742">
        <v>1741</v>
      </c>
      <c r="B1742" s="1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K1742" t="s">
        <v>11</v>
      </c>
      <c r="L1742">
        <f t="shared" si="27"/>
        <v>1</v>
      </c>
    </row>
    <row r="1743" spans="1:12" x14ac:dyDescent="0.25">
      <c r="A1743">
        <v>1742</v>
      </c>
      <c r="B1743" s="1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K1743" t="s">
        <v>13</v>
      </c>
      <c r="L1743">
        <f t="shared" si="27"/>
        <v>0</v>
      </c>
    </row>
    <row r="1744" spans="1:12" x14ac:dyDescent="0.25">
      <c r="A1744">
        <v>1743</v>
      </c>
      <c r="B1744" s="1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K1744" t="s">
        <v>11</v>
      </c>
      <c r="L1744">
        <f t="shared" si="27"/>
        <v>1</v>
      </c>
    </row>
    <row r="1745" spans="1:12" x14ac:dyDescent="0.25">
      <c r="A1745">
        <v>1744</v>
      </c>
      <c r="B1745" s="1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K1745" t="s">
        <v>11</v>
      </c>
      <c r="L1745">
        <f t="shared" si="27"/>
        <v>1</v>
      </c>
    </row>
    <row r="1746" spans="1:12" x14ac:dyDescent="0.25">
      <c r="A1746">
        <v>1745</v>
      </c>
      <c r="B1746" s="1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K1746" t="s">
        <v>13</v>
      </c>
      <c r="L1746">
        <f t="shared" si="27"/>
        <v>0</v>
      </c>
    </row>
    <row r="1747" spans="1:12" x14ac:dyDescent="0.25">
      <c r="A1747">
        <v>1746</v>
      </c>
      <c r="B1747" s="1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K1747" t="s">
        <v>13</v>
      </c>
      <c r="L1747">
        <f t="shared" si="27"/>
        <v>0</v>
      </c>
    </row>
    <row r="1748" spans="1:12" x14ac:dyDescent="0.25">
      <c r="A1748">
        <v>1747</v>
      </c>
      <c r="B1748" s="1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K1748" t="s">
        <v>13</v>
      </c>
      <c r="L1748">
        <f t="shared" si="27"/>
        <v>0</v>
      </c>
    </row>
    <row r="1749" spans="1:12" x14ac:dyDescent="0.25">
      <c r="A1749">
        <v>1748</v>
      </c>
      <c r="B1749" s="1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K1749" t="s">
        <v>13</v>
      </c>
      <c r="L1749">
        <f t="shared" si="27"/>
        <v>0</v>
      </c>
    </row>
    <row r="1750" spans="1:12" x14ac:dyDescent="0.25">
      <c r="A1750">
        <v>1749</v>
      </c>
      <c r="B1750" s="1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K1750" t="s">
        <v>11</v>
      </c>
      <c r="L1750">
        <f t="shared" si="27"/>
        <v>1</v>
      </c>
    </row>
    <row r="1751" spans="1:12" x14ac:dyDescent="0.25">
      <c r="A1751">
        <v>1750</v>
      </c>
      <c r="B1751" s="1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K1751" t="s">
        <v>11</v>
      </c>
      <c r="L1751">
        <f t="shared" si="27"/>
        <v>1</v>
      </c>
    </row>
    <row r="1752" spans="1:12" x14ac:dyDescent="0.25">
      <c r="A1752">
        <v>1751</v>
      </c>
      <c r="B1752" s="1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K1752" t="s">
        <v>13</v>
      </c>
      <c r="L1752">
        <f t="shared" si="27"/>
        <v>0</v>
      </c>
    </row>
    <row r="1753" spans="1:12" x14ac:dyDescent="0.25">
      <c r="A1753">
        <v>1752</v>
      </c>
      <c r="B1753" s="1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K1753" t="s">
        <v>11</v>
      </c>
      <c r="L1753">
        <f t="shared" si="27"/>
        <v>1</v>
      </c>
    </row>
    <row r="1754" spans="1:12" x14ac:dyDescent="0.25">
      <c r="A1754">
        <v>1753</v>
      </c>
      <c r="B1754" s="1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K1754" t="s">
        <v>11</v>
      </c>
      <c r="L1754">
        <f t="shared" si="27"/>
        <v>1</v>
      </c>
    </row>
    <row r="1755" spans="1:12" x14ac:dyDescent="0.25">
      <c r="A1755">
        <v>1754</v>
      </c>
      <c r="B1755" s="1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K1755" t="s">
        <v>11</v>
      </c>
      <c r="L1755">
        <f t="shared" si="27"/>
        <v>1</v>
      </c>
    </row>
    <row r="1756" spans="1:12" x14ac:dyDescent="0.25">
      <c r="A1756">
        <v>1755</v>
      </c>
      <c r="B1756" s="1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K1756" t="s">
        <v>13</v>
      </c>
      <c r="L1756">
        <f t="shared" si="27"/>
        <v>0</v>
      </c>
    </row>
    <row r="1757" spans="1:12" x14ac:dyDescent="0.25">
      <c r="A1757">
        <v>1756</v>
      </c>
      <c r="B1757" s="1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K1757" t="s">
        <v>11</v>
      </c>
      <c r="L1757">
        <f t="shared" si="27"/>
        <v>1</v>
      </c>
    </row>
    <row r="1758" spans="1:12" x14ac:dyDescent="0.25">
      <c r="A1758">
        <v>1757</v>
      </c>
      <c r="B1758" s="1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K1758" t="s">
        <v>13</v>
      </c>
      <c r="L1758">
        <f t="shared" si="27"/>
        <v>0</v>
      </c>
    </row>
    <row r="1759" spans="1:12" x14ac:dyDescent="0.25">
      <c r="A1759">
        <v>1758</v>
      </c>
      <c r="B1759" s="1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K1759" t="s">
        <v>11</v>
      </c>
      <c r="L1759">
        <f t="shared" si="27"/>
        <v>1</v>
      </c>
    </row>
    <row r="1760" spans="1:12" x14ac:dyDescent="0.25">
      <c r="A1760">
        <v>1759</v>
      </c>
      <c r="B1760" s="1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K1760" t="s">
        <v>13</v>
      </c>
      <c r="L1760">
        <f t="shared" si="27"/>
        <v>0</v>
      </c>
    </row>
    <row r="1761" spans="1:12" x14ac:dyDescent="0.25">
      <c r="A1761">
        <v>1760</v>
      </c>
      <c r="B1761" s="1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K1761" t="s">
        <v>13</v>
      </c>
      <c r="L1761">
        <f t="shared" si="27"/>
        <v>0</v>
      </c>
    </row>
    <row r="1762" spans="1:12" x14ac:dyDescent="0.25">
      <c r="A1762">
        <v>1761</v>
      </c>
      <c r="B1762" s="1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K1762" t="s">
        <v>11</v>
      </c>
      <c r="L1762">
        <f t="shared" si="27"/>
        <v>1</v>
      </c>
    </row>
    <row r="1763" spans="1:12" x14ac:dyDescent="0.25">
      <c r="A1763">
        <v>1762</v>
      </c>
      <c r="B1763" s="1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K1763" t="s">
        <v>11</v>
      </c>
      <c r="L1763">
        <f t="shared" si="27"/>
        <v>1</v>
      </c>
    </row>
    <row r="1764" spans="1:12" x14ac:dyDescent="0.25">
      <c r="A1764">
        <v>1763</v>
      </c>
      <c r="B1764" s="1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K1764" t="s">
        <v>11</v>
      </c>
      <c r="L1764">
        <f t="shared" si="27"/>
        <v>1</v>
      </c>
    </row>
    <row r="1765" spans="1:12" x14ac:dyDescent="0.25">
      <c r="A1765">
        <v>1764</v>
      </c>
      <c r="B1765" s="1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K1765" t="s">
        <v>11</v>
      </c>
      <c r="L1765">
        <f t="shared" si="27"/>
        <v>1</v>
      </c>
    </row>
    <row r="1766" spans="1:12" x14ac:dyDescent="0.25">
      <c r="A1766">
        <v>1765</v>
      </c>
      <c r="B1766" s="1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K1766" t="s">
        <v>11</v>
      </c>
      <c r="L1766">
        <f t="shared" si="27"/>
        <v>1</v>
      </c>
    </row>
    <row r="1767" spans="1:12" x14ac:dyDescent="0.25">
      <c r="A1767">
        <v>1766</v>
      </c>
      <c r="B1767" s="1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K1767" t="s">
        <v>11</v>
      </c>
      <c r="L1767">
        <f t="shared" si="27"/>
        <v>1</v>
      </c>
    </row>
    <row r="1768" spans="1:12" x14ac:dyDescent="0.25">
      <c r="A1768">
        <v>1767</v>
      </c>
      <c r="B1768" s="1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K1768" t="s">
        <v>11</v>
      </c>
      <c r="L1768">
        <f t="shared" si="27"/>
        <v>1</v>
      </c>
    </row>
    <row r="1769" spans="1:12" x14ac:dyDescent="0.25">
      <c r="A1769">
        <v>1768</v>
      </c>
      <c r="B1769" s="1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K1769" t="s">
        <v>11</v>
      </c>
      <c r="L1769">
        <f t="shared" si="27"/>
        <v>1</v>
      </c>
    </row>
    <row r="1770" spans="1:12" x14ac:dyDescent="0.25">
      <c r="A1770">
        <v>1769</v>
      </c>
      <c r="B1770" s="1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K1770" t="s">
        <v>13</v>
      </c>
      <c r="L1770">
        <f t="shared" si="27"/>
        <v>0</v>
      </c>
    </row>
    <row r="1771" spans="1:12" x14ac:dyDescent="0.25">
      <c r="A1771">
        <v>1770</v>
      </c>
      <c r="B1771" s="1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K1771" t="s">
        <v>11</v>
      </c>
      <c r="L1771">
        <f t="shared" si="27"/>
        <v>1</v>
      </c>
    </row>
    <row r="1772" spans="1:12" x14ac:dyDescent="0.25">
      <c r="A1772">
        <v>1771</v>
      </c>
      <c r="B1772" s="1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K1772" t="s">
        <v>11</v>
      </c>
      <c r="L1772">
        <f t="shared" si="27"/>
        <v>1</v>
      </c>
    </row>
    <row r="1773" spans="1:12" x14ac:dyDescent="0.25">
      <c r="A1773">
        <v>1772</v>
      </c>
      <c r="B1773" s="1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K1773" t="s">
        <v>11</v>
      </c>
      <c r="L1773">
        <f t="shared" si="27"/>
        <v>1</v>
      </c>
    </row>
    <row r="1774" spans="1:12" x14ac:dyDescent="0.25">
      <c r="A1774">
        <v>1773</v>
      </c>
      <c r="B1774" s="1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K1774" t="s">
        <v>13</v>
      </c>
      <c r="L1774">
        <f t="shared" si="27"/>
        <v>0</v>
      </c>
    </row>
    <row r="1775" spans="1:12" x14ac:dyDescent="0.25">
      <c r="A1775">
        <v>1774</v>
      </c>
      <c r="B1775" s="1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K1775" t="s">
        <v>13</v>
      </c>
      <c r="L1775">
        <f t="shared" si="27"/>
        <v>0</v>
      </c>
    </row>
    <row r="1776" spans="1:12" x14ac:dyDescent="0.25">
      <c r="A1776">
        <v>1775</v>
      </c>
      <c r="B1776" s="1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K1776" t="s">
        <v>13</v>
      </c>
      <c r="L1776">
        <f t="shared" si="27"/>
        <v>0</v>
      </c>
    </row>
    <row r="1777" spans="1:12" x14ac:dyDescent="0.25">
      <c r="A1777">
        <v>1776</v>
      </c>
      <c r="B1777" s="1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K1777" t="s">
        <v>11</v>
      </c>
      <c r="L1777">
        <f t="shared" si="27"/>
        <v>1</v>
      </c>
    </row>
    <row r="1778" spans="1:12" x14ac:dyDescent="0.25">
      <c r="A1778">
        <v>1777</v>
      </c>
      <c r="B1778" s="1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K1778" t="s">
        <v>13</v>
      </c>
      <c r="L1778">
        <f t="shared" si="27"/>
        <v>0</v>
      </c>
    </row>
    <row r="1779" spans="1:12" x14ac:dyDescent="0.25">
      <c r="A1779">
        <v>1778</v>
      </c>
      <c r="B1779" s="1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K1779" t="s">
        <v>11</v>
      </c>
      <c r="L1779">
        <f t="shared" si="27"/>
        <v>1</v>
      </c>
    </row>
    <row r="1780" spans="1:12" x14ac:dyDescent="0.25">
      <c r="A1780">
        <v>1779</v>
      </c>
      <c r="B1780" s="1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K1780" t="s">
        <v>11</v>
      </c>
      <c r="L1780">
        <f t="shared" si="27"/>
        <v>1</v>
      </c>
    </row>
    <row r="1781" spans="1:12" x14ac:dyDescent="0.25">
      <c r="A1781">
        <v>1780</v>
      </c>
      <c r="B1781" s="1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K1781" t="s">
        <v>13</v>
      </c>
      <c r="L1781">
        <f t="shared" si="27"/>
        <v>0</v>
      </c>
    </row>
    <row r="1782" spans="1:12" x14ac:dyDescent="0.25">
      <c r="A1782">
        <v>1781</v>
      </c>
      <c r="B1782" s="1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K1782" t="s">
        <v>13</v>
      </c>
      <c r="L1782">
        <f t="shared" si="27"/>
        <v>0</v>
      </c>
    </row>
    <row r="1783" spans="1:12" x14ac:dyDescent="0.25">
      <c r="A1783">
        <v>1782</v>
      </c>
      <c r="B1783" s="1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K1783" t="s">
        <v>13</v>
      </c>
      <c r="L1783">
        <f t="shared" si="27"/>
        <v>0</v>
      </c>
    </row>
    <row r="1784" spans="1:12" x14ac:dyDescent="0.25">
      <c r="A1784">
        <v>1783</v>
      </c>
      <c r="B1784" s="1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K1784" t="s">
        <v>11</v>
      </c>
      <c r="L1784">
        <f t="shared" si="27"/>
        <v>1</v>
      </c>
    </row>
    <row r="1785" spans="1:12" x14ac:dyDescent="0.25">
      <c r="A1785">
        <v>1784</v>
      </c>
      <c r="B1785" s="1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K1785" t="s">
        <v>11</v>
      </c>
      <c r="L1785">
        <f t="shared" si="27"/>
        <v>1</v>
      </c>
    </row>
    <row r="1786" spans="1:12" x14ac:dyDescent="0.25">
      <c r="A1786">
        <v>1785</v>
      </c>
      <c r="B1786" s="1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K1786" t="s">
        <v>13</v>
      </c>
      <c r="L1786">
        <f t="shared" si="27"/>
        <v>0</v>
      </c>
    </row>
    <row r="1787" spans="1:12" x14ac:dyDescent="0.25">
      <c r="A1787">
        <v>1786</v>
      </c>
      <c r="B1787" s="1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K1787" t="s">
        <v>13</v>
      </c>
      <c r="L1787">
        <f t="shared" si="27"/>
        <v>0</v>
      </c>
    </row>
    <row r="1788" spans="1:12" x14ac:dyDescent="0.25">
      <c r="A1788">
        <v>1787</v>
      </c>
      <c r="B1788" s="1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K1788" t="s">
        <v>13</v>
      </c>
      <c r="L1788">
        <f t="shared" si="27"/>
        <v>0</v>
      </c>
    </row>
    <row r="1789" spans="1:12" x14ac:dyDescent="0.25">
      <c r="A1789">
        <v>1788</v>
      </c>
      <c r="B1789" s="1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K1789" t="s">
        <v>11</v>
      </c>
      <c r="L1789">
        <f t="shared" si="27"/>
        <v>1</v>
      </c>
    </row>
    <row r="1790" spans="1:12" x14ac:dyDescent="0.25">
      <c r="A1790">
        <v>1789</v>
      </c>
      <c r="B1790" s="1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K1790" t="s">
        <v>11</v>
      </c>
      <c r="L1790">
        <f t="shared" si="27"/>
        <v>1</v>
      </c>
    </row>
    <row r="1791" spans="1:12" x14ac:dyDescent="0.25">
      <c r="A1791">
        <v>1790</v>
      </c>
      <c r="B1791" s="1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K1791" t="s">
        <v>13</v>
      </c>
      <c r="L1791">
        <f t="shared" si="27"/>
        <v>0</v>
      </c>
    </row>
    <row r="1792" spans="1:12" x14ac:dyDescent="0.25">
      <c r="A1792">
        <v>1791</v>
      </c>
      <c r="B1792" s="1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K1792" t="s">
        <v>11</v>
      </c>
      <c r="L1792">
        <f t="shared" si="27"/>
        <v>1</v>
      </c>
    </row>
    <row r="1793" spans="1:12" x14ac:dyDescent="0.25">
      <c r="A1793">
        <v>1792</v>
      </c>
      <c r="B1793" s="1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K1793" t="s">
        <v>11</v>
      </c>
      <c r="L1793">
        <f t="shared" si="27"/>
        <v>1</v>
      </c>
    </row>
    <row r="1794" spans="1:12" x14ac:dyDescent="0.25">
      <c r="A1794">
        <v>1793</v>
      </c>
      <c r="B1794" s="1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K1794" t="s">
        <v>13</v>
      </c>
      <c r="L1794">
        <f t="shared" si="27"/>
        <v>0</v>
      </c>
    </row>
    <row r="1795" spans="1:12" x14ac:dyDescent="0.25">
      <c r="A1795">
        <v>1794</v>
      </c>
      <c r="B1795" s="1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K1795" t="s">
        <v>13</v>
      </c>
      <c r="L1795">
        <f t="shared" ref="L1795:L1858" si="28">IF(K1795="Yes", 1, 0)</f>
        <v>0</v>
      </c>
    </row>
    <row r="1796" spans="1:12" x14ac:dyDescent="0.25">
      <c r="A1796">
        <v>1795</v>
      </c>
      <c r="B1796" s="1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K1796" t="s">
        <v>11</v>
      </c>
      <c r="L1796">
        <f t="shared" si="28"/>
        <v>1</v>
      </c>
    </row>
    <row r="1797" spans="1:12" x14ac:dyDescent="0.25">
      <c r="A1797">
        <v>1796</v>
      </c>
      <c r="B1797" s="1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K1797" t="s">
        <v>11</v>
      </c>
      <c r="L1797">
        <f t="shared" si="28"/>
        <v>1</v>
      </c>
    </row>
    <row r="1798" spans="1:12" x14ac:dyDescent="0.25">
      <c r="A1798">
        <v>1797</v>
      </c>
      <c r="B1798" s="1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K1798" t="s">
        <v>11</v>
      </c>
      <c r="L1798">
        <f t="shared" si="28"/>
        <v>1</v>
      </c>
    </row>
    <row r="1799" spans="1:12" x14ac:dyDescent="0.25">
      <c r="A1799">
        <v>1798</v>
      </c>
      <c r="B1799" s="1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K1799" t="s">
        <v>11</v>
      </c>
      <c r="L1799">
        <f t="shared" si="28"/>
        <v>1</v>
      </c>
    </row>
    <row r="1800" spans="1:12" x14ac:dyDescent="0.25">
      <c r="A1800">
        <v>1799</v>
      </c>
      <c r="B1800" s="1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K1800" t="s">
        <v>11</v>
      </c>
      <c r="L1800">
        <f t="shared" si="28"/>
        <v>1</v>
      </c>
    </row>
    <row r="1801" spans="1:12" x14ac:dyDescent="0.25">
      <c r="A1801">
        <v>1800</v>
      </c>
      <c r="B1801" s="1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K1801" t="s">
        <v>13</v>
      </c>
      <c r="L1801">
        <f t="shared" si="28"/>
        <v>0</v>
      </c>
    </row>
    <row r="1802" spans="1:12" x14ac:dyDescent="0.25">
      <c r="A1802">
        <v>1801</v>
      </c>
      <c r="B1802" s="1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K1802" t="s">
        <v>11</v>
      </c>
      <c r="L1802">
        <f t="shared" si="28"/>
        <v>1</v>
      </c>
    </row>
    <row r="1803" spans="1:12" x14ac:dyDescent="0.25">
      <c r="A1803">
        <v>1802</v>
      </c>
      <c r="B1803" s="1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K1803" t="s">
        <v>11</v>
      </c>
      <c r="L1803">
        <f t="shared" si="28"/>
        <v>1</v>
      </c>
    </row>
    <row r="1804" spans="1:12" x14ac:dyDescent="0.25">
      <c r="A1804">
        <v>1803</v>
      </c>
      <c r="B1804" s="1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K1804" t="s">
        <v>11</v>
      </c>
      <c r="L1804">
        <f t="shared" si="28"/>
        <v>1</v>
      </c>
    </row>
    <row r="1805" spans="1:12" x14ac:dyDescent="0.25">
      <c r="A1805">
        <v>1804</v>
      </c>
      <c r="B1805" s="1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K1805" t="s">
        <v>13</v>
      </c>
      <c r="L1805">
        <f t="shared" si="28"/>
        <v>0</v>
      </c>
    </row>
    <row r="1806" spans="1:12" x14ac:dyDescent="0.25">
      <c r="A1806">
        <v>1805</v>
      </c>
      <c r="B1806" s="1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K1806" t="s">
        <v>13</v>
      </c>
      <c r="L1806">
        <f t="shared" si="28"/>
        <v>0</v>
      </c>
    </row>
    <row r="1807" spans="1:12" x14ac:dyDescent="0.25">
      <c r="A1807">
        <v>1806</v>
      </c>
      <c r="B1807" s="1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K1807" t="s">
        <v>13</v>
      </c>
      <c r="L1807">
        <f t="shared" si="28"/>
        <v>0</v>
      </c>
    </row>
    <row r="1808" spans="1:12" x14ac:dyDescent="0.25">
      <c r="A1808">
        <v>1807</v>
      </c>
      <c r="B1808" s="1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K1808" t="s">
        <v>13</v>
      </c>
      <c r="L1808">
        <f t="shared" si="28"/>
        <v>0</v>
      </c>
    </row>
    <row r="1809" spans="1:12" x14ac:dyDescent="0.25">
      <c r="A1809">
        <v>1808</v>
      </c>
      <c r="B1809" s="1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K1809" t="s">
        <v>13</v>
      </c>
      <c r="L1809">
        <f t="shared" si="28"/>
        <v>0</v>
      </c>
    </row>
    <row r="1810" spans="1:12" x14ac:dyDescent="0.25">
      <c r="A1810">
        <v>1809</v>
      </c>
      <c r="B1810" s="1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K1810" t="s">
        <v>13</v>
      </c>
      <c r="L1810">
        <f t="shared" si="28"/>
        <v>0</v>
      </c>
    </row>
    <row r="1811" spans="1:12" x14ac:dyDescent="0.25">
      <c r="A1811">
        <v>1810</v>
      </c>
      <c r="B1811" s="1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K1811" t="s">
        <v>13</v>
      </c>
      <c r="L1811">
        <f t="shared" si="28"/>
        <v>0</v>
      </c>
    </row>
    <row r="1812" spans="1:12" x14ac:dyDescent="0.25">
      <c r="A1812">
        <v>1811</v>
      </c>
      <c r="B1812" s="1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K1812" t="s">
        <v>13</v>
      </c>
      <c r="L1812">
        <f t="shared" si="28"/>
        <v>0</v>
      </c>
    </row>
    <row r="1813" spans="1:12" x14ac:dyDescent="0.25">
      <c r="A1813">
        <v>1812</v>
      </c>
      <c r="B1813" s="1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K1813" t="s">
        <v>13</v>
      </c>
      <c r="L1813">
        <f t="shared" si="28"/>
        <v>0</v>
      </c>
    </row>
    <row r="1814" spans="1:12" x14ac:dyDescent="0.25">
      <c r="A1814">
        <v>1813</v>
      </c>
      <c r="B1814" s="1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K1814" t="s">
        <v>11</v>
      </c>
      <c r="L1814">
        <f t="shared" si="28"/>
        <v>1</v>
      </c>
    </row>
    <row r="1815" spans="1:12" x14ac:dyDescent="0.25">
      <c r="A1815">
        <v>1814</v>
      </c>
      <c r="B1815" s="1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K1815" t="s">
        <v>11</v>
      </c>
      <c r="L1815">
        <f t="shared" si="28"/>
        <v>1</v>
      </c>
    </row>
    <row r="1816" spans="1:12" x14ac:dyDescent="0.25">
      <c r="A1816">
        <v>1815</v>
      </c>
      <c r="B1816" s="1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K1816" t="s">
        <v>13</v>
      </c>
      <c r="L1816">
        <f t="shared" si="28"/>
        <v>0</v>
      </c>
    </row>
    <row r="1817" spans="1:12" x14ac:dyDescent="0.25">
      <c r="A1817">
        <v>1816</v>
      </c>
      <c r="B1817" s="1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K1817" t="s">
        <v>11</v>
      </c>
      <c r="L1817">
        <f t="shared" si="28"/>
        <v>1</v>
      </c>
    </row>
    <row r="1818" spans="1:12" x14ac:dyDescent="0.25">
      <c r="A1818">
        <v>1817</v>
      </c>
      <c r="B1818" s="1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K1818" t="s">
        <v>11</v>
      </c>
      <c r="L1818">
        <f t="shared" si="28"/>
        <v>1</v>
      </c>
    </row>
    <row r="1819" spans="1:12" x14ac:dyDescent="0.25">
      <c r="A1819">
        <v>1818</v>
      </c>
      <c r="B1819" s="1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K1819" t="s">
        <v>11</v>
      </c>
      <c r="L1819">
        <f t="shared" si="28"/>
        <v>1</v>
      </c>
    </row>
    <row r="1820" spans="1:12" x14ac:dyDescent="0.25">
      <c r="A1820">
        <v>1819</v>
      </c>
      <c r="B1820" s="1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K1820" t="s">
        <v>11</v>
      </c>
      <c r="L1820">
        <f t="shared" si="28"/>
        <v>1</v>
      </c>
    </row>
    <row r="1821" spans="1:12" x14ac:dyDescent="0.25">
      <c r="A1821">
        <v>1820</v>
      </c>
      <c r="B1821" s="1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K1821" t="s">
        <v>11</v>
      </c>
      <c r="L1821">
        <f t="shared" si="28"/>
        <v>1</v>
      </c>
    </row>
    <row r="1822" spans="1:12" x14ac:dyDescent="0.25">
      <c r="A1822">
        <v>1821</v>
      </c>
      <c r="B1822" s="1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K1822" t="s">
        <v>11</v>
      </c>
      <c r="L1822">
        <f t="shared" si="28"/>
        <v>1</v>
      </c>
    </row>
    <row r="1823" spans="1:12" x14ac:dyDescent="0.25">
      <c r="A1823">
        <v>1822</v>
      </c>
      <c r="B1823" s="1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K1823" t="s">
        <v>11</v>
      </c>
      <c r="L1823">
        <f t="shared" si="28"/>
        <v>1</v>
      </c>
    </row>
    <row r="1824" spans="1:12" x14ac:dyDescent="0.25">
      <c r="A1824">
        <v>1823</v>
      </c>
      <c r="B1824" s="1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K1824" t="s">
        <v>13</v>
      </c>
      <c r="L1824">
        <f t="shared" si="28"/>
        <v>0</v>
      </c>
    </row>
    <row r="1825" spans="1:12" x14ac:dyDescent="0.25">
      <c r="A1825">
        <v>1824</v>
      </c>
      <c r="B1825" s="1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K1825" t="s">
        <v>13</v>
      </c>
      <c r="L1825">
        <f t="shared" si="28"/>
        <v>0</v>
      </c>
    </row>
    <row r="1826" spans="1:12" x14ac:dyDescent="0.25">
      <c r="A1826">
        <v>1825</v>
      </c>
      <c r="B1826" s="1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K1826" t="s">
        <v>13</v>
      </c>
      <c r="L1826">
        <f t="shared" si="28"/>
        <v>0</v>
      </c>
    </row>
    <row r="1827" spans="1:12" x14ac:dyDescent="0.25">
      <c r="A1827">
        <v>1826</v>
      </c>
      <c r="B1827" s="1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K1827" t="s">
        <v>13</v>
      </c>
      <c r="L1827">
        <f t="shared" si="28"/>
        <v>0</v>
      </c>
    </row>
    <row r="1828" spans="1:12" x14ac:dyDescent="0.25">
      <c r="A1828">
        <v>1827</v>
      </c>
      <c r="B1828" s="1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K1828" t="s">
        <v>13</v>
      </c>
      <c r="L1828">
        <f t="shared" si="28"/>
        <v>0</v>
      </c>
    </row>
    <row r="1829" spans="1:12" x14ac:dyDescent="0.25">
      <c r="A1829">
        <v>1828</v>
      </c>
      <c r="B1829" s="1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K1829" t="s">
        <v>11</v>
      </c>
      <c r="L1829">
        <f t="shared" si="28"/>
        <v>1</v>
      </c>
    </row>
    <row r="1830" spans="1:12" x14ac:dyDescent="0.25">
      <c r="A1830">
        <v>1829</v>
      </c>
      <c r="B1830" s="1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K1830" t="s">
        <v>11</v>
      </c>
      <c r="L1830">
        <f t="shared" si="28"/>
        <v>1</v>
      </c>
    </row>
    <row r="1831" spans="1:12" x14ac:dyDescent="0.25">
      <c r="A1831">
        <v>1830</v>
      </c>
      <c r="B1831" s="1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K1831" t="s">
        <v>11</v>
      </c>
      <c r="L1831">
        <f t="shared" si="28"/>
        <v>1</v>
      </c>
    </row>
    <row r="1832" spans="1:12" x14ac:dyDescent="0.25">
      <c r="A1832">
        <v>1831</v>
      </c>
      <c r="B1832" s="1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K1832" t="s">
        <v>13</v>
      </c>
      <c r="L1832">
        <f t="shared" si="28"/>
        <v>0</v>
      </c>
    </row>
    <row r="1833" spans="1:12" x14ac:dyDescent="0.25">
      <c r="A1833">
        <v>1832</v>
      </c>
      <c r="B1833" s="1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K1833" t="s">
        <v>13</v>
      </c>
      <c r="L1833">
        <f t="shared" si="28"/>
        <v>0</v>
      </c>
    </row>
    <row r="1834" spans="1:12" x14ac:dyDescent="0.25">
      <c r="A1834">
        <v>1833</v>
      </c>
      <c r="B1834" s="1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K1834" t="s">
        <v>13</v>
      </c>
      <c r="L1834">
        <f t="shared" si="28"/>
        <v>0</v>
      </c>
    </row>
    <row r="1835" spans="1:12" x14ac:dyDescent="0.25">
      <c r="A1835">
        <v>1834</v>
      </c>
      <c r="B1835" s="1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K1835" t="s">
        <v>11</v>
      </c>
      <c r="L1835">
        <f t="shared" si="28"/>
        <v>1</v>
      </c>
    </row>
    <row r="1836" spans="1:12" x14ac:dyDescent="0.25">
      <c r="A1836">
        <v>1835</v>
      </c>
      <c r="B1836" s="1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K1836" t="s">
        <v>13</v>
      </c>
      <c r="L1836">
        <f t="shared" si="28"/>
        <v>0</v>
      </c>
    </row>
    <row r="1837" spans="1:12" x14ac:dyDescent="0.25">
      <c r="A1837">
        <v>1836</v>
      </c>
      <c r="B1837" s="1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K1837" t="s">
        <v>13</v>
      </c>
      <c r="L1837">
        <f t="shared" si="28"/>
        <v>0</v>
      </c>
    </row>
    <row r="1838" spans="1:12" x14ac:dyDescent="0.25">
      <c r="A1838">
        <v>1837</v>
      </c>
      <c r="B1838" s="1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K1838" t="s">
        <v>11</v>
      </c>
      <c r="L1838">
        <f t="shared" si="28"/>
        <v>1</v>
      </c>
    </row>
    <row r="1839" spans="1:12" x14ac:dyDescent="0.25">
      <c r="A1839">
        <v>1838</v>
      </c>
      <c r="B1839" s="1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K1839" t="s">
        <v>13</v>
      </c>
      <c r="L1839">
        <f t="shared" si="28"/>
        <v>0</v>
      </c>
    </row>
    <row r="1840" spans="1:12" x14ac:dyDescent="0.25">
      <c r="A1840">
        <v>1839</v>
      </c>
      <c r="B1840" s="1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K1840" t="s">
        <v>11</v>
      </c>
      <c r="L1840">
        <f t="shared" si="28"/>
        <v>1</v>
      </c>
    </row>
    <row r="1841" spans="1:12" x14ac:dyDescent="0.25">
      <c r="A1841">
        <v>1840</v>
      </c>
      <c r="B1841" s="1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K1841" t="s">
        <v>11</v>
      </c>
      <c r="L1841">
        <f t="shared" si="28"/>
        <v>1</v>
      </c>
    </row>
    <row r="1842" spans="1:12" x14ac:dyDescent="0.25">
      <c r="A1842">
        <v>1841</v>
      </c>
      <c r="B1842" s="1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K1842" t="s">
        <v>11</v>
      </c>
      <c r="L1842">
        <f t="shared" si="28"/>
        <v>1</v>
      </c>
    </row>
    <row r="1843" spans="1:12" x14ac:dyDescent="0.25">
      <c r="A1843">
        <v>1842</v>
      </c>
      <c r="B1843" s="1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K1843" t="s">
        <v>11</v>
      </c>
      <c r="L1843">
        <f t="shared" si="28"/>
        <v>1</v>
      </c>
    </row>
    <row r="1844" spans="1:12" x14ac:dyDescent="0.25">
      <c r="A1844">
        <v>1843</v>
      </c>
      <c r="B1844" s="1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K1844" t="s">
        <v>13</v>
      </c>
      <c r="L1844">
        <f t="shared" si="28"/>
        <v>0</v>
      </c>
    </row>
    <row r="1845" spans="1:12" x14ac:dyDescent="0.25">
      <c r="A1845">
        <v>1844</v>
      </c>
      <c r="B1845" s="1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K1845" t="s">
        <v>11</v>
      </c>
      <c r="L1845">
        <f t="shared" si="28"/>
        <v>1</v>
      </c>
    </row>
    <row r="1846" spans="1:12" x14ac:dyDescent="0.25">
      <c r="A1846">
        <v>1845</v>
      </c>
      <c r="B1846" s="1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K1846" t="s">
        <v>11</v>
      </c>
      <c r="L1846">
        <f t="shared" si="28"/>
        <v>1</v>
      </c>
    </row>
    <row r="1847" spans="1:12" x14ac:dyDescent="0.25">
      <c r="A1847">
        <v>1846</v>
      </c>
      <c r="B1847" s="1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K1847" t="s">
        <v>11</v>
      </c>
      <c r="L1847">
        <f t="shared" si="28"/>
        <v>1</v>
      </c>
    </row>
    <row r="1848" spans="1:12" x14ac:dyDescent="0.25">
      <c r="A1848">
        <v>1847</v>
      </c>
      <c r="B1848" s="1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K1848" t="s">
        <v>11</v>
      </c>
      <c r="L1848">
        <f t="shared" si="28"/>
        <v>1</v>
      </c>
    </row>
    <row r="1849" spans="1:12" x14ac:dyDescent="0.25">
      <c r="A1849">
        <v>1848</v>
      </c>
      <c r="B1849" s="1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K1849" t="s">
        <v>13</v>
      </c>
      <c r="L1849">
        <f t="shared" si="28"/>
        <v>0</v>
      </c>
    </row>
    <row r="1850" spans="1:12" x14ac:dyDescent="0.25">
      <c r="A1850">
        <v>1849</v>
      </c>
      <c r="B1850" s="1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K1850" t="s">
        <v>11</v>
      </c>
      <c r="L1850">
        <f t="shared" si="28"/>
        <v>1</v>
      </c>
    </row>
    <row r="1851" spans="1:12" x14ac:dyDescent="0.25">
      <c r="A1851">
        <v>1850</v>
      </c>
      <c r="B1851" s="1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K1851" t="s">
        <v>11</v>
      </c>
      <c r="L1851">
        <f t="shared" si="28"/>
        <v>1</v>
      </c>
    </row>
    <row r="1852" spans="1:12" x14ac:dyDescent="0.25">
      <c r="A1852">
        <v>1851</v>
      </c>
      <c r="B1852" s="1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K1852" t="s">
        <v>13</v>
      </c>
      <c r="L1852">
        <f t="shared" si="28"/>
        <v>0</v>
      </c>
    </row>
    <row r="1853" spans="1:12" x14ac:dyDescent="0.25">
      <c r="A1853">
        <v>1852</v>
      </c>
      <c r="B1853" s="1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K1853" t="s">
        <v>11</v>
      </c>
      <c r="L1853">
        <f t="shared" si="28"/>
        <v>1</v>
      </c>
    </row>
    <row r="1854" spans="1:12" x14ac:dyDescent="0.25">
      <c r="A1854">
        <v>1853</v>
      </c>
      <c r="B1854" s="1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K1854" t="s">
        <v>11</v>
      </c>
      <c r="L1854">
        <f t="shared" si="28"/>
        <v>1</v>
      </c>
    </row>
    <row r="1855" spans="1:12" x14ac:dyDescent="0.25">
      <c r="A1855">
        <v>1854</v>
      </c>
      <c r="B1855" s="1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K1855" t="s">
        <v>13</v>
      </c>
      <c r="L1855">
        <f t="shared" si="28"/>
        <v>0</v>
      </c>
    </row>
    <row r="1856" spans="1:12" x14ac:dyDescent="0.25">
      <c r="A1856">
        <v>1855</v>
      </c>
      <c r="B1856" s="1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K1856" t="s">
        <v>13</v>
      </c>
      <c r="L1856">
        <f t="shared" si="28"/>
        <v>0</v>
      </c>
    </row>
    <row r="1857" spans="1:12" x14ac:dyDescent="0.25">
      <c r="A1857">
        <v>1856</v>
      </c>
      <c r="B1857" s="1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K1857" t="s">
        <v>11</v>
      </c>
      <c r="L1857">
        <f t="shared" si="28"/>
        <v>1</v>
      </c>
    </row>
    <row r="1858" spans="1:12" x14ac:dyDescent="0.25">
      <c r="A1858">
        <v>1857</v>
      </c>
      <c r="B1858" s="1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K1858" t="s">
        <v>13</v>
      </c>
      <c r="L1858">
        <f t="shared" si="28"/>
        <v>0</v>
      </c>
    </row>
    <row r="1859" spans="1:12" x14ac:dyDescent="0.25">
      <c r="A1859">
        <v>1858</v>
      </c>
      <c r="B1859" s="1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K1859" t="s">
        <v>11</v>
      </c>
      <c r="L1859">
        <f t="shared" ref="L1859:L1922" si="29">IF(K1859="Yes", 1, 0)</f>
        <v>1</v>
      </c>
    </row>
    <row r="1860" spans="1:12" x14ac:dyDescent="0.25">
      <c r="A1860">
        <v>1859</v>
      </c>
      <c r="B1860" s="1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K1860" t="s">
        <v>13</v>
      </c>
      <c r="L1860">
        <f t="shared" si="29"/>
        <v>0</v>
      </c>
    </row>
    <row r="1861" spans="1:12" x14ac:dyDescent="0.25">
      <c r="A1861">
        <v>1860</v>
      </c>
      <c r="B1861" s="1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K1861" t="s">
        <v>11</v>
      </c>
      <c r="L1861">
        <f t="shared" si="29"/>
        <v>1</v>
      </c>
    </row>
    <row r="1862" spans="1:12" x14ac:dyDescent="0.25">
      <c r="A1862">
        <v>1861</v>
      </c>
      <c r="B1862" s="1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K1862" t="s">
        <v>11</v>
      </c>
      <c r="L1862">
        <f t="shared" si="29"/>
        <v>1</v>
      </c>
    </row>
    <row r="1863" spans="1:12" x14ac:dyDescent="0.25">
      <c r="A1863">
        <v>1862</v>
      </c>
      <c r="B1863" s="1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K1863" t="s">
        <v>11</v>
      </c>
      <c r="L1863">
        <f t="shared" si="29"/>
        <v>1</v>
      </c>
    </row>
    <row r="1864" spans="1:12" x14ac:dyDescent="0.25">
      <c r="A1864">
        <v>1863</v>
      </c>
      <c r="B1864" s="1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K1864" t="s">
        <v>13</v>
      </c>
      <c r="L1864">
        <f t="shared" si="29"/>
        <v>0</v>
      </c>
    </row>
    <row r="1865" spans="1:12" x14ac:dyDescent="0.25">
      <c r="A1865">
        <v>1864</v>
      </c>
      <c r="B1865" s="1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K1865" t="s">
        <v>11</v>
      </c>
      <c r="L1865">
        <f t="shared" si="29"/>
        <v>1</v>
      </c>
    </row>
    <row r="1866" spans="1:12" x14ac:dyDescent="0.25">
      <c r="A1866">
        <v>1865</v>
      </c>
      <c r="B1866" s="1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K1866" t="s">
        <v>11</v>
      </c>
      <c r="L1866">
        <f t="shared" si="29"/>
        <v>1</v>
      </c>
    </row>
    <row r="1867" spans="1:12" x14ac:dyDescent="0.25">
      <c r="A1867">
        <v>1866</v>
      </c>
      <c r="B1867" s="1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K1867" t="s">
        <v>13</v>
      </c>
      <c r="L1867">
        <f t="shared" si="29"/>
        <v>0</v>
      </c>
    </row>
    <row r="1868" spans="1:12" x14ac:dyDescent="0.25">
      <c r="A1868">
        <v>1867</v>
      </c>
      <c r="B1868" s="1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K1868" t="s">
        <v>11</v>
      </c>
      <c r="L1868">
        <f t="shared" si="29"/>
        <v>1</v>
      </c>
    </row>
    <row r="1869" spans="1:12" x14ac:dyDescent="0.25">
      <c r="A1869">
        <v>1868</v>
      </c>
      <c r="B1869" s="1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K1869" t="s">
        <v>13</v>
      </c>
      <c r="L1869">
        <f t="shared" si="29"/>
        <v>0</v>
      </c>
    </row>
    <row r="1870" spans="1:12" x14ac:dyDescent="0.25">
      <c r="A1870">
        <v>1869</v>
      </c>
      <c r="B1870" s="1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K1870" t="s">
        <v>13</v>
      </c>
      <c r="L1870">
        <f t="shared" si="29"/>
        <v>0</v>
      </c>
    </row>
    <row r="1871" spans="1:12" x14ac:dyDescent="0.25">
      <c r="A1871">
        <v>1870</v>
      </c>
      <c r="B1871" s="1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K1871" t="s">
        <v>13</v>
      </c>
      <c r="L1871">
        <f t="shared" si="29"/>
        <v>0</v>
      </c>
    </row>
    <row r="1872" spans="1:12" x14ac:dyDescent="0.25">
      <c r="A1872">
        <v>1871</v>
      </c>
      <c r="B1872" s="1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K1872" t="s">
        <v>11</v>
      </c>
      <c r="L1872">
        <f t="shared" si="29"/>
        <v>1</v>
      </c>
    </row>
    <row r="1873" spans="1:12" x14ac:dyDescent="0.25">
      <c r="A1873">
        <v>1872</v>
      </c>
      <c r="B1873" s="1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K1873" t="s">
        <v>13</v>
      </c>
      <c r="L1873">
        <f t="shared" si="29"/>
        <v>0</v>
      </c>
    </row>
    <row r="1874" spans="1:12" x14ac:dyDescent="0.25">
      <c r="A1874">
        <v>1873</v>
      </c>
      <c r="B1874" s="1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K1874" t="s">
        <v>13</v>
      </c>
      <c r="L1874">
        <f t="shared" si="29"/>
        <v>0</v>
      </c>
    </row>
    <row r="1875" spans="1:12" x14ac:dyDescent="0.25">
      <c r="A1875">
        <v>1874</v>
      </c>
      <c r="B1875" s="1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K1875" t="s">
        <v>13</v>
      </c>
      <c r="L1875">
        <f t="shared" si="29"/>
        <v>0</v>
      </c>
    </row>
    <row r="1876" spans="1:12" x14ac:dyDescent="0.25">
      <c r="A1876">
        <v>1875</v>
      </c>
      <c r="B1876" s="1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K1876" t="s">
        <v>11</v>
      </c>
      <c r="L1876">
        <f t="shared" si="29"/>
        <v>1</v>
      </c>
    </row>
    <row r="1877" spans="1:12" x14ac:dyDescent="0.25">
      <c r="A1877">
        <v>1876</v>
      </c>
      <c r="B1877" s="1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K1877" t="s">
        <v>11</v>
      </c>
      <c r="L1877">
        <f t="shared" si="29"/>
        <v>1</v>
      </c>
    </row>
    <row r="1878" spans="1:12" x14ac:dyDescent="0.25">
      <c r="A1878">
        <v>1877</v>
      </c>
      <c r="B1878" s="1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K1878" t="s">
        <v>13</v>
      </c>
      <c r="L1878">
        <f t="shared" si="29"/>
        <v>0</v>
      </c>
    </row>
    <row r="1879" spans="1:12" x14ac:dyDescent="0.25">
      <c r="A1879">
        <v>1878</v>
      </c>
      <c r="B1879" s="1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K1879" t="s">
        <v>11</v>
      </c>
      <c r="L1879">
        <f t="shared" si="29"/>
        <v>1</v>
      </c>
    </row>
    <row r="1880" spans="1:12" x14ac:dyDescent="0.25">
      <c r="A1880">
        <v>1879</v>
      </c>
      <c r="B1880" s="1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K1880" t="s">
        <v>13</v>
      </c>
      <c r="L1880">
        <f t="shared" si="29"/>
        <v>0</v>
      </c>
    </row>
    <row r="1881" spans="1:12" x14ac:dyDescent="0.25">
      <c r="A1881">
        <v>1880</v>
      </c>
      <c r="B1881" s="1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K1881" t="s">
        <v>13</v>
      </c>
      <c r="L1881">
        <f t="shared" si="29"/>
        <v>0</v>
      </c>
    </row>
    <row r="1882" spans="1:12" x14ac:dyDescent="0.25">
      <c r="A1882">
        <v>1881</v>
      </c>
      <c r="B1882" s="1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K1882" t="s">
        <v>11</v>
      </c>
      <c r="L1882">
        <f t="shared" si="29"/>
        <v>1</v>
      </c>
    </row>
    <row r="1883" spans="1:12" x14ac:dyDescent="0.25">
      <c r="A1883">
        <v>1882</v>
      </c>
      <c r="B1883" s="1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K1883" t="s">
        <v>13</v>
      </c>
      <c r="L1883">
        <f t="shared" si="29"/>
        <v>0</v>
      </c>
    </row>
    <row r="1884" spans="1:12" x14ac:dyDescent="0.25">
      <c r="A1884">
        <v>1883</v>
      </c>
      <c r="B1884" s="1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K1884" t="s">
        <v>11</v>
      </c>
      <c r="L1884">
        <f t="shared" si="29"/>
        <v>1</v>
      </c>
    </row>
    <row r="1885" spans="1:12" x14ac:dyDescent="0.25">
      <c r="A1885">
        <v>1884</v>
      </c>
      <c r="B1885" s="1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K1885" t="s">
        <v>11</v>
      </c>
      <c r="L1885">
        <f t="shared" si="29"/>
        <v>1</v>
      </c>
    </row>
    <row r="1886" spans="1:12" x14ac:dyDescent="0.25">
      <c r="A1886">
        <v>1885</v>
      </c>
      <c r="B1886" s="1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K1886" t="s">
        <v>11</v>
      </c>
      <c r="L1886">
        <f t="shared" si="29"/>
        <v>1</v>
      </c>
    </row>
    <row r="1887" spans="1:12" x14ac:dyDescent="0.25">
      <c r="A1887">
        <v>1886</v>
      </c>
      <c r="B1887" s="1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K1887" t="s">
        <v>11</v>
      </c>
      <c r="L1887">
        <f t="shared" si="29"/>
        <v>1</v>
      </c>
    </row>
    <row r="1888" spans="1:12" x14ac:dyDescent="0.25">
      <c r="A1888">
        <v>1887</v>
      </c>
      <c r="B1888" s="1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K1888" t="s">
        <v>11</v>
      </c>
      <c r="L1888">
        <f t="shared" si="29"/>
        <v>1</v>
      </c>
    </row>
    <row r="1889" spans="1:12" x14ac:dyDescent="0.25">
      <c r="A1889">
        <v>1888</v>
      </c>
      <c r="B1889" s="1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K1889" t="s">
        <v>11</v>
      </c>
      <c r="L1889">
        <f t="shared" si="29"/>
        <v>1</v>
      </c>
    </row>
    <row r="1890" spans="1:12" x14ac:dyDescent="0.25">
      <c r="A1890">
        <v>1889</v>
      </c>
      <c r="B1890" s="1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K1890" t="s">
        <v>13</v>
      </c>
      <c r="L1890">
        <f t="shared" si="29"/>
        <v>0</v>
      </c>
    </row>
    <row r="1891" spans="1:12" x14ac:dyDescent="0.25">
      <c r="A1891">
        <v>1890</v>
      </c>
      <c r="B1891" s="1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K1891" t="s">
        <v>13</v>
      </c>
      <c r="L1891">
        <f t="shared" si="29"/>
        <v>0</v>
      </c>
    </row>
    <row r="1892" spans="1:12" x14ac:dyDescent="0.25">
      <c r="A1892">
        <v>1891</v>
      </c>
      <c r="B1892" s="1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K1892" t="s">
        <v>13</v>
      </c>
      <c r="L1892">
        <f t="shared" si="29"/>
        <v>0</v>
      </c>
    </row>
    <row r="1893" spans="1:12" x14ac:dyDescent="0.25">
      <c r="A1893">
        <v>1892</v>
      </c>
      <c r="B1893" s="1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K1893" t="s">
        <v>13</v>
      </c>
      <c r="L1893">
        <f t="shared" si="29"/>
        <v>0</v>
      </c>
    </row>
    <row r="1894" spans="1:12" x14ac:dyDescent="0.25">
      <c r="A1894">
        <v>1893</v>
      </c>
      <c r="B1894" s="1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K1894" t="s">
        <v>13</v>
      </c>
      <c r="L1894">
        <f t="shared" si="29"/>
        <v>0</v>
      </c>
    </row>
    <row r="1895" spans="1:12" x14ac:dyDescent="0.25">
      <c r="A1895">
        <v>1894</v>
      </c>
      <c r="B1895" s="1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K1895" t="s">
        <v>13</v>
      </c>
      <c r="L1895">
        <f t="shared" si="29"/>
        <v>0</v>
      </c>
    </row>
    <row r="1896" spans="1:12" x14ac:dyDescent="0.25">
      <c r="A1896">
        <v>1895</v>
      </c>
      <c r="B1896" s="1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K1896" t="s">
        <v>13</v>
      </c>
      <c r="L1896">
        <f t="shared" si="29"/>
        <v>0</v>
      </c>
    </row>
    <row r="1897" spans="1:12" x14ac:dyDescent="0.25">
      <c r="A1897">
        <v>1896</v>
      </c>
      <c r="B1897" s="1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K1897" t="s">
        <v>11</v>
      </c>
      <c r="L1897">
        <f t="shared" si="29"/>
        <v>1</v>
      </c>
    </row>
    <row r="1898" spans="1:12" x14ac:dyDescent="0.25">
      <c r="A1898">
        <v>1897</v>
      </c>
      <c r="B1898" s="1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K1898" t="s">
        <v>11</v>
      </c>
      <c r="L1898">
        <f t="shared" si="29"/>
        <v>1</v>
      </c>
    </row>
    <row r="1899" spans="1:12" x14ac:dyDescent="0.25">
      <c r="A1899">
        <v>1898</v>
      </c>
      <c r="B1899" s="1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K1899" t="s">
        <v>11</v>
      </c>
      <c r="L1899">
        <f t="shared" si="29"/>
        <v>1</v>
      </c>
    </row>
    <row r="1900" spans="1:12" x14ac:dyDescent="0.25">
      <c r="A1900">
        <v>1899</v>
      </c>
      <c r="B1900" s="1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K1900" t="s">
        <v>11</v>
      </c>
      <c r="L1900">
        <f t="shared" si="29"/>
        <v>1</v>
      </c>
    </row>
    <row r="1901" spans="1:12" x14ac:dyDescent="0.25">
      <c r="A1901">
        <v>1900</v>
      </c>
      <c r="B1901" s="1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K1901" t="s">
        <v>11</v>
      </c>
      <c r="L1901">
        <f t="shared" si="29"/>
        <v>1</v>
      </c>
    </row>
    <row r="1902" spans="1:12" x14ac:dyDescent="0.25">
      <c r="A1902">
        <v>1901</v>
      </c>
      <c r="B1902" s="1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K1902" t="s">
        <v>13</v>
      </c>
      <c r="L1902">
        <f t="shared" si="29"/>
        <v>0</v>
      </c>
    </row>
    <row r="1903" spans="1:12" x14ac:dyDescent="0.25">
      <c r="A1903">
        <v>1902</v>
      </c>
      <c r="B1903" s="1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K1903" t="s">
        <v>11</v>
      </c>
      <c r="L1903">
        <f t="shared" si="29"/>
        <v>1</v>
      </c>
    </row>
    <row r="1904" spans="1:12" x14ac:dyDescent="0.25">
      <c r="A1904">
        <v>1903</v>
      </c>
      <c r="B1904" s="1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K1904" t="s">
        <v>11</v>
      </c>
      <c r="L1904">
        <f t="shared" si="29"/>
        <v>1</v>
      </c>
    </row>
    <row r="1905" spans="1:12" x14ac:dyDescent="0.25">
      <c r="A1905">
        <v>1904</v>
      </c>
      <c r="B1905" s="1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K1905" t="s">
        <v>11</v>
      </c>
      <c r="L1905">
        <f t="shared" si="29"/>
        <v>1</v>
      </c>
    </row>
    <row r="1906" spans="1:12" x14ac:dyDescent="0.25">
      <c r="A1906">
        <v>1905</v>
      </c>
      <c r="B1906" s="1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K1906" t="s">
        <v>13</v>
      </c>
      <c r="L1906">
        <f t="shared" si="29"/>
        <v>0</v>
      </c>
    </row>
    <row r="1907" spans="1:12" x14ac:dyDescent="0.25">
      <c r="A1907">
        <v>1906</v>
      </c>
      <c r="B1907" s="1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K1907" t="s">
        <v>13</v>
      </c>
      <c r="L1907">
        <f t="shared" si="29"/>
        <v>0</v>
      </c>
    </row>
    <row r="1908" spans="1:12" x14ac:dyDescent="0.25">
      <c r="A1908">
        <v>1907</v>
      </c>
      <c r="B1908" s="1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K1908" t="s">
        <v>11</v>
      </c>
      <c r="L1908">
        <f t="shared" si="29"/>
        <v>1</v>
      </c>
    </row>
    <row r="1909" spans="1:12" x14ac:dyDescent="0.25">
      <c r="A1909">
        <v>1908</v>
      </c>
      <c r="B1909" s="1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K1909" t="s">
        <v>11</v>
      </c>
      <c r="L1909">
        <f t="shared" si="29"/>
        <v>1</v>
      </c>
    </row>
    <row r="1910" spans="1:12" x14ac:dyDescent="0.25">
      <c r="A1910">
        <v>1909</v>
      </c>
      <c r="B1910" s="1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K1910" t="s">
        <v>13</v>
      </c>
      <c r="L1910">
        <f t="shared" si="29"/>
        <v>0</v>
      </c>
    </row>
    <row r="1911" spans="1:12" x14ac:dyDescent="0.25">
      <c r="A1911">
        <v>1910</v>
      </c>
      <c r="B1911" s="1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K1911" t="s">
        <v>11</v>
      </c>
      <c r="L1911">
        <f t="shared" si="29"/>
        <v>1</v>
      </c>
    </row>
    <row r="1912" spans="1:12" x14ac:dyDescent="0.25">
      <c r="A1912">
        <v>1911</v>
      </c>
      <c r="B1912" s="1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K1912" t="s">
        <v>11</v>
      </c>
      <c r="L1912">
        <f t="shared" si="29"/>
        <v>1</v>
      </c>
    </row>
    <row r="1913" spans="1:12" x14ac:dyDescent="0.25">
      <c r="A1913">
        <v>1912</v>
      </c>
      <c r="B1913" s="1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K1913" t="s">
        <v>13</v>
      </c>
      <c r="L1913">
        <f t="shared" si="29"/>
        <v>0</v>
      </c>
    </row>
    <row r="1914" spans="1:12" x14ac:dyDescent="0.25">
      <c r="A1914">
        <v>1913</v>
      </c>
      <c r="B1914" s="1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K1914" t="s">
        <v>11</v>
      </c>
      <c r="L1914">
        <f t="shared" si="29"/>
        <v>1</v>
      </c>
    </row>
    <row r="1915" spans="1:12" x14ac:dyDescent="0.25">
      <c r="A1915">
        <v>1914</v>
      </c>
      <c r="B1915" s="1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K1915" t="s">
        <v>13</v>
      </c>
      <c r="L1915">
        <f t="shared" si="29"/>
        <v>0</v>
      </c>
    </row>
    <row r="1916" spans="1:12" x14ac:dyDescent="0.25">
      <c r="A1916">
        <v>1915</v>
      </c>
      <c r="B1916" s="1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K1916" t="s">
        <v>11</v>
      </c>
      <c r="L1916">
        <f t="shared" si="29"/>
        <v>1</v>
      </c>
    </row>
    <row r="1917" spans="1:12" x14ac:dyDescent="0.25">
      <c r="A1917">
        <v>1916</v>
      </c>
      <c r="B1917" s="1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K1917" t="s">
        <v>11</v>
      </c>
      <c r="L1917">
        <f t="shared" si="29"/>
        <v>1</v>
      </c>
    </row>
    <row r="1918" spans="1:12" x14ac:dyDescent="0.25">
      <c r="A1918">
        <v>1917</v>
      </c>
      <c r="B1918" s="1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K1918" t="s">
        <v>11</v>
      </c>
      <c r="L1918">
        <f t="shared" si="29"/>
        <v>1</v>
      </c>
    </row>
    <row r="1919" spans="1:12" x14ac:dyDescent="0.25">
      <c r="A1919">
        <v>1918</v>
      </c>
      <c r="B1919" s="1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K1919" t="s">
        <v>11</v>
      </c>
      <c r="L1919">
        <f t="shared" si="29"/>
        <v>1</v>
      </c>
    </row>
    <row r="1920" spans="1:12" x14ac:dyDescent="0.25">
      <c r="A1920">
        <v>1919</v>
      </c>
      <c r="B1920" s="1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K1920" t="s">
        <v>11</v>
      </c>
      <c r="L1920">
        <f t="shared" si="29"/>
        <v>1</v>
      </c>
    </row>
    <row r="1921" spans="1:12" x14ac:dyDescent="0.25">
      <c r="A1921">
        <v>1920</v>
      </c>
      <c r="B1921" s="1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K1921" t="s">
        <v>13</v>
      </c>
      <c r="L1921">
        <f t="shared" si="29"/>
        <v>0</v>
      </c>
    </row>
    <row r="1922" spans="1:12" x14ac:dyDescent="0.25">
      <c r="A1922">
        <v>1921</v>
      </c>
      <c r="B1922" s="1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K1922" t="s">
        <v>11</v>
      </c>
      <c r="L1922">
        <f t="shared" si="29"/>
        <v>1</v>
      </c>
    </row>
    <row r="1923" spans="1:12" x14ac:dyDescent="0.25">
      <c r="A1923">
        <v>1922</v>
      </c>
      <c r="B1923" s="1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K1923" t="s">
        <v>11</v>
      </c>
      <c r="L1923">
        <f t="shared" ref="L1923:L1986" si="30">IF(K1923="Yes", 1, 0)</f>
        <v>1</v>
      </c>
    </row>
    <row r="1924" spans="1:12" x14ac:dyDescent="0.25">
      <c r="A1924">
        <v>1923</v>
      </c>
      <c r="B1924" s="1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K1924" t="s">
        <v>11</v>
      </c>
      <c r="L1924">
        <f t="shared" si="30"/>
        <v>1</v>
      </c>
    </row>
    <row r="1925" spans="1:12" x14ac:dyDescent="0.25">
      <c r="A1925">
        <v>1924</v>
      </c>
      <c r="B1925" s="1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K1925" t="s">
        <v>11</v>
      </c>
      <c r="L1925">
        <f t="shared" si="30"/>
        <v>1</v>
      </c>
    </row>
    <row r="1926" spans="1:12" x14ac:dyDescent="0.25">
      <c r="A1926">
        <v>1925</v>
      </c>
      <c r="B1926" s="1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K1926" t="s">
        <v>11</v>
      </c>
      <c r="L1926">
        <f t="shared" si="30"/>
        <v>1</v>
      </c>
    </row>
    <row r="1927" spans="1:12" x14ac:dyDescent="0.25">
      <c r="A1927">
        <v>1926</v>
      </c>
      <c r="B1927" s="1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K1927" t="s">
        <v>11</v>
      </c>
      <c r="L1927">
        <f t="shared" si="30"/>
        <v>1</v>
      </c>
    </row>
    <row r="1928" spans="1:12" x14ac:dyDescent="0.25">
      <c r="A1928">
        <v>1927</v>
      </c>
      <c r="B1928" s="1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K1928" t="s">
        <v>13</v>
      </c>
      <c r="L1928">
        <f t="shared" si="30"/>
        <v>0</v>
      </c>
    </row>
    <row r="1929" spans="1:12" x14ac:dyDescent="0.25">
      <c r="A1929">
        <v>1928</v>
      </c>
      <c r="B1929" s="1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K1929" t="s">
        <v>11</v>
      </c>
      <c r="L1929">
        <f t="shared" si="30"/>
        <v>1</v>
      </c>
    </row>
    <row r="1930" spans="1:12" x14ac:dyDescent="0.25">
      <c r="A1930">
        <v>1929</v>
      </c>
      <c r="B1930" s="1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K1930" t="s">
        <v>11</v>
      </c>
      <c r="L1930">
        <f t="shared" si="30"/>
        <v>1</v>
      </c>
    </row>
    <row r="1931" spans="1:12" x14ac:dyDescent="0.25">
      <c r="A1931">
        <v>1930</v>
      </c>
      <c r="B1931" s="1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K1931" t="s">
        <v>11</v>
      </c>
      <c r="L1931">
        <f t="shared" si="30"/>
        <v>1</v>
      </c>
    </row>
    <row r="1932" spans="1:12" x14ac:dyDescent="0.25">
      <c r="A1932">
        <v>1931</v>
      </c>
      <c r="B1932" s="1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K1932" t="s">
        <v>11</v>
      </c>
      <c r="L1932">
        <f t="shared" si="30"/>
        <v>1</v>
      </c>
    </row>
    <row r="1933" spans="1:12" x14ac:dyDescent="0.25">
      <c r="A1933">
        <v>1932</v>
      </c>
      <c r="B1933" s="1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K1933" t="s">
        <v>13</v>
      </c>
      <c r="L1933">
        <f t="shared" si="30"/>
        <v>0</v>
      </c>
    </row>
    <row r="1934" spans="1:12" x14ac:dyDescent="0.25">
      <c r="A1934">
        <v>1933</v>
      </c>
      <c r="B1934" s="1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K1934" t="s">
        <v>13</v>
      </c>
      <c r="L1934">
        <f t="shared" si="30"/>
        <v>0</v>
      </c>
    </row>
    <row r="1935" spans="1:12" x14ac:dyDescent="0.25">
      <c r="A1935">
        <v>1934</v>
      </c>
      <c r="B1935" s="1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K1935" t="s">
        <v>11</v>
      </c>
      <c r="L1935">
        <f t="shared" si="30"/>
        <v>1</v>
      </c>
    </row>
    <row r="1936" spans="1:12" x14ac:dyDescent="0.25">
      <c r="A1936">
        <v>1935</v>
      </c>
      <c r="B1936" s="1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K1936" t="s">
        <v>11</v>
      </c>
      <c r="L1936">
        <f t="shared" si="30"/>
        <v>1</v>
      </c>
    </row>
    <row r="1937" spans="1:12" x14ac:dyDescent="0.25">
      <c r="A1937">
        <v>1936</v>
      </c>
      <c r="B1937" s="1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K1937" t="s">
        <v>13</v>
      </c>
      <c r="L1937">
        <f t="shared" si="30"/>
        <v>0</v>
      </c>
    </row>
    <row r="1938" spans="1:12" x14ac:dyDescent="0.25">
      <c r="A1938">
        <v>1937</v>
      </c>
      <c r="B1938" s="1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K1938" t="s">
        <v>11</v>
      </c>
      <c r="L1938">
        <f t="shared" si="30"/>
        <v>1</v>
      </c>
    </row>
    <row r="1939" spans="1:12" x14ac:dyDescent="0.25">
      <c r="A1939">
        <v>1938</v>
      </c>
      <c r="B1939" s="1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K1939" t="s">
        <v>11</v>
      </c>
      <c r="L1939">
        <f t="shared" si="30"/>
        <v>1</v>
      </c>
    </row>
    <row r="1940" spans="1:12" x14ac:dyDescent="0.25">
      <c r="A1940">
        <v>1939</v>
      </c>
      <c r="B1940" s="1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K1940" t="s">
        <v>11</v>
      </c>
      <c r="L1940">
        <f t="shared" si="30"/>
        <v>1</v>
      </c>
    </row>
    <row r="1941" spans="1:12" x14ac:dyDescent="0.25">
      <c r="A1941">
        <v>1940</v>
      </c>
      <c r="B1941" s="1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K1941" t="s">
        <v>11</v>
      </c>
      <c r="L1941">
        <f t="shared" si="30"/>
        <v>1</v>
      </c>
    </row>
    <row r="1942" spans="1:12" x14ac:dyDescent="0.25">
      <c r="A1942">
        <v>1941</v>
      </c>
      <c r="B1942" s="1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K1942" t="s">
        <v>11</v>
      </c>
      <c r="L1942">
        <f t="shared" si="30"/>
        <v>1</v>
      </c>
    </row>
    <row r="1943" spans="1:12" x14ac:dyDescent="0.25">
      <c r="A1943">
        <v>1942</v>
      </c>
      <c r="B1943" s="1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K1943" t="s">
        <v>13</v>
      </c>
      <c r="L1943">
        <f t="shared" si="30"/>
        <v>0</v>
      </c>
    </row>
    <row r="1944" spans="1:12" x14ac:dyDescent="0.25">
      <c r="A1944">
        <v>1943</v>
      </c>
      <c r="B1944" s="1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K1944" t="s">
        <v>11</v>
      </c>
      <c r="L1944">
        <f t="shared" si="30"/>
        <v>1</v>
      </c>
    </row>
    <row r="1945" spans="1:12" x14ac:dyDescent="0.25">
      <c r="A1945">
        <v>1944</v>
      </c>
      <c r="B1945" s="1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K1945" t="s">
        <v>13</v>
      </c>
      <c r="L1945">
        <f t="shared" si="30"/>
        <v>0</v>
      </c>
    </row>
    <row r="1946" spans="1:12" x14ac:dyDescent="0.25">
      <c r="A1946">
        <v>1945</v>
      </c>
      <c r="B1946" s="1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K1946" t="s">
        <v>11</v>
      </c>
      <c r="L1946">
        <f t="shared" si="30"/>
        <v>1</v>
      </c>
    </row>
    <row r="1947" spans="1:12" x14ac:dyDescent="0.25">
      <c r="A1947">
        <v>1946</v>
      </c>
      <c r="B1947" s="1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K1947" t="s">
        <v>11</v>
      </c>
      <c r="L1947">
        <f t="shared" si="30"/>
        <v>1</v>
      </c>
    </row>
    <row r="1948" spans="1:12" x14ac:dyDescent="0.25">
      <c r="A1948">
        <v>1947</v>
      </c>
      <c r="B1948" s="1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K1948" t="s">
        <v>11</v>
      </c>
      <c r="L1948">
        <f t="shared" si="30"/>
        <v>1</v>
      </c>
    </row>
    <row r="1949" spans="1:12" x14ac:dyDescent="0.25">
      <c r="A1949">
        <v>1948</v>
      </c>
      <c r="B1949" s="1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K1949" t="s">
        <v>11</v>
      </c>
      <c r="L1949">
        <f t="shared" si="30"/>
        <v>1</v>
      </c>
    </row>
    <row r="1950" spans="1:12" x14ac:dyDescent="0.25">
      <c r="A1950">
        <v>1949</v>
      </c>
      <c r="B1950" s="1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K1950" t="s">
        <v>11</v>
      </c>
      <c r="L1950">
        <f t="shared" si="30"/>
        <v>1</v>
      </c>
    </row>
    <row r="1951" spans="1:12" x14ac:dyDescent="0.25">
      <c r="A1951">
        <v>1950</v>
      </c>
      <c r="B1951" s="1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K1951" t="s">
        <v>13</v>
      </c>
      <c r="L1951">
        <f t="shared" si="30"/>
        <v>0</v>
      </c>
    </row>
    <row r="1952" spans="1:12" x14ac:dyDescent="0.25">
      <c r="A1952">
        <v>1951</v>
      </c>
      <c r="B1952" s="1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K1952" t="s">
        <v>13</v>
      </c>
      <c r="L1952">
        <f t="shared" si="30"/>
        <v>0</v>
      </c>
    </row>
    <row r="1953" spans="1:12" x14ac:dyDescent="0.25">
      <c r="A1953">
        <v>1952</v>
      </c>
      <c r="B1953" s="1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K1953" t="s">
        <v>11</v>
      </c>
      <c r="L1953">
        <f t="shared" si="30"/>
        <v>1</v>
      </c>
    </row>
    <row r="1954" spans="1:12" x14ac:dyDescent="0.25">
      <c r="A1954">
        <v>1953</v>
      </c>
      <c r="B1954" s="1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K1954" t="s">
        <v>13</v>
      </c>
      <c r="L1954">
        <f t="shared" si="30"/>
        <v>0</v>
      </c>
    </row>
    <row r="1955" spans="1:12" x14ac:dyDescent="0.25">
      <c r="A1955">
        <v>1954</v>
      </c>
      <c r="B1955" s="1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K1955" t="s">
        <v>13</v>
      </c>
      <c r="L1955">
        <f t="shared" si="30"/>
        <v>0</v>
      </c>
    </row>
    <row r="1956" spans="1:12" x14ac:dyDescent="0.25">
      <c r="A1956">
        <v>1955</v>
      </c>
      <c r="B1956" s="1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K1956" t="s">
        <v>11</v>
      </c>
      <c r="L1956">
        <f t="shared" si="30"/>
        <v>1</v>
      </c>
    </row>
    <row r="1957" spans="1:12" x14ac:dyDescent="0.25">
      <c r="A1957">
        <v>1956</v>
      </c>
      <c r="B1957" s="1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K1957" t="s">
        <v>11</v>
      </c>
      <c r="L1957">
        <f t="shared" si="30"/>
        <v>1</v>
      </c>
    </row>
    <row r="1958" spans="1:12" x14ac:dyDescent="0.25">
      <c r="A1958">
        <v>1957</v>
      </c>
      <c r="B1958" s="1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K1958" t="s">
        <v>11</v>
      </c>
      <c r="L1958">
        <f t="shared" si="30"/>
        <v>1</v>
      </c>
    </row>
    <row r="1959" spans="1:12" x14ac:dyDescent="0.25">
      <c r="A1959">
        <v>1958</v>
      </c>
      <c r="B1959" s="1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K1959" t="s">
        <v>13</v>
      </c>
      <c r="L1959">
        <f t="shared" si="30"/>
        <v>0</v>
      </c>
    </row>
    <row r="1960" spans="1:12" x14ac:dyDescent="0.25">
      <c r="A1960">
        <v>1959</v>
      </c>
      <c r="B1960" s="1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K1960" t="s">
        <v>11</v>
      </c>
      <c r="L1960">
        <f t="shared" si="30"/>
        <v>1</v>
      </c>
    </row>
    <row r="1961" spans="1:12" x14ac:dyDescent="0.25">
      <c r="A1961">
        <v>1960</v>
      </c>
      <c r="B1961" s="1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K1961" t="s">
        <v>13</v>
      </c>
      <c r="L1961">
        <f t="shared" si="30"/>
        <v>0</v>
      </c>
    </row>
    <row r="1962" spans="1:12" x14ac:dyDescent="0.25">
      <c r="A1962">
        <v>1961</v>
      </c>
      <c r="B1962" s="1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K1962" t="s">
        <v>11</v>
      </c>
      <c r="L1962">
        <f t="shared" si="30"/>
        <v>1</v>
      </c>
    </row>
    <row r="1963" spans="1:12" x14ac:dyDescent="0.25">
      <c r="A1963">
        <v>1962</v>
      </c>
      <c r="B1963" s="1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K1963" t="s">
        <v>11</v>
      </c>
      <c r="L1963">
        <f t="shared" si="30"/>
        <v>1</v>
      </c>
    </row>
    <row r="1964" spans="1:12" x14ac:dyDescent="0.25">
      <c r="A1964">
        <v>1963</v>
      </c>
      <c r="B1964" s="1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K1964" t="s">
        <v>11</v>
      </c>
      <c r="L1964">
        <f t="shared" si="30"/>
        <v>1</v>
      </c>
    </row>
    <row r="1965" spans="1:12" x14ac:dyDescent="0.25">
      <c r="A1965">
        <v>1964</v>
      </c>
      <c r="B1965" s="1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K1965" t="s">
        <v>13</v>
      </c>
      <c r="L1965">
        <f t="shared" si="30"/>
        <v>0</v>
      </c>
    </row>
    <row r="1966" spans="1:12" x14ac:dyDescent="0.25">
      <c r="A1966">
        <v>1965</v>
      </c>
      <c r="B1966" s="1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K1966" t="s">
        <v>11</v>
      </c>
      <c r="L1966">
        <f t="shared" si="30"/>
        <v>1</v>
      </c>
    </row>
    <row r="1967" spans="1:12" x14ac:dyDescent="0.25">
      <c r="A1967">
        <v>1966</v>
      </c>
      <c r="B1967" s="1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K1967" t="s">
        <v>13</v>
      </c>
      <c r="L1967">
        <f t="shared" si="30"/>
        <v>0</v>
      </c>
    </row>
    <row r="1968" spans="1:12" x14ac:dyDescent="0.25">
      <c r="A1968">
        <v>1967</v>
      </c>
      <c r="B1968" s="1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K1968" t="s">
        <v>11</v>
      </c>
      <c r="L1968">
        <f t="shared" si="30"/>
        <v>1</v>
      </c>
    </row>
    <row r="1969" spans="1:12" x14ac:dyDescent="0.25">
      <c r="A1969">
        <v>1968</v>
      </c>
      <c r="B1969" s="1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K1969" t="s">
        <v>13</v>
      </c>
      <c r="L1969">
        <f t="shared" si="30"/>
        <v>0</v>
      </c>
    </row>
    <row r="1970" spans="1:12" x14ac:dyDescent="0.25">
      <c r="A1970">
        <v>1969</v>
      </c>
      <c r="B1970" s="1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K1970" t="s">
        <v>11</v>
      </c>
      <c r="L1970">
        <f t="shared" si="30"/>
        <v>1</v>
      </c>
    </row>
    <row r="1971" spans="1:12" x14ac:dyDescent="0.25">
      <c r="A1971">
        <v>1970</v>
      </c>
      <c r="B1971" s="1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K1971" t="s">
        <v>11</v>
      </c>
      <c r="L1971">
        <f t="shared" si="30"/>
        <v>1</v>
      </c>
    </row>
    <row r="1972" spans="1:12" x14ac:dyDescent="0.25">
      <c r="A1972">
        <v>1971</v>
      </c>
      <c r="B1972" s="1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K1972" t="s">
        <v>11</v>
      </c>
      <c r="L1972">
        <f t="shared" si="30"/>
        <v>1</v>
      </c>
    </row>
    <row r="1973" spans="1:12" x14ac:dyDescent="0.25">
      <c r="A1973">
        <v>1972</v>
      </c>
      <c r="B1973" s="1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K1973" t="s">
        <v>13</v>
      </c>
      <c r="L1973">
        <f t="shared" si="30"/>
        <v>0</v>
      </c>
    </row>
    <row r="1974" spans="1:12" x14ac:dyDescent="0.25">
      <c r="A1974">
        <v>1973</v>
      </c>
      <c r="B1974" s="1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K1974" t="s">
        <v>11</v>
      </c>
      <c r="L1974">
        <f t="shared" si="30"/>
        <v>1</v>
      </c>
    </row>
    <row r="1975" spans="1:12" x14ac:dyDescent="0.25">
      <c r="A1975">
        <v>1974</v>
      </c>
      <c r="B1975" s="1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K1975" t="s">
        <v>11</v>
      </c>
      <c r="L1975">
        <f t="shared" si="30"/>
        <v>1</v>
      </c>
    </row>
    <row r="1976" spans="1:12" x14ac:dyDescent="0.25">
      <c r="A1976">
        <v>1975</v>
      </c>
      <c r="B1976" s="1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K1976" t="s">
        <v>13</v>
      </c>
      <c r="L1976">
        <f t="shared" si="30"/>
        <v>0</v>
      </c>
    </row>
    <row r="1977" spans="1:12" x14ac:dyDescent="0.25">
      <c r="A1977">
        <v>1976</v>
      </c>
      <c r="B1977" s="1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K1977" t="s">
        <v>11</v>
      </c>
      <c r="L1977">
        <f t="shared" si="30"/>
        <v>1</v>
      </c>
    </row>
    <row r="1978" spans="1:12" x14ac:dyDescent="0.25">
      <c r="A1978">
        <v>1977</v>
      </c>
      <c r="B1978" s="1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K1978" t="s">
        <v>11</v>
      </c>
      <c r="L1978">
        <f t="shared" si="30"/>
        <v>1</v>
      </c>
    </row>
    <row r="1979" spans="1:12" x14ac:dyDescent="0.25">
      <c r="A1979">
        <v>1978</v>
      </c>
      <c r="B1979" s="1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K1979" t="s">
        <v>11</v>
      </c>
      <c r="L1979">
        <f t="shared" si="30"/>
        <v>1</v>
      </c>
    </row>
    <row r="1980" spans="1:12" x14ac:dyDescent="0.25">
      <c r="A1980">
        <v>1979</v>
      </c>
      <c r="B1980" s="1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K1980" t="s">
        <v>11</v>
      </c>
      <c r="L1980">
        <f t="shared" si="30"/>
        <v>1</v>
      </c>
    </row>
    <row r="1981" spans="1:12" x14ac:dyDescent="0.25">
      <c r="A1981">
        <v>1980</v>
      </c>
      <c r="B1981" s="1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K1981" t="s">
        <v>11</v>
      </c>
      <c r="L1981">
        <f t="shared" si="30"/>
        <v>1</v>
      </c>
    </row>
    <row r="1982" spans="1:12" x14ac:dyDescent="0.25">
      <c r="A1982">
        <v>1981</v>
      </c>
      <c r="B1982" s="1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K1982" t="s">
        <v>13</v>
      </c>
      <c r="L1982">
        <f t="shared" si="30"/>
        <v>0</v>
      </c>
    </row>
    <row r="1983" spans="1:12" x14ac:dyDescent="0.25">
      <c r="A1983">
        <v>1982</v>
      </c>
      <c r="B1983" s="1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K1983" t="s">
        <v>11</v>
      </c>
      <c r="L1983">
        <f t="shared" si="30"/>
        <v>1</v>
      </c>
    </row>
    <row r="1984" spans="1:12" x14ac:dyDescent="0.25">
      <c r="A1984">
        <v>1983</v>
      </c>
      <c r="B1984" s="1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K1984" t="s">
        <v>11</v>
      </c>
      <c r="L1984">
        <f t="shared" si="30"/>
        <v>1</v>
      </c>
    </row>
    <row r="1985" spans="1:12" x14ac:dyDescent="0.25">
      <c r="A1985">
        <v>1984</v>
      </c>
      <c r="B1985" s="1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K1985" t="s">
        <v>11</v>
      </c>
      <c r="L1985">
        <f t="shared" si="30"/>
        <v>1</v>
      </c>
    </row>
    <row r="1986" spans="1:12" x14ac:dyDescent="0.25">
      <c r="A1986">
        <v>1985</v>
      </c>
      <c r="B1986" s="1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K1986" t="s">
        <v>11</v>
      </c>
      <c r="L1986">
        <f t="shared" si="30"/>
        <v>1</v>
      </c>
    </row>
    <row r="1987" spans="1:12" x14ac:dyDescent="0.25">
      <c r="A1987">
        <v>1986</v>
      </c>
      <c r="B1987" s="1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K1987" t="s">
        <v>11</v>
      </c>
      <c r="L1987">
        <f t="shared" ref="L1987:L2050" si="31">IF(K1987="Yes", 1, 0)</f>
        <v>1</v>
      </c>
    </row>
    <row r="1988" spans="1:12" x14ac:dyDescent="0.25">
      <c r="A1988">
        <v>1987</v>
      </c>
      <c r="B1988" s="1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K1988" t="s">
        <v>13</v>
      </c>
      <c r="L1988">
        <f t="shared" si="31"/>
        <v>0</v>
      </c>
    </row>
    <row r="1989" spans="1:12" x14ac:dyDescent="0.25">
      <c r="A1989">
        <v>1988</v>
      </c>
      <c r="B1989" s="1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K1989" t="s">
        <v>13</v>
      </c>
      <c r="L1989">
        <f t="shared" si="31"/>
        <v>0</v>
      </c>
    </row>
    <row r="1990" spans="1:12" x14ac:dyDescent="0.25">
      <c r="A1990">
        <v>1989</v>
      </c>
      <c r="B1990" s="1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K1990" t="s">
        <v>11</v>
      </c>
      <c r="L1990">
        <f t="shared" si="31"/>
        <v>1</v>
      </c>
    </row>
    <row r="1991" spans="1:12" x14ac:dyDescent="0.25">
      <c r="A1991">
        <v>1990</v>
      </c>
      <c r="B1991" s="1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K1991" t="s">
        <v>13</v>
      </c>
      <c r="L1991">
        <f t="shared" si="31"/>
        <v>0</v>
      </c>
    </row>
    <row r="1992" spans="1:12" x14ac:dyDescent="0.25">
      <c r="A1992">
        <v>1991</v>
      </c>
      <c r="B1992" s="1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K1992" t="s">
        <v>11</v>
      </c>
      <c r="L1992">
        <f t="shared" si="31"/>
        <v>1</v>
      </c>
    </row>
    <row r="1993" spans="1:12" x14ac:dyDescent="0.25">
      <c r="A1993">
        <v>1992</v>
      </c>
      <c r="B1993" s="1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K1993" t="s">
        <v>11</v>
      </c>
      <c r="L1993">
        <f t="shared" si="31"/>
        <v>1</v>
      </c>
    </row>
    <row r="1994" spans="1:12" x14ac:dyDescent="0.25">
      <c r="A1994">
        <v>1993</v>
      </c>
      <c r="B1994" s="1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K1994" t="s">
        <v>13</v>
      </c>
      <c r="L1994">
        <f t="shared" si="31"/>
        <v>0</v>
      </c>
    </row>
    <row r="1995" spans="1:12" x14ac:dyDescent="0.25">
      <c r="A1995">
        <v>1994</v>
      </c>
      <c r="B1995" s="1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K1995" t="s">
        <v>13</v>
      </c>
      <c r="L1995">
        <f t="shared" si="31"/>
        <v>0</v>
      </c>
    </row>
    <row r="1996" spans="1:12" x14ac:dyDescent="0.25">
      <c r="A1996">
        <v>1995</v>
      </c>
      <c r="B1996" s="1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K1996" t="s">
        <v>13</v>
      </c>
      <c r="L1996">
        <f t="shared" si="31"/>
        <v>0</v>
      </c>
    </row>
    <row r="1997" spans="1:12" x14ac:dyDescent="0.25">
      <c r="A1997">
        <v>1996</v>
      </c>
      <c r="B1997" s="1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K1997" t="s">
        <v>13</v>
      </c>
      <c r="L1997">
        <f t="shared" si="31"/>
        <v>0</v>
      </c>
    </row>
    <row r="1998" spans="1:12" x14ac:dyDescent="0.25">
      <c r="A1998">
        <v>1997</v>
      </c>
      <c r="B1998" s="1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K1998" t="s">
        <v>13</v>
      </c>
      <c r="L1998">
        <f t="shared" si="31"/>
        <v>0</v>
      </c>
    </row>
    <row r="1999" spans="1:12" x14ac:dyDescent="0.25">
      <c r="A1999">
        <v>1998</v>
      </c>
      <c r="B1999" s="1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K1999" t="s">
        <v>11</v>
      </c>
      <c r="L1999">
        <f t="shared" si="31"/>
        <v>1</v>
      </c>
    </row>
    <row r="2000" spans="1:12" x14ac:dyDescent="0.25">
      <c r="A2000">
        <v>1999</v>
      </c>
      <c r="B2000" s="1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K2000" t="s">
        <v>13</v>
      </c>
      <c r="L2000">
        <f t="shared" si="31"/>
        <v>0</v>
      </c>
    </row>
    <row r="2001" spans="1:12" x14ac:dyDescent="0.25">
      <c r="A2001">
        <v>2000</v>
      </c>
      <c r="B2001" s="1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K2001" t="s">
        <v>13</v>
      </c>
      <c r="L2001">
        <f t="shared" si="31"/>
        <v>0</v>
      </c>
    </row>
    <row r="2002" spans="1:12" x14ac:dyDescent="0.25">
      <c r="A2002">
        <v>2001</v>
      </c>
      <c r="B2002" s="1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K2002" t="s">
        <v>11</v>
      </c>
      <c r="L2002">
        <f t="shared" si="31"/>
        <v>1</v>
      </c>
    </row>
    <row r="2003" spans="1:12" x14ac:dyDescent="0.25">
      <c r="A2003">
        <v>2002</v>
      </c>
      <c r="B2003" s="1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K2003" t="s">
        <v>11</v>
      </c>
      <c r="L2003">
        <f t="shared" si="31"/>
        <v>1</v>
      </c>
    </row>
    <row r="2004" spans="1:12" x14ac:dyDescent="0.25">
      <c r="A2004">
        <v>2003</v>
      </c>
      <c r="B2004" s="1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K2004" t="s">
        <v>11</v>
      </c>
      <c r="L2004">
        <f t="shared" si="31"/>
        <v>1</v>
      </c>
    </row>
    <row r="2005" spans="1:12" x14ac:dyDescent="0.25">
      <c r="A2005">
        <v>2004</v>
      </c>
      <c r="B2005" s="1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K2005" t="s">
        <v>11</v>
      </c>
      <c r="L2005">
        <f t="shared" si="31"/>
        <v>1</v>
      </c>
    </row>
    <row r="2006" spans="1:12" x14ac:dyDescent="0.25">
      <c r="A2006">
        <v>2005</v>
      </c>
      <c r="B2006" s="1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K2006" t="s">
        <v>11</v>
      </c>
      <c r="L2006">
        <f t="shared" si="31"/>
        <v>1</v>
      </c>
    </row>
    <row r="2007" spans="1:12" x14ac:dyDescent="0.25">
      <c r="A2007">
        <v>2006</v>
      </c>
      <c r="B2007" s="1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K2007" t="s">
        <v>13</v>
      </c>
      <c r="L2007">
        <f t="shared" si="31"/>
        <v>0</v>
      </c>
    </row>
    <row r="2008" spans="1:12" x14ac:dyDescent="0.25">
      <c r="A2008">
        <v>2007</v>
      </c>
      <c r="B2008" s="1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K2008" t="s">
        <v>11</v>
      </c>
      <c r="L2008">
        <f t="shared" si="31"/>
        <v>1</v>
      </c>
    </row>
    <row r="2009" spans="1:12" x14ac:dyDescent="0.25">
      <c r="A2009">
        <v>2008</v>
      </c>
      <c r="B2009" s="1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K2009" t="s">
        <v>11</v>
      </c>
      <c r="L2009">
        <f t="shared" si="31"/>
        <v>1</v>
      </c>
    </row>
    <row r="2010" spans="1:12" x14ac:dyDescent="0.25">
      <c r="A2010">
        <v>2009</v>
      </c>
      <c r="B2010" s="1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K2010" t="s">
        <v>13</v>
      </c>
      <c r="L2010">
        <f t="shared" si="31"/>
        <v>0</v>
      </c>
    </row>
    <row r="2011" spans="1:12" x14ac:dyDescent="0.25">
      <c r="A2011">
        <v>2010</v>
      </c>
      <c r="B2011" s="1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K2011" t="s">
        <v>11</v>
      </c>
      <c r="L2011">
        <f t="shared" si="31"/>
        <v>1</v>
      </c>
    </row>
    <row r="2012" spans="1:12" x14ac:dyDescent="0.25">
      <c r="A2012">
        <v>2011</v>
      </c>
      <c r="B2012" s="1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K2012" t="s">
        <v>13</v>
      </c>
      <c r="L2012">
        <f t="shared" si="31"/>
        <v>0</v>
      </c>
    </row>
    <row r="2013" spans="1:12" x14ac:dyDescent="0.25">
      <c r="A2013">
        <v>2012</v>
      </c>
      <c r="B2013" s="1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K2013" t="s">
        <v>11</v>
      </c>
      <c r="L2013">
        <f t="shared" si="31"/>
        <v>1</v>
      </c>
    </row>
    <row r="2014" spans="1:12" x14ac:dyDescent="0.25">
      <c r="A2014">
        <v>2013</v>
      </c>
      <c r="B2014" s="1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K2014" t="s">
        <v>13</v>
      </c>
      <c r="L2014">
        <f t="shared" si="31"/>
        <v>0</v>
      </c>
    </row>
    <row r="2015" spans="1:12" x14ac:dyDescent="0.25">
      <c r="A2015">
        <v>2014</v>
      </c>
      <c r="B2015" s="1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K2015" t="s">
        <v>13</v>
      </c>
      <c r="L2015">
        <f t="shared" si="31"/>
        <v>0</v>
      </c>
    </row>
    <row r="2016" spans="1:12" x14ac:dyDescent="0.25">
      <c r="A2016">
        <v>2015</v>
      </c>
      <c r="B2016" s="1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K2016" t="s">
        <v>13</v>
      </c>
      <c r="L2016">
        <f t="shared" si="31"/>
        <v>0</v>
      </c>
    </row>
    <row r="2017" spans="1:12" x14ac:dyDescent="0.25">
      <c r="A2017">
        <v>2016</v>
      </c>
      <c r="B2017" s="1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K2017" t="s">
        <v>13</v>
      </c>
      <c r="L2017">
        <f t="shared" si="31"/>
        <v>0</v>
      </c>
    </row>
    <row r="2018" spans="1:12" x14ac:dyDescent="0.25">
      <c r="A2018">
        <v>2017</v>
      </c>
      <c r="B2018" s="1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K2018" t="s">
        <v>11</v>
      </c>
      <c r="L2018">
        <f t="shared" si="31"/>
        <v>1</v>
      </c>
    </row>
    <row r="2019" spans="1:12" x14ac:dyDescent="0.25">
      <c r="A2019">
        <v>2018</v>
      </c>
      <c r="B2019" s="1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K2019" t="s">
        <v>11</v>
      </c>
      <c r="L2019">
        <f t="shared" si="31"/>
        <v>1</v>
      </c>
    </row>
    <row r="2020" spans="1:12" x14ac:dyDescent="0.25">
      <c r="A2020">
        <v>2019</v>
      </c>
      <c r="B2020" s="1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K2020" t="s">
        <v>13</v>
      </c>
      <c r="L2020">
        <f t="shared" si="31"/>
        <v>0</v>
      </c>
    </row>
    <row r="2021" spans="1:12" x14ac:dyDescent="0.25">
      <c r="A2021">
        <v>2020</v>
      </c>
      <c r="B2021" s="1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K2021" t="s">
        <v>11</v>
      </c>
      <c r="L2021">
        <f t="shared" si="31"/>
        <v>1</v>
      </c>
    </row>
    <row r="2022" spans="1:12" x14ac:dyDescent="0.25">
      <c r="A2022">
        <v>2021</v>
      </c>
      <c r="B2022" s="1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K2022" t="s">
        <v>11</v>
      </c>
      <c r="L2022">
        <f t="shared" si="31"/>
        <v>1</v>
      </c>
    </row>
    <row r="2023" spans="1:12" x14ac:dyDescent="0.25">
      <c r="A2023">
        <v>2022</v>
      </c>
      <c r="B2023" s="1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K2023" t="s">
        <v>13</v>
      </c>
      <c r="L2023">
        <f t="shared" si="31"/>
        <v>0</v>
      </c>
    </row>
    <row r="2024" spans="1:12" x14ac:dyDescent="0.25">
      <c r="A2024">
        <v>2023</v>
      </c>
      <c r="B2024" s="1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K2024" t="s">
        <v>11</v>
      </c>
      <c r="L2024">
        <f t="shared" si="31"/>
        <v>1</v>
      </c>
    </row>
    <row r="2025" spans="1:12" x14ac:dyDescent="0.25">
      <c r="A2025">
        <v>2024</v>
      </c>
      <c r="B2025" s="1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K2025" t="s">
        <v>11</v>
      </c>
      <c r="L2025">
        <f t="shared" si="31"/>
        <v>1</v>
      </c>
    </row>
    <row r="2026" spans="1:12" x14ac:dyDescent="0.25">
      <c r="A2026">
        <v>2025</v>
      </c>
      <c r="B2026" s="1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K2026" t="s">
        <v>11</v>
      </c>
      <c r="L2026">
        <f t="shared" si="31"/>
        <v>1</v>
      </c>
    </row>
    <row r="2027" spans="1:12" x14ac:dyDescent="0.25">
      <c r="A2027">
        <v>2026</v>
      </c>
      <c r="B2027" s="1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K2027" t="s">
        <v>13</v>
      </c>
      <c r="L2027">
        <f t="shared" si="31"/>
        <v>0</v>
      </c>
    </row>
    <row r="2028" spans="1:12" x14ac:dyDescent="0.25">
      <c r="A2028">
        <v>2027</v>
      </c>
      <c r="B2028" s="1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K2028" t="s">
        <v>11</v>
      </c>
      <c r="L2028">
        <f t="shared" si="31"/>
        <v>1</v>
      </c>
    </row>
    <row r="2029" spans="1:12" x14ac:dyDescent="0.25">
      <c r="A2029">
        <v>2028</v>
      </c>
      <c r="B2029" s="1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K2029" t="s">
        <v>11</v>
      </c>
      <c r="L2029">
        <f t="shared" si="31"/>
        <v>1</v>
      </c>
    </row>
    <row r="2030" spans="1:12" x14ac:dyDescent="0.25">
      <c r="A2030">
        <v>2029</v>
      </c>
      <c r="B2030" s="1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K2030" t="s">
        <v>11</v>
      </c>
      <c r="L2030">
        <f t="shared" si="31"/>
        <v>1</v>
      </c>
    </row>
    <row r="2031" spans="1:12" x14ac:dyDescent="0.25">
      <c r="A2031">
        <v>2030</v>
      </c>
      <c r="B2031" s="1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K2031" t="s">
        <v>13</v>
      </c>
      <c r="L2031">
        <f t="shared" si="31"/>
        <v>0</v>
      </c>
    </row>
    <row r="2032" spans="1:12" x14ac:dyDescent="0.25">
      <c r="A2032">
        <v>2031</v>
      </c>
      <c r="B2032" s="1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K2032" t="s">
        <v>11</v>
      </c>
      <c r="L2032">
        <f t="shared" si="31"/>
        <v>1</v>
      </c>
    </row>
    <row r="2033" spans="1:12" x14ac:dyDescent="0.25">
      <c r="A2033">
        <v>2032</v>
      </c>
      <c r="B2033" s="1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K2033" t="s">
        <v>11</v>
      </c>
      <c r="L2033">
        <f t="shared" si="31"/>
        <v>1</v>
      </c>
    </row>
    <row r="2034" spans="1:12" x14ac:dyDescent="0.25">
      <c r="A2034">
        <v>2033</v>
      </c>
      <c r="B2034" s="1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K2034" t="s">
        <v>13</v>
      </c>
      <c r="L2034">
        <f t="shared" si="31"/>
        <v>0</v>
      </c>
    </row>
    <row r="2035" spans="1:12" x14ac:dyDescent="0.25">
      <c r="A2035">
        <v>2034</v>
      </c>
      <c r="B2035" s="1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K2035" t="s">
        <v>13</v>
      </c>
      <c r="L2035">
        <f t="shared" si="31"/>
        <v>0</v>
      </c>
    </row>
    <row r="2036" spans="1:12" x14ac:dyDescent="0.25">
      <c r="A2036">
        <v>2035</v>
      </c>
      <c r="B2036" s="1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K2036" t="s">
        <v>13</v>
      </c>
      <c r="L2036">
        <f t="shared" si="31"/>
        <v>0</v>
      </c>
    </row>
    <row r="2037" spans="1:12" x14ac:dyDescent="0.25">
      <c r="A2037">
        <v>2036</v>
      </c>
      <c r="B2037" s="1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K2037" t="s">
        <v>13</v>
      </c>
      <c r="L2037">
        <f t="shared" si="31"/>
        <v>0</v>
      </c>
    </row>
    <row r="2038" spans="1:12" x14ac:dyDescent="0.25">
      <c r="A2038">
        <v>2037</v>
      </c>
      <c r="B2038" s="1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K2038" t="s">
        <v>11</v>
      </c>
      <c r="L2038">
        <f t="shared" si="31"/>
        <v>1</v>
      </c>
    </row>
    <row r="2039" spans="1:12" x14ac:dyDescent="0.25">
      <c r="A2039">
        <v>2038</v>
      </c>
      <c r="B2039" s="1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K2039" t="s">
        <v>11</v>
      </c>
      <c r="L2039">
        <f t="shared" si="31"/>
        <v>1</v>
      </c>
    </row>
    <row r="2040" spans="1:12" x14ac:dyDescent="0.25">
      <c r="A2040">
        <v>2039</v>
      </c>
      <c r="B2040" s="1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K2040" t="s">
        <v>11</v>
      </c>
      <c r="L2040">
        <f t="shared" si="31"/>
        <v>1</v>
      </c>
    </row>
    <row r="2041" spans="1:12" x14ac:dyDescent="0.25">
      <c r="A2041">
        <v>2040</v>
      </c>
      <c r="B2041" s="1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K2041" t="s">
        <v>13</v>
      </c>
      <c r="L2041">
        <f t="shared" si="31"/>
        <v>0</v>
      </c>
    </row>
    <row r="2042" spans="1:12" x14ac:dyDescent="0.25">
      <c r="A2042">
        <v>2041</v>
      </c>
      <c r="B2042" s="1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K2042" t="s">
        <v>13</v>
      </c>
      <c r="L2042">
        <f t="shared" si="31"/>
        <v>0</v>
      </c>
    </row>
    <row r="2043" spans="1:12" x14ac:dyDescent="0.25">
      <c r="A2043">
        <v>2042</v>
      </c>
      <c r="B2043" s="1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K2043" t="s">
        <v>11</v>
      </c>
      <c r="L2043">
        <f t="shared" si="31"/>
        <v>1</v>
      </c>
    </row>
    <row r="2044" spans="1:12" x14ac:dyDescent="0.25">
      <c r="A2044">
        <v>2043</v>
      </c>
      <c r="B2044" s="1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K2044" t="s">
        <v>13</v>
      </c>
      <c r="L2044">
        <f t="shared" si="31"/>
        <v>0</v>
      </c>
    </row>
    <row r="2045" spans="1:12" x14ac:dyDescent="0.25">
      <c r="A2045">
        <v>2044</v>
      </c>
      <c r="B2045" s="1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K2045" t="s">
        <v>13</v>
      </c>
      <c r="L2045">
        <f t="shared" si="31"/>
        <v>0</v>
      </c>
    </row>
    <row r="2046" spans="1:12" x14ac:dyDescent="0.25">
      <c r="A2046">
        <v>2045</v>
      </c>
      <c r="B2046" s="1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K2046" t="s">
        <v>11</v>
      </c>
      <c r="L2046">
        <f t="shared" si="31"/>
        <v>1</v>
      </c>
    </row>
    <row r="2047" spans="1:12" x14ac:dyDescent="0.25">
      <c r="A2047">
        <v>2046</v>
      </c>
      <c r="B2047" s="1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K2047" t="s">
        <v>11</v>
      </c>
      <c r="L2047">
        <f t="shared" si="31"/>
        <v>1</v>
      </c>
    </row>
    <row r="2048" spans="1:12" x14ac:dyDescent="0.25">
      <c r="A2048">
        <v>2047</v>
      </c>
      <c r="B2048" s="1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K2048" t="s">
        <v>11</v>
      </c>
      <c r="L2048">
        <f t="shared" si="31"/>
        <v>1</v>
      </c>
    </row>
    <row r="2049" spans="1:12" x14ac:dyDescent="0.25">
      <c r="A2049">
        <v>2048</v>
      </c>
      <c r="B2049" s="1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K2049" t="s">
        <v>11</v>
      </c>
      <c r="L2049">
        <f t="shared" si="31"/>
        <v>1</v>
      </c>
    </row>
    <row r="2050" spans="1:12" x14ac:dyDescent="0.25">
      <c r="A2050">
        <v>2049</v>
      </c>
      <c r="B2050" s="1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K2050" t="s">
        <v>13</v>
      </c>
      <c r="L2050">
        <f t="shared" si="31"/>
        <v>0</v>
      </c>
    </row>
    <row r="2051" spans="1:12" x14ac:dyDescent="0.25">
      <c r="A2051">
        <v>2050</v>
      </c>
      <c r="B2051" s="1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K2051" t="s">
        <v>13</v>
      </c>
      <c r="L2051">
        <f t="shared" ref="L2051:L2114" si="32">IF(K2051="Yes", 1, 0)</f>
        <v>0</v>
      </c>
    </row>
    <row r="2052" spans="1:12" x14ac:dyDescent="0.25">
      <c r="A2052">
        <v>2051</v>
      </c>
      <c r="B2052" s="1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K2052" t="s">
        <v>11</v>
      </c>
      <c r="L2052">
        <f t="shared" si="32"/>
        <v>1</v>
      </c>
    </row>
    <row r="2053" spans="1:12" x14ac:dyDescent="0.25">
      <c r="A2053">
        <v>2052</v>
      </c>
      <c r="B2053" s="1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K2053" t="s">
        <v>11</v>
      </c>
      <c r="L2053">
        <f t="shared" si="32"/>
        <v>1</v>
      </c>
    </row>
    <row r="2054" spans="1:12" x14ac:dyDescent="0.25">
      <c r="A2054">
        <v>2053</v>
      </c>
      <c r="B2054" s="1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K2054" t="s">
        <v>13</v>
      </c>
      <c r="L2054">
        <f t="shared" si="32"/>
        <v>0</v>
      </c>
    </row>
    <row r="2055" spans="1:12" x14ac:dyDescent="0.25">
      <c r="A2055">
        <v>2054</v>
      </c>
      <c r="B2055" s="1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K2055" t="s">
        <v>11</v>
      </c>
      <c r="L2055">
        <f t="shared" si="32"/>
        <v>1</v>
      </c>
    </row>
    <row r="2056" spans="1:12" x14ac:dyDescent="0.25">
      <c r="A2056">
        <v>2055</v>
      </c>
      <c r="B2056" s="1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K2056" t="s">
        <v>13</v>
      </c>
      <c r="L2056">
        <f t="shared" si="32"/>
        <v>0</v>
      </c>
    </row>
    <row r="2057" spans="1:12" x14ac:dyDescent="0.25">
      <c r="A2057">
        <v>2056</v>
      </c>
      <c r="B2057" s="1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K2057" t="s">
        <v>11</v>
      </c>
      <c r="L2057">
        <f t="shared" si="32"/>
        <v>1</v>
      </c>
    </row>
    <row r="2058" spans="1:12" x14ac:dyDescent="0.25">
      <c r="A2058">
        <v>2057</v>
      </c>
      <c r="B2058" s="1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K2058" t="s">
        <v>13</v>
      </c>
      <c r="L2058">
        <f t="shared" si="32"/>
        <v>0</v>
      </c>
    </row>
    <row r="2059" spans="1:12" x14ac:dyDescent="0.25">
      <c r="A2059">
        <v>2058</v>
      </c>
      <c r="B2059" s="1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K2059" t="s">
        <v>11</v>
      </c>
      <c r="L2059">
        <f t="shared" si="32"/>
        <v>1</v>
      </c>
    </row>
    <row r="2060" spans="1:12" x14ac:dyDescent="0.25">
      <c r="A2060">
        <v>2059</v>
      </c>
      <c r="B2060" s="1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K2060" t="s">
        <v>11</v>
      </c>
      <c r="L2060">
        <f t="shared" si="32"/>
        <v>1</v>
      </c>
    </row>
    <row r="2061" spans="1:12" x14ac:dyDescent="0.25">
      <c r="A2061">
        <v>2060</v>
      </c>
      <c r="B2061" s="1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K2061" t="s">
        <v>11</v>
      </c>
      <c r="L2061">
        <f t="shared" si="32"/>
        <v>1</v>
      </c>
    </row>
    <row r="2062" spans="1:12" x14ac:dyDescent="0.25">
      <c r="A2062">
        <v>2061</v>
      </c>
      <c r="B2062" s="1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K2062" t="s">
        <v>13</v>
      </c>
      <c r="L2062">
        <f t="shared" si="32"/>
        <v>0</v>
      </c>
    </row>
    <row r="2063" spans="1:12" x14ac:dyDescent="0.25">
      <c r="A2063">
        <v>2062</v>
      </c>
      <c r="B2063" s="1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K2063" t="s">
        <v>11</v>
      </c>
      <c r="L2063">
        <f t="shared" si="32"/>
        <v>1</v>
      </c>
    </row>
    <row r="2064" spans="1:12" x14ac:dyDescent="0.25">
      <c r="A2064">
        <v>2063</v>
      </c>
      <c r="B2064" s="1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K2064" t="s">
        <v>11</v>
      </c>
      <c r="L2064">
        <f t="shared" si="32"/>
        <v>1</v>
      </c>
    </row>
    <row r="2065" spans="1:12" x14ac:dyDescent="0.25">
      <c r="A2065">
        <v>2064</v>
      </c>
      <c r="B2065" s="1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K2065" t="s">
        <v>11</v>
      </c>
      <c r="L2065">
        <f t="shared" si="32"/>
        <v>1</v>
      </c>
    </row>
    <row r="2066" spans="1:12" x14ac:dyDescent="0.25">
      <c r="A2066">
        <v>2065</v>
      </c>
      <c r="B2066" s="1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K2066" t="s">
        <v>13</v>
      </c>
      <c r="L2066">
        <f t="shared" si="32"/>
        <v>0</v>
      </c>
    </row>
    <row r="2067" spans="1:12" x14ac:dyDescent="0.25">
      <c r="A2067">
        <v>2066</v>
      </c>
      <c r="B2067" s="1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K2067" t="s">
        <v>11</v>
      </c>
      <c r="L2067">
        <f t="shared" si="32"/>
        <v>1</v>
      </c>
    </row>
    <row r="2068" spans="1:12" x14ac:dyDescent="0.25">
      <c r="A2068">
        <v>2067</v>
      </c>
      <c r="B2068" s="1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K2068" t="s">
        <v>11</v>
      </c>
      <c r="L2068">
        <f t="shared" si="32"/>
        <v>1</v>
      </c>
    </row>
    <row r="2069" spans="1:12" x14ac:dyDescent="0.25">
      <c r="A2069">
        <v>2068</v>
      </c>
      <c r="B2069" s="1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K2069" t="s">
        <v>11</v>
      </c>
      <c r="L2069">
        <f t="shared" si="32"/>
        <v>1</v>
      </c>
    </row>
    <row r="2070" spans="1:12" x14ac:dyDescent="0.25">
      <c r="A2070">
        <v>2069</v>
      </c>
      <c r="B2070" s="1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K2070" t="s">
        <v>11</v>
      </c>
      <c r="L2070">
        <f t="shared" si="32"/>
        <v>1</v>
      </c>
    </row>
    <row r="2071" spans="1:12" x14ac:dyDescent="0.25">
      <c r="A2071">
        <v>2070</v>
      </c>
      <c r="B2071" s="1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K2071" t="s">
        <v>13</v>
      </c>
      <c r="L2071">
        <f t="shared" si="32"/>
        <v>0</v>
      </c>
    </row>
    <row r="2072" spans="1:12" x14ac:dyDescent="0.25">
      <c r="A2072">
        <v>2071</v>
      </c>
      <c r="B2072" s="1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K2072" t="s">
        <v>13</v>
      </c>
      <c r="L2072">
        <f t="shared" si="32"/>
        <v>0</v>
      </c>
    </row>
    <row r="2073" spans="1:12" x14ac:dyDescent="0.25">
      <c r="A2073">
        <v>2072</v>
      </c>
      <c r="B2073" s="1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K2073" t="s">
        <v>11</v>
      </c>
      <c r="L2073">
        <f t="shared" si="32"/>
        <v>1</v>
      </c>
    </row>
    <row r="2074" spans="1:12" x14ac:dyDescent="0.25">
      <c r="A2074">
        <v>2073</v>
      </c>
      <c r="B2074" s="1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K2074" t="s">
        <v>13</v>
      </c>
      <c r="L2074">
        <f t="shared" si="32"/>
        <v>0</v>
      </c>
    </row>
    <row r="2075" spans="1:12" x14ac:dyDescent="0.25">
      <c r="A2075">
        <v>2074</v>
      </c>
      <c r="B2075" s="1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K2075" t="s">
        <v>11</v>
      </c>
      <c r="L2075">
        <f t="shared" si="32"/>
        <v>1</v>
      </c>
    </row>
    <row r="2076" spans="1:12" x14ac:dyDescent="0.25">
      <c r="A2076">
        <v>2075</v>
      </c>
      <c r="B2076" s="1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K2076" t="s">
        <v>11</v>
      </c>
      <c r="L2076">
        <f t="shared" si="32"/>
        <v>1</v>
      </c>
    </row>
    <row r="2077" spans="1:12" x14ac:dyDescent="0.25">
      <c r="A2077">
        <v>2076</v>
      </c>
      <c r="B2077" s="1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K2077" t="s">
        <v>11</v>
      </c>
      <c r="L2077">
        <f t="shared" si="32"/>
        <v>1</v>
      </c>
    </row>
    <row r="2078" spans="1:12" x14ac:dyDescent="0.25">
      <c r="A2078">
        <v>2077</v>
      </c>
      <c r="B2078" s="1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K2078" t="s">
        <v>13</v>
      </c>
      <c r="L2078">
        <f t="shared" si="32"/>
        <v>0</v>
      </c>
    </row>
    <row r="2079" spans="1:12" x14ac:dyDescent="0.25">
      <c r="A2079">
        <v>2078</v>
      </c>
      <c r="B2079" s="1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K2079" t="s">
        <v>13</v>
      </c>
      <c r="L2079">
        <f t="shared" si="32"/>
        <v>0</v>
      </c>
    </row>
    <row r="2080" spans="1:12" x14ac:dyDescent="0.25">
      <c r="A2080">
        <v>2079</v>
      </c>
      <c r="B2080" s="1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K2080" t="s">
        <v>13</v>
      </c>
      <c r="L2080">
        <f t="shared" si="32"/>
        <v>0</v>
      </c>
    </row>
    <row r="2081" spans="1:12" x14ac:dyDescent="0.25">
      <c r="A2081">
        <v>2080</v>
      </c>
      <c r="B2081" s="1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K2081" t="s">
        <v>11</v>
      </c>
      <c r="L2081">
        <f t="shared" si="32"/>
        <v>1</v>
      </c>
    </row>
    <row r="2082" spans="1:12" x14ac:dyDescent="0.25">
      <c r="A2082">
        <v>2081</v>
      </c>
      <c r="B2082" s="1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K2082" t="s">
        <v>11</v>
      </c>
      <c r="L2082">
        <f t="shared" si="32"/>
        <v>1</v>
      </c>
    </row>
    <row r="2083" spans="1:12" x14ac:dyDescent="0.25">
      <c r="A2083">
        <v>2082</v>
      </c>
      <c r="B2083" s="1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K2083" t="s">
        <v>13</v>
      </c>
      <c r="L2083">
        <f t="shared" si="32"/>
        <v>0</v>
      </c>
    </row>
    <row r="2084" spans="1:12" x14ac:dyDescent="0.25">
      <c r="A2084">
        <v>2083</v>
      </c>
      <c r="B2084" s="1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K2084" t="s">
        <v>13</v>
      </c>
      <c r="L2084">
        <f t="shared" si="32"/>
        <v>0</v>
      </c>
    </row>
    <row r="2085" spans="1:12" x14ac:dyDescent="0.25">
      <c r="A2085">
        <v>2084</v>
      </c>
      <c r="B2085" s="1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K2085" t="s">
        <v>11</v>
      </c>
      <c r="L2085">
        <f t="shared" si="32"/>
        <v>1</v>
      </c>
    </row>
    <row r="2086" spans="1:12" x14ac:dyDescent="0.25">
      <c r="A2086">
        <v>2085</v>
      </c>
      <c r="B2086" s="1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K2086" t="s">
        <v>11</v>
      </c>
      <c r="L2086">
        <f t="shared" si="32"/>
        <v>1</v>
      </c>
    </row>
    <row r="2087" spans="1:12" x14ac:dyDescent="0.25">
      <c r="A2087">
        <v>2086</v>
      </c>
      <c r="B2087" s="1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K2087" t="s">
        <v>11</v>
      </c>
      <c r="L2087">
        <f t="shared" si="32"/>
        <v>1</v>
      </c>
    </row>
    <row r="2088" spans="1:12" x14ac:dyDescent="0.25">
      <c r="A2088">
        <v>2087</v>
      </c>
      <c r="B2088" s="1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K2088" t="s">
        <v>11</v>
      </c>
      <c r="L2088">
        <f t="shared" si="32"/>
        <v>1</v>
      </c>
    </row>
    <row r="2089" spans="1:12" x14ac:dyDescent="0.25">
      <c r="A2089">
        <v>2088</v>
      </c>
      <c r="B2089" s="1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K2089" t="s">
        <v>11</v>
      </c>
      <c r="L2089">
        <f t="shared" si="32"/>
        <v>1</v>
      </c>
    </row>
    <row r="2090" spans="1:12" x14ac:dyDescent="0.25">
      <c r="A2090">
        <v>2089</v>
      </c>
      <c r="B2090" s="1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K2090" t="s">
        <v>11</v>
      </c>
      <c r="L2090">
        <f t="shared" si="32"/>
        <v>1</v>
      </c>
    </row>
    <row r="2091" spans="1:12" x14ac:dyDescent="0.25">
      <c r="A2091">
        <v>2090</v>
      </c>
      <c r="B2091" s="1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K2091" t="s">
        <v>11</v>
      </c>
      <c r="L2091">
        <f t="shared" si="32"/>
        <v>1</v>
      </c>
    </row>
    <row r="2092" spans="1:12" x14ac:dyDescent="0.25">
      <c r="A2092">
        <v>2091</v>
      </c>
      <c r="B2092" s="1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K2092" t="s">
        <v>13</v>
      </c>
      <c r="L2092">
        <f t="shared" si="32"/>
        <v>0</v>
      </c>
    </row>
    <row r="2093" spans="1:12" x14ac:dyDescent="0.25">
      <c r="A2093">
        <v>2092</v>
      </c>
      <c r="B2093" s="1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K2093" t="s">
        <v>11</v>
      </c>
      <c r="L2093">
        <f t="shared" si="32"/>
        <v>1</v>
      </c>
    </row>
    <row r="2094" spans="1:12" x14ac:dyDescent="0.25">
      <c r="A2094">
        <v>2093</v>
      </c>
      <c r="B2094" s="1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K2094" t="s">
        <v>11</v>
      </c>
      <c r="L2094">
        <f t="shared" si="32"/>
        <v>1</v>
      </c>
    </row>
    <row r="2095" spans="1:12" x14ac:dyDescent="0.25">
      <c r="A2095">
        <v>2094</v>
      </c>
      <c r="B2095" s="1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K2095" t="s">
        <v>11</v>
      </c>
      <c r="L2095">
        <f t="shared" si="32"/>
        <v>1</v>
      </c>
    </row>
    <row r="2096" spans="1:12" x14ac:dyDescent="0.25">
      <c r="A2096">
        <v>2095</v>
      </c>
      <c r="B2096" s="1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K2096" t="s">
        <v>11</v>
      </c>
      <c r="L2096">
        <f t="shared" si="32"/>
        <v>1</v>
      </c>
    </row>
    <row r="2097" spans="1:12" x14ac:dyDescent="0.25">
      <c r="A2097">
        <v>2096</v>
      </c>
      <c r="B2097" s="1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K2097" t="s">
        <v>13</v>
      </c>
      <c r="L2097">
        <f t="shared" si="32"/>
        <v>0</v>
      </c>
    </row>
    <row r="2098" spans="1:12" x14ac:dyDescent="0.25">
      <c r="A2098">
        <v>2097</v>
      </c>
      <c r="B2098" s="1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K2098" t="s">
        <v>13</v>
      </c>
      <c r="L2098">
        <f t="shared" si="32"/>
        <v>0</v>
      </c>
    </row>
    <row r="2099" spans="1:12" x14ac:dyDescent="0.25">
      <c r="A2099">
        <v>2098</v>
      </c>
      <c r="B2099" s="1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K2099" t="s">
        <v>11</v>
      </c>
      <c r="L2099">
        <f t="shared" si="32"/>
        <v>1</v>
      </c>
    </row>
    <row r="2100" spans="1:12" x14ac:dyDescent="0.25">
      <c r="A2100">
        <v>2099</v>
      </c>
      <c r="B2100" s="1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K2100" t="s">
        <v>11</v>
      </c>
      <c r="L2100">
        <f t="shared" si="32"/>
        <v>1</v>
      </c>
    </row>
    <row r="2101" spans="1:12" x14ac:dyDescent="0.25">
      <c r="A2101">
        <v>2100</v>
      </c>
      <c r="B2101" s="1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K2101" t="s">
        <v>13</v>
      </c>
      <c r="L2101">
        <f t="shared" si="32"/>
        <v>0</v>
      </c>
    </row>
    <row r="2102" spans="1:12" x14ac:dyDescent="0.25">
      <c r="A2102">
        <v>2101</v>
      </c>
      <c r="B2102" s="1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K2102" t="s">
        <v>13</v>
      </c>
      <c r="L2102">
        <f t="shared" si="32"/>
        <v>0</v>
      </c>
    </row>
    <row r="2103" spans="1:12" x14ac:dyDescent="0.25">
      <c r="A2103">
        <v>2102</v>
      </c>
      <c r="B2103" s="1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K2103" t="s">
        <v>11</v>
      </c>
      <c r="L2103">
        <f t="shared" si="32"/>
        <v>1</v>
      </c>
    </row>
    <row r="2104" spans="1:12" x14ac:dyDescent="0.25">
      <c r="A2104">
        <v>2103</v>
      </c>
      <c r="B2104" s="1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K2104" t="s">
        <v>11</v>
      </c>
      <c r="L2104">
        <f t="shared" si="32"/>
        <v>1</v>
      </c>
    </row>
    <row r="2105" spans="1:12" x14ac:dyDescent="0.25">
      <c r="A2105">
        <v>2104</v>
      </c>
      <c r="B2105" s="1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K2105" t="s">
        <v>11</v>
      </c>
      <c r="L2105">
        <f t="shared" si="32"/>
        <v>1</v>
      </c>
    </row>
    <row r="2106" spans="1:12" x14ac:dyDescent="0.25">
      <c r="A2106">
        <v>2105</v>
      </c>
      <c r="B2106" s="1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K2106" t="s">
        <v>11</v>
      </c>
      <c r="L2106">
        <f t="shared" si="32"/>
        <v>1</v>
      </c>
    </row>
    <row r="2107" spans="1:12" x14ac:dyDescent="0.25">
      <c r="A2107">
        <v>2106</v>
      </c>
      <c r="B2107" s="1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K2107" t="s">
        <v>11</v>
      </c>
      <c r="L2107">
        <f t="shared" si="32"/>
        <v>1</v>
      </c>
    </row>
    <row r="2108" spans="1:12" x14ac:dyDescent="0.25">
      <c r="A2108">
        <v>2107</v>
      </c>
      <c r="B2108" s="1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K2108" t="s">
        <v>13</v>
      </c>
      <c r="L2108">
        <f t="shared" si="32"/>
        <v>0</v>
      </c>
    </row>
    <row r="2109" spans="1:12" x14ac:dyDescent="0.25">
      <c r="A2109">
        <v>2108</v>
      </c>
      <c r="B2109" s="1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K2109" t="s">
        <v>13</v>
      </c>
      <c r="L2109">
        <f t="shared" si="32"/>
        <v>0</v>
      </c>
    </row>
    <row r="2110" spans="1:12" x14ac:dyDescent="0.25">
      <c r="A2110">
        <v>2109</v>
      </c>
      <c r="B2110" s="1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K2110" t="s">
        <v>13</v>
      </c>
      <c r="L2110">
        <f t="shared" si="32"/>
        <v>0</v>
      </c>
    </row>
    <row r="2111" spans="1:12" x14ac:dyDescent="0.25">
      <c r="A2111">
        <v>2110</v>
      </c>
      <c r="B2111" s="1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K2111" t="s">
        <v>11</v>
      </c>
      <c r="L2111">
        <f t="shared" si="32"/>
        <v>1</v>
      </c>
    </row>
    <row r="2112" spans="1:12" x14ac:dyDescent="0.25">
      <c r="A2112">
        <v>2111</v>
      </c>
      <c r="B2112" s="1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K2112" t="s">
        <v>11</v>
      </c>
      <c r="L2112">
        <f t="shared" si="32"/>
        <v>1</v>
      </c>
    </row>
    <row r="2113" spans="1:12" x14ac:dyDescent="0.25">
      <c r="A2113">
        <v>2112</v>
      </c>
      <c r="B2113" s="1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K2113" t="s">
        <v>13</v>
      </c>
      <c r="L2113">
        <f t="shared" si="32"/>
        <v>0</v>
      </c>
    </row>
    <row r="2114" spans="1:12" x14ac:dyDescent="0.25">
      <c r="A2114">
        <v>2113</v>
      </c>
      <c r="B2114" s="1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K2114" t="s">
        <v>11</v>
      </c>
      <c r="L2114">
        <f t="shared" si="32"/>
        <v>1</v>
      </c>
    </row>
    <row r="2115" spans="1:12" x14ac:dyDescent="0.25">
      <c r="A2115">
        <v>2114</v>
      </c>
      <c r="B2115" s="1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K2115" t="s">
        <v>11</v>
      </c>
      <c r="L2115">
        <f t="shared" ref="L2115:L2178" si="33">IF(K2115="Yes", 1, 0)</f>
        <v>1</v>
      </c>
    </row>
    <row r="2116" spans="1:12" x14ac:dyDescent="0.25">
      <c r="A2116">
        <v>2115</v>
      </c>
      <c r="B2116" s="1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K2116" t="s">
        <v>11</v>
      </c>
      <c r="L2116">
        <f t="shared" si="33"/>
        <v>1</v>
      </c>
    </row>
    <row r="2117" spans="1:12" x14ac:dyDescent="0.25">
      <c r="A2117">
        <v>2116</v>
      </c>
      <c r="B2117" s="1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K2117" t="s">
        <v>11</v>
      </c>
      <c r="L2117">
        <f t="shared" si="33"/>
        <v>1</v>
      </c>
    </row>
    <row r="2118" spans="1:12" x14ac:dyDescent="0.25">
      <c r="A2118">
        <v>2117</v>
      </c>
      <c r="B2118" s="1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K2118" t="s">
        <v>11</v>
      </c>
      <c r="L2118">
        <f t="shared" si="33"/>
        <v>1</v>
      </c>
    </row>
    <row r="2119" spans="1:12" x14ac:dyDescent="0.25">
      <c r="A2119">
        <v>2118</v>
      </c>
      <c r="B2119" s="1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K2119" t="s">
        <v>11</v>
      </c>
      <c r="L2119">
        <f t="shared" si="33"/>
        <v>1</v>
      </c>
    </row>
    <row r="2120" spans="1:12" x14ac:dyDescent="0.25">
      <c r="A2120">
        <v>2119</v>
      </c>
      <c r="B2120" s="1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K2120" t="s">
        <v>11</v>
      </c>
      <c r="L2120">
        <f t="shared" si="33"/>
        <v>1</v>
      </c>
    </row>
    <row r="2121" spans="1:12" x14ac:dyDescent="0.25">
      <c r="A2121">
        <v>2120</v>
      </c>
      <c r="B2121" s="1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K2121" t="s">
        <v>11</v>
      </c>
      <c r="L2121">
        <f t="shared" si="33"/>
        <v>1</v>
      </c>
    </row>
    <row r="2122" spans="1:12" x14ac:dyDescent="0.25">
      <c r="A2122">
        <v>2121</v>
      </c>
      <c r="B2122" s="1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K2122" t="s">
        <v>11</v>
      </c>
      <c r="L2122">
        <f t="shared" si="33"/>
        <v>1</v>
      </c>
    </row>
    <row r="2123" spans="1:12" x14ac:dyDescent="0.25">
      <c r="A2123">
        <v>2122</v>
      </c>
      <c r="B2123" s="1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K2123" t="s">
        <v>13</v>
      </c>
      <c r="L2123">
        <f t="shared" si="33"/>
        <v>0</v>
      </c>
    </row>
    <row r="2124" spans="1:12" x14ac:dyDescent="0.25">
      <c r="A2124">
        <v>2123</v>
      </c>
      <c r="B2124" s="1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K2124" t="s">
        <v>11</v>
      </c>
      <c r="L2124">
        <f t="shared" si="33"/>
        <v>1</v>
      </c>
    </row>
    <row r="2125" spans="1:12" x14ac:dyDescent="0.25">
      <c r="A2125">
        <v>2124</v>
      </c>
      <c r="B2125" s="1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K2125" t="s">
        <v>13</v>
      </c>
      <c r="L2125">
        <f t="shared" si="33"/>
        <v>0</v>
      </c>
    </row>
    <row r="2126" spans="1:12" x14ac:dyDescent="0.25">
      <c r="A2126">
        <v>2125</v>
      </c>
      <c r="B2126" s="1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K2126" t="s">
        <v>11</v>
      </c>
      <c r="L2126">
        <f t="shared" si="33"/>
        <v>1</v>
      </c>
    </row>
    <row r="2127" spans="1:12" x14ac:dyDescent="0.25">
      <c r="A2127">
        <v>2126</v>
      </c>
      <c r="B2127" s="1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K2127" t="s">
        <v>11</v>
      </c>
      <c r="L2127">
        <f t="shared" si="33"/>
        <v>1</v>
      </c>
    </row>
    <row r="2128" spans="1:12" x14ac:dyDescent="0.25">
      <c r="A2128">
        <v>2127</v>
      </c>
      <c r="B2128" s="1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K2128" t="s">
        <v>13</v>
      </c>
      <c r="L2128">
        <f t="shared" si="33"/>
        <v>0</v>
      </c>
    </row>
    <row r="2129" spans="1:12" x14ac:dyDescent="0.25">
      <c r="A2129">
        <v>2128</v>
      </c>
      <c r="B2129" s="1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K2129" t="s">
        <v>11</v>
      </c>
      <c r="L2129">
        <f t="shared" si="33"/>
        <v>1</v>
      </c>
    </row>
    <row r="2130" spans="1:12" x14ac:dyDescent="0.25">
      <c r="A2130">
        <v>2129</v>
      </c>
      <c r="B2130" s="1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K2130" t="s">
        <v>11</v>
      </c>
      <c r="L2130">
        <f t="shared" si="33"/>
        <v>1</v>
      </c>
    </row>
    <row r="2131" spans="1:12" x14ac:dyDescent="0.25">
      <c r="A2131">
        <v>2130</v>
      </c>
      <c r="B2131" s="1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K2131" t="s">
        <v>11</v>
      </c>
      <c r="L2131">
        <f t="shared" si="33"/>
        <v>1</v>
      </c>
    </row>
    <row r="2132" spans="1:12" x14ac:dyDescent="0.25">
      <c r="A2132">
        <v>2131</v>
      </c>
      <c r="B2132" s="1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K2132" t="s">
        <v>11</v>
      </c>
      <c r="L2132">
        <f t="shared" si="33"/>
        <v>1</v>
      </c>
    </row>
    <row r="2133" spans="1:12" x14ac:dyDescent="0.25">
      <c r="A2133">
        <v>2132</v>
      </c>
      <c r="B2133" s="1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K2133" t="s">
        <v>13</v>
      </c>
      <c r="L2133">
        <f t="shared" si="33"/>
        <v>0</v>
      </c>
    </row>
    <row r="2134" spans="1:12" x14ac:dyDescent="0.25">
      <c r="A2134">
        <v>2133</v>
      </c>
      <c r="B2134" s="1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K2134" t="s">
        <v>11</v>
      </c>
      <c r="L2134">
        <f t="shared" si="33"/>
        <v>1</v>
      </c>
    </row>
    <row r="2135" spans="1:12" x14ac:dyDescent="0.25">
      <c r="A2135">
        <v>2134</v>
      </c>
      <c r="B2135" s="1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K2135" t="s">
        <v>11</v>
      </c>
      <c r="L2135">
        <f t="shared" si="33"/>
        <v>1</v>
      </c>
    </row>
    <row r="2136" spans="1:12" x14ac:dyDescent="0.25">
      <c r="A2136">
        <v>2135</v>
      </c>
      <c r="B2136" s="1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K2136" t="s">
        <v>13</v>
      </c>
      <c r="L2136">
        <f t="shared" si="33"/>
        <v>0</v>
      </c>
    </row>
    <row r="2137" spans="1:12" x14ac:dyDescent="0.25">
      <c r="A2137">
        <v>2136</v>
      </c>
      <c r="B2137" s="1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K2137" t="s">
        <v>11</v>
      </c>
      <c r="L2137">
        <f t="shared" si="33"/>
        <v>1</v>
      </c>
    </row>
    <row r="2138" spans="1:12" x14ac:dyDescent="0.25">
      <c r="A2138">
        <v>2137</v>
      </c>
      <c r="B2138" s="1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K2138" t="s">
        <v>11</v>
      </c>
      <c r="L2138">
        <f t="shared" si="33"/>
        <v>1</v>
      </c>
    </row>
    <row r="2139" spans="1:12" x14ac:dyDescent="0.25">
      <c r="A2139">
        <v>2138</v>
      </c>
      <c r="B2139" s="1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K2139" t="s">
        <v>11</v>
      </c>
      <c r="L2139">
        <f t="shared" si="33"/>
        <v>1</v>
      </c>
    </row>
    <row r="2140" spans="1:12" x14ac:dyDescent="0.25">
      <c r="A2140">
        <v>2139</v>
      </c>
      <c r="B2140" s="1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K2140" t="s">
        <v>11</v>
      </c>
      <c r="L2140">
        <f t="shared" si="33"/>
        <v>1</v>
      </c>
    </row>
    <row r="2141" spans="1:12" x14ac:dyDescent="0.25">
      <c r="A2141">
        <v>2140</v>
      </c>
      <c r="B2141" s="1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K2141" t="s">
        <v>11</v>
      </c>
      <c r="L2141">
        <f t="shared" si="33"/>
        <v>1</v>
      </c>
    </row>
    <row r="2142" spans="1:12" x14ac:dyDescent="0.25">
      <c r="A2142">
        <v>2141</v>
      </c>
      <c r="B2142" s="1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K2142" t="s">
        <v>11</v>
      </c>
      <c r="L2142">
        <f t="shared" si="33"/>
        <v>1</v>
      </c>
    </row>
    <row r="2143" spans="1:12" x14ac:dyDescent="0.25">
      <c r="A2143">
        <v>2142</v>
      </c>
      <c r="B2143" s="1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K2143" t="s">
        <v>11</v>
      </c>
      <c r="L2143">
        <f t="shared" si="33"/>
        <v>1</v>
      </c>
    </row>
    <row r="2144" spans="1:12" x14ac:dyDescent="0.25">
      <c r="A2144">
        <v>2143</v>
      </c>
      <c r="B2144" s="1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K2144" t="s">
        <v>11</v>
      </c>
      <c r="L2144">
        <f t="shared" si="33"/>
        <v>1</v>
      </c>
    </row>
    <row r="2145" spans="1:12" x14ac:dyDescent="0.25">
      <c r="A2145">
        <v>2144</v>
      </c>
      <c r="B2145" s="1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K2145" t="s">
        <v>13</v>
      </c>
      <c r="L2145">
        <f t="shared" si="33"/>
        <v>0</v>
      </c>
    </row>
    <row r="2146" spans="1:12" x14ac:dyDescent="0.25">
      <c r="A2146">
        <v>2145</v>
      </c>
      <c r="B2146" s="1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K2146" t="s">
        <v>13</v>
      </c>
      <c r="L2146">
        <f t="shared" si="33"/>
        <v>0</v>
      </c>
    </row>
    <row r="2147" spans="1:12" x14ac:dyDescent="0.25">
      <c r="A2147">
        <v>2146</v>
      </c>
      <c r="B2147" s="1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K2147" t="s">
        <v>13</v>
      </c>
      <c r="L2147">
        <f t="shared" si="33"/>
        <v>0</v>
      </c>
    </row>
    <row r="2148" spans="1:12" x14ac:dyDescent="0.25">
      <c r="A2148">
        <v>2147</v>
      </c>
      <c r="B2148" s="1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K2148" t="s">
        <v>11</v>
      </c>
      <c r="L2148">
        <f t="shared" si="33"/>
        <v>1</v>
      </c>
    </row>
    <row r="2149" spans="1:12" x14ac:dyDescent="0.25">
      <c r="A2149">
        <v>2148</v>
      </c>
      <c r="B2149" s="1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K2149" t="s">
        <v>11</v>
      </c>
      <c r="L2149">
        <f t="shared" si="33"/>
        <v>1</v>
      </c>
    </row>
    <row r="2150" spans="1:12" x14ac:dyDescent="0.25">
      <c r="A2150">
        <v>2149</v>
      </c>
      <c r="B2150" s="1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K2150" t="s">
        <v>11</v>
      </c>
      <c r="L2150">
        <f t="shared" si="33"/>
        <v>1</v>
      </c>
    </row>
    <row r="2151" spans="1:12" x14ac:dyDescent="0.25">
      <c r="A2151">
        <v>2150</v>
      </c>
      <c r="B2151" s="1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K2151" t="s">
        <v>11</v>
      </c>
      <c r="L2151">
        <f t="shared" si="33"/>
        <v>1</v>
      </c>
    </row>
    <row r="2152" spans="1:12" x14ac:dyDescent="0.25">
      <c r="A2152">
        <v>2151</v>
      </c>
      <c r="B2152" s="1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K2152" t="s">
        <v>13</v>
      </c>
      <c r="L2152">
        <f t="shared" si="33"/>
        <v>0</v>
      </c>
    </row>
    <row r="2153" spans="1:12" x14ac:dyDescent="0.25">
      <c r="A2153">
        <v>2152</v>
      </c>
      <c r="B2153" s="1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K2153" t="s">
        <v>11</v>
      </c>
      <c r="L2153">
        <f t="shared" si="33"/>
        <v>1</v>
      </c>
    </row>
    <row r="2154" spans="1:12" x14ac:dyDescent="0.25">
      <c r="A2154">
        <v>2153</v>
      </c>
      <c r="B2154" s="1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K2154" t="s">
        <v>11</v>
      </c>
      <c r="L2154">
        <f t="shared" si="33"/>
        <v>1</v>
      </c>
    </row>
    <row r="2155" spans="1:12" x14ac:dyDescent="0.25">
      <c r="A2155">
        <v>2154</v>
      </c>
      <c r="B2155" s="1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K2155" t="s">
        <v>13</v>
      </c>
      <c r="L2155">
        <f t="shared" si="33"/>
        <v>0</v>
      </c>
    </row>
    <row r="2156" spans="1:12" x14ac:dyDescent="0.25">
      <c r="A2156">
        <v>2155</v>
      </c>
      <c r="B2156" s="1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K2156" t="s">
        <v>11</v>
      </c>
      <c r="L2156">
        <f t="shared" si="33"/>
        <v>1</v>
      </c>
    </row>
    <row r="2157" spans="1:12" x14ac:dyDescent="0.25">
      <c r="A2157">
        <v>2156</v>
      </c>
      <c r="B2157" s="1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K2157" t="s">
        <v>11</v>
      </c>
      <c r="L2157">
        <f t="shared" si="33"/>
        <v>1</v>
      </c>
    </row>
    <row r="2158" spans="1:12" x14ac:dyDescent="0.25">
      <c r="A2158">
        <v>2157</v>
      </c>
      <c r="B2158" s="1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K2158" t="s">
        <v>13</v>
      </c>
      <c r="L2158">
        <f t="shared" si="33"/>
        <v>0</v>
      </c>
    </row>
    <row r="2159" spans="1:12" x14ac:dyDescent="0.25">
      <c r="A2159">
        <v>2158</v>
      </c>
      <c r="B2159" s="1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K2159" t="s">
        <v>11</v>
      </c>
      <c r="L2159">
        <f t="shared" si="33"/>
        <v>1</v>
      </c>
    </row>
    <row r="2160" spans="1:12" x14ac:dyDescent="0.25">
      <c r="A2160">
        <v>2159</v>
      </c>
      <c r="B2160" s="1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K2160" t="s">
        <v>13</v>
      </c>
      <c r="L2160">
        <f t="shared" si="33"/>
        <v>0</v>
      </c>
    </row>
    <row r="2161" spans="1:12" x14ac:dyDescent="0.25">
      <c r="A2161">
        <v>2160</v>
      </c>
      <c r="B2161" s="1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K2161" t="s">
        <v>11</v>
      </c>
      <c r="L2161">
        <f t="shared" si="33"/>
        <v>1</v>
      </c>
    </row>
    <row r="2162" spans="1:12" x14ac:dyDescent="0.25">
      <c r="A2162">
        <v>2161</v>
      </c>
      <c r="B2162" s="1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K2162" t="s">
        <v>13</v>
      </c>
      <c r="L2162">
        <f t="shared" si="33"/>
        <v>0</v>
      </c>
    </row>
    <row r="2163" spans="1:12" x14ac:dyDescent="0.25">
      <c r="A2163">
        <v>2162</v>
      </c>
      <c r="B2163" s="1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K2163" t="s">
        <v>13</v>
      </c>
      <c r="L2163">
        <f t="shared" si="33"/>
        <v>0</v>
      </c>
    </row>
    <row r="2164" spans="1:12" x14ac:dyDescent="0.25">
      <c r="A2164">
        <v>2163</v>
      </c>
      <c r="B2164" s="1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K2164" t="s">
        <v>11</v>
      </c>
      <c r="L2164">
        <f t="shared" si="33"/>
        <v>1</v>
      </c>
    </row>
    <row r="2165" spans="1:12" x14ac:dyDescent="0.25">
      <c r="A2165">
        <v>2164</v>
      </c>
      <c r="B2165" s="1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K2165" t="s">
        <v>11</v>
      </c>
      <c r="L2165">
        <f t="shared" si="33"/>
        <v>1</v>
      </c>
    </row>
    <row r="2166" spans="1:12" x14ac:dyDescent="0.25">
      <c r="A2166">
        <v>2165</v>
      </c>
      <c r="B2166" s="1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K2166" t="s">
        <v>11</v>
      </c>
      <c r="L2166">
        <f t="shared" si="33"/>
        <v>1</v>
      </c>
    </row>
    <row r="2167" spans="1:12" x14ac:dyDescent="0.25">
      <c r="A2167">
        <v>2166</v>
      </c>
      <c r="B2167" s="1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K2167" t="s">
        <v>13</v>
      </c>
      <c r="L2167">
        <f t="shared" si="33"/>
        <v>0</v>
      </c>
    </row>
    <row r="2168" spans="1:12" x14ac:dyDescent="0.25">
      <c r="A2168">
        <v>2167</v>
      </c>
      <c r="B2168" s="1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K2168" t="s">
        <v>11</v>
      </c>
      <c r="L2168">
        <f t="shared" si="33"/>
        <v>1</v>
      </c>
    </row>
    <row r="2169" spans="1:12" x14ac:dyDescent="0.25">
      <c r="A2169">
        <v>2168</v>
      </c>
      <c r="B2169" s="1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K2169" t="s">
        <v>11</v>
      </c>
      <c r="L2169">
        <f t="shared" si="33"/>
        <v>1</v>
      </c>
    </row>
    <row r="2170" spans="1:12" x14ac:dyDescent="0.25">
      <c r="A2170">
        <v>2169</v>
      </c>
      <c r="B2170" s="1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K2170" t="s">
        <v>11</v>
      </c>
      <c r="L2170">
        <f t="shared" si="33"/>
        <v>1</v>
      </c>
    </row>
    <row r="2171" spans="1:12" x14ac:dyDescent="0.25">
      <c r="A2171">
        <v>2170</v>
      </c>
      <c r="B2171" s="1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K2171" t="s">
        <v>11</v>
      </c>
      <c r="L2171">
        <f t="shared" si="33"/>
        <v>1</v>
      </c>
    </row>
    <row r="2172" spans="1:12" x14ac:dyDescent="0.25">
      <c r="A2172">
        <v>2171</v>
      </c>
      <c r="B2172" s="1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K2172" t="s">
        <v>13</v>
      </c>
      <c r="L2172">
        <f t="shared" si="33"/>
        <v>0</v>
      </c>
    </row>
    <row r="2173" spans="1:12" x14ac:dyDescent="0.25">
      <c r="A2173">
        <v>2172</v>
      </c>
      <c r="B2173" s="1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K2173" t="s">
        <v>13</v>
      </c>
      <c r="L2173">
        <f t="shared" si="33"/>
        <v>0</v>
      </c>
    </row>
    <row r="2174" spans="1:12" x14ac:dyDescent="0.25">
      <c r="A2174">
        <v>2173</v>
      </c>
      <c r="B2174" s="1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K2174" t="s">
        <v>11</v>
      </c>
      <c r="L2174">
        <f t="shared" si="33"/>
        <v>1</v>
      </c>
    </row>
    <row r="2175" spans="1:12" x14ac:dyDescent="0.25">
      <c r="A2175">
        <v>2174</v>
      </c>
      <c r="B2175" s="1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K2175" t="s">
        <v>13</v>
      </c>
      <c r="L2175">
        <f t="shared" si="33"/>
        <v>0</v>
      </c>
    </row>
    <row r="2176" spans="1:12" x14ac:dyDescent="0.25">
      <c r="A2176">
        <v>2175</v>
      </c>
      <c r="B2176" s="1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K2176" t="s">
        <v>11</v>
      </c>
      <c r="L2176">
        <f t="shared" si="33"/>
        <v>1</v>
      </c>
    </row>
    <row r="2177" spans="1:12" x14ac:dyDescent="0.25">
      <c r="A2177">
        <v>2176</v>
      </c>
      <c r="B2177" s="1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K2177" t="s">
        <v>11</v>
      </c>
      <c r="L2177">
        <f t="shared" si="33"/>
        <v>1</v>
      </c>
    </row>
    <row r="2178" spans="1:12" x14ac:dyDescent="0.25">
      <c r="A2178">
        <v>2177</v>
      </c>
      <c r="B2178" s="1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K2178" t="s">
        <v>11</v>
      </c>
      <c r="L2178">
        <f t="shared" si="33"/>
        <v>1</v>
      </c>
    </row>
    <row r="2179" spans="1:12" x14ac:dyDescent="0.25">
      <c r="A2179">
        <v>2178</v>
      </c>
      <c r="B2179" s="1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K2179" t="s">
        <v>11</v>
      </c>
      <c r="L2179">
        <f t="shared" ref="L2179:L2242" si="34">IF(K2179="Yes", 1, 0)</f>
        <v>1</v>
      </c>
    </row>
    <row r="2180" spans="1:12" x14ac:dyDescent="0.25">
      <c r="A2180">
        <v>2179</v>
      </c>
      <c r="B2180" s="1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K2180" t="s">
        <v>11</v>
      </c>
      <c r="L2180">
        <f t="shared" si="34"/>
        <v>1</v>
      </c>
    </row>
    <row r="2181" spans="1:12" x14ac:dyDescent="0.25">
      <c r="A2181">
        <v>2180</v>
      </c>
      <c r="B2181" s="1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K2181" t="s">
        <v>11</v>
      </c>
      <c r="L2181">
        <f t="shared" si="34"/>
        <v>1</v>
      </c>
    </row>
    <row r="2182" spans="1:12" x14ac:dyDescent="0.25">
      <c r="A2182">
        <v>2181</v>
      </c>
      <c r="B2182" s="1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K2182" t="s">
        <v>13</v>
      </c>
      <c r="L2182">
        <f t="shared" si="34"/>
        <v>0</v>
      </c>
    </row>
    <row r="2183" spans="1:12" x14ac:dyDescent="0.25">
      <c r="A2183">
        <v>2182</v>
      </c>
      <c r="B2183" s="1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K2183" t="s">
        <v>11</v>
      </c>
      <c r="L2183">
        <f t="shared" si="34"/>
        <v>1</v>
      </c>
    </row>
    <row r="2184" spans="1:12" x14ac:dyDescent="0.25">
      <c r="A2184">
        <v>2183</v>
      </c>
      <c r="B2184" s="1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K2184" t="s">
        <v>13</v>
      </c>
      <c r="L2184">
        <f t="shared" si="34"/>
        <v>0</v>
      </c>
    </row>
    <row r="2185" spans="1:12" x14ac:dyDescent="0.25">
      <c r="A2185">
        <v>2184</v>
      </c>
      <c r="B2185" s="1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K2185" t="s">
        <v>13</v>
      </c>
      <c r="L2185">
        <f t="shared" si="34"/>
        <v>0</v>
      </c>
    </row>
    <row r="2186" spans="1:12" x14ac:dyDescent="0.25">
      <c r="A2186">
        <v>2185</v>
      </c>
      <c r="B2186" s="1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K2186" t="s">
        <v>13</v>
      </c>
      <c r="L2186">
        <f t="shared" si="34"/>
        <v>0</v>
      </c>
    </row>
    <row r="2187" spans="1:12" x14ac:dyDescent="0.25">
      <c r="A2187">
        <v>2186</v>
      </c>
      <c r="B2187" s="1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K2187" t="s">
        <v>13</v>
      </c>
      <c r="L2187">
        <f t="shared" si="34"/>
        <v>0</v>
      </c>
    </row>
    <row r="2188" spans="1:12" x14ac:dyDescent="0.25">
      <c r="A2188">
        <v>2187</v>
      </c>
      <c r="B2188" s="1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K2188" t="s">
        <v>13</v>
      </c>
      <c r="L2188">
        <f t="shared" si="34"/>
        <v>0</v>
      </c>
    </row>
    <row r="2189" spans="1:12" x14ac:dyDescent="0.25">
      <c r="A2189">
        <v>2188</v>
      </c>
      <c r="B2189" s="1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K2189" t="s">
        <v>13</v>
      </c>
      <c r="L2189">
        <f t="shared" si="34"/>
        <v>0</v>
      </c>
    </row>
    <row r="2190" spans="1:12" x14ac:dyDescent="0.25">
      <c r="A2190">
        <v>2189</v>
      </c>
      <c r="B2190" s="1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K2190" t="s">
        <v>11</v>
      </c>
      <c r="L2190">
        <f t="shared" si="34"/>
        <v>1</v>
      </c>
    </row>
    <row r="2191" spans="1:12" x14ac:dyDescent="0.25">
      <c r="A2191">
        <v>2190</v>
      </c>
      <c r="B2191" s="1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K2191" t="s">
        <v>13</v>
      </c>
      <c r="L2191">
        <f t="shared" si="34"/>
        <v>0</v>
      </c>
    </row>
    <row r="2192" spans="1:12" x14ac:dyDescent="0.25">
      <c r="A2192">
        <v>2191</v>
      </c>
      <c r="B2192" s="1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K2192" t="s">
        <v>13</v>
      </c>
      <c r="L2192">
        <f t="shared" si="34"/>
        <v>0</v>
      </c>
    </row>
    <row r="2193" spans="1:12" x14ac:dyDescent="0.25">
      <c r="A2193">
        <v>2192</v>
      </c>
      <c r="B2193" s="1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K2193" t="s">
        <v>11</v>
      </c>
      <c r="L2193">
        <f t="shared" si="34"/>
        <v>1</v>
      </c>
    </row>
    <row r="2194" spans="1:12" x14ac:dyDescent="0.25">
      <c r="A2194">
        <v>2193</v>
      </c>
      <c r="B2194" s="1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K2194" t="s">
        <v>13</v>
      </c>
      <c r="L2194">
        <f t="shared" si="34"/>
        <v>0</v>
      </c>
    </row>
    <row r="2195" spans="1:12" x14ac:dyDescent="0.25">
      <c r="A2195">
        <v>2194</v>
      </c>
      <c r="B2195" s="1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K2195" t="s">
        <v>11</v>
      </c>
      <c r="L2195">
        <f t="shared" si="34"/>
        <v>1</v>
      </c>
    </row>
    <row r="2196" spans="1:12" x14ac:dyDescent="0.25">
      <c r="A2196">
        <v>2195</v>
      </c>
      <c r="B2196" s="1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K2196" t="s">
        <v>13</v>
      </c>
      <c r="L2196">
        <f t="shared" si="34"/>
        <v>0</v>
      </c>
    </row>
    <row r="2197" spans="1:12" x14ac:dyDescent="0.25">
      <c r="A2197">
        <v>2196</v>
      </c>
      <c r="B2197" s="1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K2197" t="s">
        <v>11</v>
      </c>
      <c r="L2197">
        <f t="shared" si="34"/>
        <v>1</v>
      </c>
    </row>
    <row r="2198" spans="1:12" x14ac:dyDescent="0.25">
      <c r="A2198">
        <v>2197</v>
      </c>
      <c r="B2198" s="1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K2198" t="s">
        <v>13</v>
      </c>
      <c r="L2198">
        <f t="shared" si="34"/>
        <v>0</v>
      </c>
    </row>
    <row r="2199" spans="1:12" x14ac:dyDescent="0.25">
      <c r="A2199">
        <v>2198</v>
      </c>
      <c r="B2199" s="1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K2199" t="s">
        <v>11</v>
      </c>
      <c r="L2199">
        <f t="shared" si="34"/>
        <v>1</v>
      </c>
    </row>
    <row r="2200" spans="1:12" x14ac:dyDescent="0.25">
      <c r="A2200">
        <v>2199</v>
      </c>
      <c r="B2200" s="1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K2200" t="s">
        <v>11</v>
      </c>
      <c r="L2200">
        <f t="shared" si="34"/>
        <v>1</v>
      </c>
    </row>
    <row r="2201" spans="1:12" x14ac:dyDescent="0.25">
      <c r="A2201">
        <v>2200</v>
      </c>
      <c r="B2201" s="1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K2201" t="s">
        <v>13</v>
      </c>
      <c r="L2201">
        <f t="shared" si="34"/>
        <v>0</v>
      </c>
    </row>
    <row r="2202" spans="1:12" x14ac:dyDescent="0.25">
      <c r="A2202">
        <v>2201</v>
      </c>
      <c r="B2202" s="1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K2202" t="s">
        <v>13</v>
      </c>
      <c r="L2202">
        <f t="shared" si="34"/>
        <v>0</v>
      </c>
    </row>
    <row r="2203" spans="1:12" x14ac:dyDescent="0.25">
      <c r="A2203">
        <v>2202</v>
      </c>
      <c r="B2203" s="1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K2203" t="s">
        <v>11</v>
      </c>
      <c r="L2203">
        <f t="shared" si="34"/>
        <v>1</v>
      </c>
    </row>
    <row r="2204" spans="1:12" x14ac:dyDescent="0.25">
      <c r="A2204">
        <v>2203</v>
      </c>
      <c r="B2204" s="1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K2204" t="s">
        <v>13</v>
      </c>
      <c r="L2204">
        <f t="shared" si="34"/>
        <v>0</v>
      </c>
    </row>
    <row r="2205" spans="1:12" x14ac:dyDescent="0.25">
      <c r="A2205">
        <v>2204</v>
      </c>
      <c r="B2205" s="1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K2205" t="s">
        <v>11</v>
      </c>
      <c r="L2205">
        <f t="shared" si="34"/>
        <v>1</v>
      </c>
    </row>
    <row r="2206" spans="1:12" x14ac:dyDescent="0.25">
      <c r="A2206">
        <v>2205</v>
      </c>
      <c r="B2206" s="1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K2206" t="s">
        <v>13</v>
      </c>
      <c r="L2206">
        <f t="shared" si="34"/>
        <v>0</v>
      </c>
    </row>
    <row r="2207" spans="1:12" x14ac:dyDescent="0.25">
      <c r="A2207">
        <v>2206</v>
      </c>
      <c r="B2207" s="1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K2207" t="s">
        <v>13</v>
      </c>
      <c r="L2207">
        <f t="shared" si="34"/>
        <v>0</v>
      </c>
    </row>
    <row r="2208" spans="1:12" x14ac:dyDescent="0.25">
      <c r="A2208">
        <v>2207</v>
      </c>
      <c r="B2208" s="1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K2208" t="s">
        <v>11</v>
      </c>
      <c r="L2208">
        <f t="shared" si="34"/>
        <v>1</v>
      </c>
    </row>
    <row r="2209" spans="1:12" x14ac:dyDescent="0.25">
      <c r="A2209">
        <v>2208</v>
      </c>
      <c r="B2209" s="1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K2209" t="s">
        <v>11</v>
      </c>
      <c r="L2209">
        <f t="shared" si="34"/>
        <v>1</v>
      </c>
    </row>
    <row r="2210" spans="1:12" x14ac:dyDescent="0.25">
      <c r="A2210">
        <v>2209</v>
      </c>
      <c r="B2210" s="1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K2210" t="s">
        <v>11</v>
      </c>
      <c r="L2210">
        <f t="shared" si="34"/>
        <v>1</v>
      </c>
    </row>
    <row r="2211" spans="1:12" x14ac:dyDescent="0.25">
      <c r="A2211">
        <v>2210</v>
      </c>
      <c r="B2211" s="1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K2211" t="s">
        <v>13</v>
      </c>
      <c r="L2211">
        <f t="shared" si="34"/>
        <v>0</v>
      </c>
    </row>
    <row r="2212" spans="1:12" x14ac:dyDescent="0.25">
      <c r="A2212">
        <v>2211</v>
      </c>
      <c r="B2212" s="1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K2212" t="s">
        <v>11</v>
      </c>
      <c r="L2212">
        <f t="shared" si="34"/>
        <v>1</v>
      </c>
    </row>
    <row r="2213" spans="1:12" x14ac:dyDescent="0.25">
      <c r="A2213">
        <v>2212</v>
      </c>
      <c r="B2213" s="1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K2213" t="s">
        <v>11</v>
      </c>
      <c r="L2213">
        <f t="shared" si="34"/>
        <v>1</v>
      </c>
    </row>
    <row r="2214" spans="1:12" x14ac:dyDescent="0.25">
      <c r="A2214">
        <v>2213</v>
      </c>
      <c r="B2214" s="1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K2214" t="s">
        <v>13</v>
      </c>
      <c r="L2214">
        <f t="shared" si="34"/>
        <v>0</v>
      </c>
    </row>
    <row r="2215" spans="1:12" x14ac:dyDescent="0.25">
      <c r="A2215">
        <v>2214</v>
      </c>
      <c r="B2215" s="1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K2215" t="s">
        <v>11</v>
      </c>
      <c r="L2215">
        <f t="shared" si="34"/>
        <v>1</v>
      </c>
    </row>
    <row r="2216" spans="1:12" x14ac:dyDescent="0.25">
      <c r="A2216">
        <v>2215</v>
      </c>
      <c r="B2216" s="1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K2216" t="s">
        <v>13</v>
      </c>
      <c r="L2216">
        <f t="shared" si="34"/>
        <v>0</v>
      </c>
    </row>
    <row r="2217" spans="1:12" x14ac:dyDescent="0.25">
      <c r="A2217">
        <v>2216</v>
      </c>
      <c r="B2217" s="1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K2217" t="s">
        <v>13</v>
      </c>
      <c r="L2217">
        <f t="shared" si="34"/>
        <v>0</v>
      </c>
    </row>
    <row r="2218" spans="1:12" x14ac:dyDescent="0.25">
      <c r="A2218">
        <v>2217</v>
      </c>
      <c r="B2218" s="1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K2218" t="s">
        <v>11</v>
      </c>
      <c r="L2218">
        <f t="shared" si="34"/>
        <v>1</v>
      </c>
    </row>
    <row r="2219" spans="1:12" x14ac:dyDescent="0.25">
      <c r="A2219">
        <v>2218</v>
      </c>
      <c r="B2219" s="1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K2219" t="s">
        <v>11</v>
      </c>
      <c r="L2219">
        <f t="shared" si="34"/>
        <v>1</v>
      </c>
    </row>
    <row r="2220" spans="1:12" x14ac:dyDescent="0.25">
      <c r="A2220">
        <v>2219</v>
      </c>
      <c r="B2220" s="1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K2220" t="s">
        <v>13</v>
      </c>
      <c r="L2220">
        <f t="shared" si="34"/>
        <v>0</v>
      </c>
    </row>
    <row r="2221" spans="1:12" x14ac:dyDescent="0.25">
      <c r="A2221">
        <v>2220</v>
      </c>
      <c r="B2221" s="1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K2221" t="s">
        <v>11</v>
      </c>
      <c r="L2221">
        <f t="shared" si="34"/>
        <v>1</v>
      </c>
    </row>
    <row r="2222" spans="1:12" x14ac:dyDescent="0.25">
      <c r="A2222">
        <v>2221</v>
      </c>
      <c r="B2222" s="1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K2222" t="s">
        <v>11</v>
      </c>
      <c r="L2222">
        <f t="shared" si="34"/>
        <v>1</v>
      </c>
    </row>
    <row r="2223" spans="1:12" x14ac:dyDescent="0.25">
      <c r="A2223">
        <v>2222</v>
      </c>
      <c r="B2223" s="1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K2223" t="s">
        <v>11</v>
      </c>
      <c r="L2223">
        <f t="shared" si="34"/>
        <v>1</v>
      </c>
    </row>
    <row r="2224" spans="1:12" x14ac:dyDescent="0.25">
      <c r="A2224">
        <v>2223</v>
      </c>
      <c r="B2224" s="1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K2224" t="s">
        <v>11</v>
      </c>
      <c r="L2224">
        <f t="shared" si="34"/>
        <v>1</v>
      </c>
    </row>
    <row r="2225" spans="1:12" x14ac:dyDescent="0.25">
      <c r="A2225">
        <v>2224</v>
      </c>
      <c r="B2225" s="1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K2225" t="s">
        <v>11</v>
      </c>
      <c r="L2225">
        <f t="shared" si="34"/>
        <v>1</v>
      </c>
    </row>
    <row r="2226" spans="1:12" x14ac:dyDescent="0.25">
      <c r="A2226">
        <v>2225</v>
      </c>
      <c r="B2226" s="1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K2226" t="s">
        <v>13</v>
      </c>
      <c r="L2226">
        <f t="shared" si="34"/>
        <v>0</v>
      </c>
    </row>
    <row r="2227" spans="1:12" x14ac:dyDescent="0.25">
      <c r="A2227">
        <v>2226</v>
      </c>
      <c r="B2227" s="1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K2227" t="s">
        <v>13</v>
      </c>
      <c r="L2227">
        <f t="shared" si="34"/>
        <v>0</v>
      </c>
    </row>
    <row r="2228" spans="1:12" x14ac:dyDescent="0.25">
      <c r="A2228">
        <v>2227</v>
      </c>
      <c r="B2228" s="1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K2228" t="s">
        <v>13</v>
      </c>
      <c r="L2228">
        <f t="shared" si="34"/>
        <v>0</v>
      </c>
    </row>
    <row r="2229" spans="1:12" x14ac:dyDescent="0.25">
      <c r="A2229">
        <v>2228</v>
      </c>
      <c r="B2229" s="1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K2229" t="s">
        <v>11</v>
      </c>
      <c r="L2229">
        <f t="shared" si="34"/>
        <v>1</v>
      </c>
    </row>
    <row r="2230" spans="1:12" x14ac:dyDescent="0.25">
      <c r="A2230">
        <v>2229</v>
      </c>
      <c r="B2230" s="1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K2230" t="s">
        <v>11</v>
      </c>
      <c r="L2230">
        <f t="shared" si="34"/>
        <v>1</v>
      </c>
    </row>
    <row r="2231" spans="1:12" x14ac:dyDescent="0.25">
      <c r="A2231">
        <v>2230</v>
      </c>
      <c r="B2231" s="1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K2231" t="s">
        <v>11</v>
      </c>
      <c r="L2231">
        <f t="shared" si="34"/>
        <v>1</v>
      </c>
    </row>
    <row r="2232" spans="1:12" x14ac:dyDescent="0.25">
      <c r="A2232">
        <v>2231</v>
      </c>
      <c r="B2232" s="1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K2232" t="s">
        <v>13</v>
      </c>
      <c r="L2232">
        <f t="shared" si="34"/>
        <v>0</v>
      </c>
    </row>
    <row r="2233" spans="1:12" x14ac:dyDescent="0.25">
      <c r="A2233">
        <v>2232</v>
      </c>
      <c r="B2233" s="1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K2233" t="s">
        <v>11</v>
      </c>
      <c r="L2233">
        <f t="shared" si="34"/>
        <v>1</v>
      </c>
    </row>
    <row r="2234" spans="1:12" x14ac:dyDescent="0.25">
      <c r="A2234">
        <v>2233</v>
      </c>
      <c r="B2234" s="1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K2234" t="s">
        <v>11</v>
      </c>
      <c r="L2234">
        <f t="shared" si="34"/>
        <v>1</v>
      </c>
    </row>
    <row r="2235" spans="1:12" x14ac:dyDescent="0.25">
      <c r="A2235">
        <v>2234</v>
      </c>
      <c r="B2235" s="1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K2235" t="s">
        <v>11</v>
      </c>
      <c r="L2235">
        <f t="shared" si="34"/>
        <v>1</v>
      </c>
    </row>
    <row r="2236" spans="1:12" x14ac:dyDescent="0.25">
      <c r="A2236">
        <v>2235</v>
      </c>
      <c r="B2236" s="1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K2236" t="s">
        <v>13</v>
      </c>
      <c r="L2236">
        <f t="shared" si="34"/>
        <v>0</v>
      </c>
    </row>
    <row r="2237" spans="1:12" x14ac:dyDescent="0.25">
      <c r="A2237">
        <v>2236</v>
      </c>
      <c r="B2237" s="1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K2237" t="s">
        <v>13</v>
      </c>
      <c r="L2237">
        <f t="shared" si="34"/>
        <v>0</v>
      </c>
    </row>
    <row r="2238" spans="1:12" x14ac:dyDescent="0.25">
      <c r="A2238">
        <v>2237</v>
      </c>
      <c r="B2238" s="1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K2238" t="s">
        <v>11</v>
      </c>
      <c r="L2238">
        <f t="shared" si="34"/>
        <v>1</v>
      </c>
    </row>
    <row r="2239" spans="1:12" x14ac:dyDescent="0.25">
      <c r="A2239">
        <v>2238</v>
      </c>
      <c r="B2239" s="1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K2239" t="s">
        <v>13</v>
      </c>
      <c r="L2239">
        <f t="shared" si="34"/>
        <v>0</v>
      </c>
    </row>
    <row r="2240" spans="1:12" x14ac:dyDescent="0.25">
      <c r="A2240">
        <v>2239</v>
      </c>
      <c r="B2240" s="1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K2240" t="s">
        <v>13</v>
      </c>
      <c r="L2240">
        <f t="shared" si="34"/>
        <v>0</v>
      </c>
    </row>
    <row r="2241" spans="1:12" x14ac:dyDescent="0.25">
      <c r="A2241">
        <v>2240</v>
      </c>
      <c r="B2241" s="1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K2241" t="s">
        <v>11</v>
      </c>
      <c r="L2241">
        <f t="shared" si="34"/>
        <v>1</v>
      </c>
    </row>
    <row r="2242" spans="1:12" x14ac:dyDescent="0.25">
      <c r="A2242">
        <v>2241</v>
      </c>
      <c r="B2242" s="1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K2242" t="s">
        <v>13</v>
      </c>
      <c r="L2242">
        <f t="shared" si="34"/>
        <v>0</v>
      </c>
    </row>
    <row r="2243" spans="1:12" x14ac:dyDescent="0.25">
      <c r="A2243">
        <v>2242</v>
      </c>
      <c r="B2243" s="1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K2243" t="s">
        <v>11</v>
      </c>
      <c r="L2243">
        <f t="shared" ref="L2243:L2306" si="35">IF(K2243="Yes", 1, 0)</f>
        <v>1</v>
      </c>
    </row>
    <row r="2244" spans="1:12" x14ac:dyDescent="0.25">
      <c r="A2244">
        <v>2243</v>
      </c>
      <c r="B2244" s="1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K2244" t="s">
        <v>11</v>
      </c>
      <c r="L2244">
        <f t="shared" si="35"/>
        <v>1</v>
      </c>
    </row>
    <row r="2245" spans="1:12" x14ac:dyDescent="0.25">
      <c r="A2245">
        <v>2244</v>
      </c>
      <c r="B2245" s="1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K2245" t="s">
        <v>13</v>
      </c>
      <c r="L2245">
        <f t="shared" si="35"/>
        <v>0</v>
      </c>
    </row>
    <row r="2246" spans="1:12" x14ac:dyDescent="0.25">
      <c r="A2246">
        <v>2245</v>
      </c>
      <c r="B2246" s="1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K2246" t="s">
        <v>11</v>
      </c>
      <c r="L2246">
        <f t="shared" si="35"/>
        <v>1</v>
      </c>
    </row>
    <row r="2247" spans="1:12" x14ac:dyDescent="0.25">
      <c r="A2247">
        <v>2246</v>
      </c>
      <c r="B2247" s="1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K2247" t="s">
        <v>11</v>
      </c>
      <c r="L2247">
        <f t="shared" si="35"/>
        <v>1</v>
      </c>
    </row>
    <row r="2248" spans="1:12" x14ac:dyDescent="0.25">
      <c r="A2248">
        <v>2247</v>
      </c>
      <c r="B2248" s="1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K2248" t="s">
        <v>11</v>
      </c>
      <c r="L2248">
        <f t="shared" si="35"/>
        <v>1</v>
      </c>
    </row>
    <row r="2249" spans="1:12" x14ac:dyDescent="0.25">
      <c r="A2249">
        <v>2248</v>
      </c>
      <c r="B2249" s="1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K2249" t="s">
        <v>13</v>
      </c>
      <c r="L2249">
        <f t="shared" si="35"/>
        <v>0</v>
      </c>
    </row>
    <row r="2250" spans="1:12" x14ac:dyDescent="0.25">
      <c r="A2250">
        <v>2249</v>
      </c>
      <c r="B2250" s="1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K2250" t="s">
        <v>11</v>
      </c>
      <c r="L2250">
        <f t="shared" si="35"/>
        <v>1</v>
      </c>
    </row>
    <row r="2251" spans="1:12" x14ac:dyDescent="0.25">
      <c r="A2251">
        <v>2250</v>
      </c>
      <c r="B2251" s="1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K2251" t="s">
        <v>13</v>
      </c>
      <c r="L2251">
        <f t="shared" si="35"/>
        <v>0</v>
      </c>
    </row>
    <row r="2252" spans="1:12" x14ac:dyDescent="0.25">
      <c r="A2252">
        <v>2251</v>
      </c>
      <c r="B2252" s="1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K2252" t="s">
        <v>13</v>
      </c>
      <c r="L2252">
        <f t="shared" si="35"/>
        <v>0</v>
      </c>
    </row>
    <row r="2253" spans="1:12" x14ac:dyDescent="0.25">
      <c r="A2253">
        <v>2252</v>
      </c>
      <c r="B2253" s="1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K2253" t="s">
        <v>13</v>
      </c>
      <c r="L2253">
        <f t="shared" si="35"/>
        <v>0</v>
      </c>
    </row>
    <row r="2254" spans="1:12" x14ac:dyDescent="0.25">
      <c r="A2254">
        <v>2253</v>
      </c>
      <c r="B2254" s="1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K2254" t="s">
        <v>11</v>
      </c>
      <c r="L2254">
        <f t="shared" si="35"/>
        <v>1</v>
      </c>
    </row>
    <row r="2255" spans="1:12" x14ac:dyDescent="0.25">
      <c r="A2255">
        <v>2254</v>
      </c>
      <c r="B2255" s="1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K2255" t="s">
        <v>13</v>
      </c>
      <c r="L2255">
        <f t="shared" si="35"/>
        <v>0</v>
      </c>
    </row>
    <row r="2256" spans="1:12" x14ac:dyDescent="0.25">
      <c r="A2256">
        <v>2255</v>
      </c>
      <c r="B2256" s="1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K2256" t="s">
        <v>11</v>
      </c>
      <c r="L2256">
        <f t="shared" si="35"/>
        <v>1</v>
      </c>
    </row>
    <row r="2257" spans="1:12" x14ac:dyDescent="0.25">
      <c r="A2257">
        <v>2256</v>
      </c>
      <c r="B2257" s="1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K2257" t="s">
        <v>11</v>
      </c>
      <c r="L2257">
        <f t="shared" si="35"/>
        <v>1</v>
      </c>
    </row>
    <row r="2258" spans="1:12" x14ac:dyDescent="0.25">
      <c r="A2258">
        <v>2257</v>
      </c>
      <c r="B2258" s="1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K2258" t="s">
        <v>11</v>
      </c>
      <c r="L2258">
        <f t="shared" si="35"/>
        <v>1</v>
      </c>
    </row>
    <row r="2259" spans="1:12" x14ac:dyDescent="0.25">
      <c r="A2259">
        <v>2258</v>
      </c>
      <c r="B2259" s="1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K2259" t="s">
        <v>13</v>
      </c>
      <c r="L2259">
        <f t="shared" si="35"/>
        <v>0</v>
      </c>
    </row>
    <row r="2260" spans="1:12" x14ac:dyDescent="0.25">
      <c r="A2260">
        <v>2259</v>
      </c>
      <c r="B2260" s="1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K2260" t="s">
        <v>13</v>
      </c>
      <c r="L2260">
        <f t="shared" si="35"/>
        <v>0</v>
      </c>
    </row>
    <row r="2261" spans="1:12" x14ac:dyDescent="0.25">
      <c r="A2261">
        <v>2260</v>
      </c>
      <c r="B2261" s="1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K2261" t="s">
        <v>11</v>
      </c>
      <c r="L2261">
        <f t="shared" si="35"/>
        <v>1</v>
      </c>
    </row>
    <row r="2262" spans="1:12" x14ac:dyDescent="0.25">
      <c r="A2262">
        <v>2261</v>
      </c>
      <c r="B2262" s="1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K2262" t="s">
        <v>11</v>
      </c>
      <c r="L2262">
        <f t="shared" si="35"/>
        <v>1</v>
      </c>
    </row>
    <row r="2263" spans="1:12" x14ac:dyDescent="0.25">
      <c r="A2263">
        <v>2262</v>
      </c>
      <c r="B2263" s="1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K2263" t="s">
        <v>11</v>
      </c>
      <c r="L2263">
        <f t="shared" si="35"/>
        <v>1</v>
      </c>
    </row>
    <row r="2264" spans="1:12" x14ac:dyDescent="0.25">
      <c r="A2264">
        <v>2263</v>
      </c>
      <c r="B2264" s="1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K2264" t="s">
        <v>13</v>
      </c>
      <c r="L2264">
        <f t="shared" si="35"/>
        <v>0</v>
      </c>
    </row>
    <row r="2265" spans="1:12" x14ac:dyDescent="0.25">
      <c r="A2265">
        <v>2264</v>
      </c>
      <c r="B2265" s="1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K2265" t="s">
        <v>11</v>
      </c>
      <c r="L2265">
        <f t="shared" si="35"/>
        <v>1</v>
      </c>
    </row>
    <row r="2266" spans="1:12" x14ac:dyDescent="0.25">
      <c r="A2266">
        <v>2265</v>
      </c>
      <c r="B2266" s="1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K2266" t="s">
        <v>11</v>
      </c>
      <c r="L2266">
        <f t="shared" si="35"/>
        <v>1</v>
      </c>
    </row>
    <row r="2267" spans="1:12" x14ac:dyDescent="0.25">
      <c r="A2267">
        <v>2266</v>
      </c>
      <c r="B2267" s="1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K2267" t="s">
        <v>13</v>
      </c>
      <c r="L2267">
        <f t="shared" si="35"/>
        <v>0</v>
      </c>
    </row>
    <row r="2268" spans="1:12" x14ac:dyDescent="0.25">
      <c r="A2268">
        <v>2267</v>
      </c>
      <c r="B2268" s="1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K2268" t="s">
        <v>13</v>
      </c>
      <c r="L2268">
        <f t="shared" si="35"/>
        <v>0</v>
      </c>
    </row>
    <row r="2269" spans="1:12" x14ac:dyDescent="0.25">
      <c r="A2269">
        <v>2268</v>
      </c>
      <c r="B2269" s="1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K2269" t="s">
        <v>11</v>
      </c>
      <c r="L2269">
        <f t="shared" si="35"/>
        <v>1</v>
      </c>
    </row>
    <row r="2270" spans="1:12" x14ac:dyDescent="0.25">
      <c r="A2270">
        <v>2269</v>
      </c>
      <c r="B2270" s="1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K2270" t="s">
        <v>13</v>
      </c>
      <c r="L2270">
        <f t="shared" si="35"/>
        <v>0</v>
      </c>
    </row>
    <row r="2271" spans="1:12" x14ac:dyDescent="0.25">
      <c r="A2271">
        <v>2270</v>
      </c>
      <c r="B2271" s="1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K2271" t="s">
        <v>11</v>
      </c>
      <c r="L2271">
        <f t="shared" si="35"/>
        <v>1</v>
      </c>
    </row>
    <row r="2272" spans="1:12" x14ac:dyDescent="0.25">
      <c r="A2272">
        <v>2271</v>
      </c>
      <c r="B2272" s="1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K2272" t="s">
        <v>11</v>
      </c>
      <c r="L2272">
        <f t="shared" si="35"/>
        <v>1</v>
      </c>
    </row>
    <row r="2273" spans="1:12" x14ac:dyDescent="0.25">
      <c r="A2273">
        <v>2272</v>
      </c>
      <c r="B2273" s="1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K2273" t="s">
        <v>11</v>
      </c>
      <c r="L2273">
        <f t="shared" si="35"/>
        <v>1</v>
      </c>
    </row>
    <row r="2274" spans="1:12" x14ac:dyDescent="0.25">
      <c r="A2274">
        <v>2273</v>
      </c>
      <c r="B2274" s="1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K2274" t="s">
        <v>11</v>
      </c>
      <c r="L2274">
        <f t="shared" si="35"/>
        <v>1</v>
      </c>
    </row>
    <row r="2275" spans="1:12" x14ac:dyDescent="0.25">
      <c r="A2275">
        <v>2274</v>
      </c>
      <c r="B2275" s="1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K2275" t="s">
        <v>11</v>
      </c>
      <c r="L2275">
        <f t="shared" si="35"/>
        <v>1</v>
      </c>
    </row>
    <row r="2276" spans="1:12" x14ac:dyDescent="0.25">
      <c r="A2276">
        <v>2275</v>
      </c>
      <c r="B2276" s="1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K2276" t="s">
        <v>13</v>
      </c>
      <c r="L2276">
        <f t="shared" si="35"/>
        <v>0</v>
      </c>
    </row>
    <row r="2277" spans="1:12" x14ac:dyDescent="0.25">
      <c r="A2277">
        <v>2276</v>
      </c>
      <c r="B2277" s="1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K2277" t="s">
        <v>11</v>
      </c>
      <c r="L2277">
        <f t="shared" si="35"/>
        <v>1</v>
      </c>
    </row>
    <row r="2278" spans="1:12" x14ac:dyDescent="0.25">
      <c r="A2278">
        <v>2277</v>
      </c>
      <c r="B2278" s="1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K2278" t="s">
        <v>13</v>
      </c>
      <c r="L2278">
        <f t="shared" si="35"/>
        <v>0</v>
      </c>
    </row>
    <row r="2279" spans="1:12" x14ac:dyDescent="0.25">
      <c r="A2279">
        <v>2278</v>
      </c>
      <c r="B2279" s="1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K2279" t="s">
        <v>11</v>
      </c>
      <c r="L2279">
        <f t="shared" si="35"/>
        <v>1</v>
      </c>
    </row>
    <row r="2280" spans="1:12" x14ac:dyDescent="0.25">
      <c r="A2280">
        <v>2279</v>
      </c>
      <c r="B2280" s="1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K2280" t="s">
        <v>11</v>
      </c>
      <c r="L2280">
        <f t="shared" si="35"/>
        <v>1</v>
      </c>
    </row>
    <row r="2281" spans="1:12" x14ac:dyDescent="0.25">
      <c r="A2281">
        <v>2280</v>
      </c>
      <c r="B2281" s="1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K2281" t="s">
        <v>11</v>
      </c>
      <c r="L2281">
        <f t="shared" si="35"/>
        <v>1</v>
      </c>
    </row>
    <row r="2282" spans="1:12" x14ac:dyDescent="0.25">
      <c r="A2282">
        <v>2281</v>
      </c>
      <c r="B2282" s="1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K2282" t="s">
        <v>13</v>
      </c>
      <c r="L2282">
        <f t="shared" si="35"/>
        <v>0</v>
      </c>
    </row>
    <row r="2283" spans="1:12" x14ac:dyDescent="0.25">
      <c r="A2283">
        <v>2282</v>
      </c>
      <c r="B2283" s="1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K2283" t="s">
        <v>11</v>
      </c>
      <c r="L2283">
        <f t="shared" si="35"/>
        <v>1</v>
      </c>
    </row>
    <row r="2284" spans="1:12" x14ac:dyDescent="0.25">
      <c r="A2284">
        <v>2283</v>
      </c>
      <c r="B2284" s="1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K2284" t="s">
        <v>11</v>
      </c>
      <c r="L2284">
        <f t="shared" si="35"/>
        <v>1</v>
      </c>
    </row>
    <row r="2285" spans="1:12" x14ac:dyDescent="0.25">
      <c r="A2285">
        <v>2284</v>
      </c>
      <c r="B2285" s="1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K2285" t="s">
        <v>11</v>
      </c>
      <c r="L2285">
        <f t="shared" si="35"/>
        <v>1</v>
      </c>
    </row>
    <row r="2286" spans="1:12" x14ac:dyDescent="0.25">
      <c r="A2286">
        <v>2285</v>
      </c>
      <c r="B2286" s="1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K2286" t="s">
        <v>13</v>
      </c>
      <c r="L2286">
        <f t="shared" si="35"/>
        <v>0</v>
      </c>
    </row>
    <row r="2287" spans="1:12" x14ac:dyDescent="0.25">
      <c r="A2287">
        <v>2286</v>
      </c>
      <c r="B2287" s="1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K2287" t="s">
        <v>11</v>
      </c>
      <c r="L2287">
        <f t="shared" si="35"/>
        <v>1</v>
      </c>
    </row>
    <row r="2288" spans="1:12" x14ac:dyDescent="0.25">
      <c r="A2288">
        <v>2287</v>
      </c>
      <c r="B2288" s="1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K2288" t="s">
        <v>13</v>
      </c>
      <c r="L2288">
        <f t="shared" si="35"/>
        <v>0</v>
      </c>
    </row>
    <row r="2289" spans="1:12" x14ac:dyDescent="0.25">
      <c r="A2289">
        <v>2288</v>
      </c>
      <c r="B2289" s="1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K2289" t="s">
        <v>11</v>
      </c>
      <c r="L2289">
        <f t="shared" si="35"/>
        <v>1</v>
      </c>
    </row>
    <row r="2290" spans="1:12" x14ac:dyDescent="0.25">
      <c r="A2290">
        <v>2289</v>
      </c>
      <c r="B2290" s="1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K2290" t="s">
        <v>13</v>
      </c>
      <c r="L2290">
        <f t="shared" si="35"/>
        <v>0</v>
      </c>
    </row>
    <row r="2291" spans="1:12" x14ac:dyDescent="0.25">
      <c r="A2291">
        <v>2290</v>
      </c>
      <c r="B2291" s="1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K2291" t="s">
        <v>11</v>
      </c>
      <c r="L2291">
        <f t="shared" si="35"/>
        <v>1</v>
      </c>
    </row>
    <row r="2292" spans="1:12" x14ac:dyDescent="0.25">
      <c r="A2292">
        <v>2291</v>
      </c>
      <c r="B2292" s="1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K2292" t="s">
        <v>11</v>
      </c>
      <c r="L2292">
        <f t="shared" si="35"/>
        <v>1</v>
      </c>
    </row>
    <row r="2293" spans="1:12" x14ac:dyDescent="0.25">
      <c r="A2293">
        <v>2292</v>
      </c>
      <c r="B2293" s="1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K2293" t="s">
        <v>11</v>
      </c>
      <c r="L2293">
        <f t="shared" si="35"/>
        <v>1</v>
      </c>
    </row>
    <row r="2294" spans="1:12" x14ac:dyDescent="0.25">
      <c r="A2294">
        <v>2293</v>
      </c>
      <c r="B2294" s="1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K2294" t="s">
        <v>11</v>
      </c>
      <c r="L2294">
        <f t="shared" si="35"/>
        <v>1</v>
      </c>
    </row>
    <row r="2295" spans="1:12" x14ac:dyDescent="0.25">
      <c r="A2295">
        <v>2294</v>
      </c>
      <c r="B2295" s="1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K2295" t="s">
        <v>13</v>
      </c>
      <c r="L2295">
        <f t="shared" si="35"/>
        <v>0</v>
      </c>
    </row>
    <row r="2296" spans="1:12" x14ac:dyDescent="0.25">
      <c r="A2296">
        <v>2295</v>
      </c>
      <c r="B2296" s="1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K2296" t="s">
        <v>13</v>
      </c>
      <c r="L2296">
        <f t="shared" si="35"/>
        <v>0</v>
      </c>
    </row>
    <row r="2297" spans="1:12" x14ac:dyDescent="0.25">
      <c r="A2297">
        <v>2296</v>
      </c>
      <c r="B2297" s="1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K2297" t="s">
        <v>11</v>
      </c>
      <c r="L2297">
        <f t="shared" si="35"/>
        <v>1</v>
      </c>
    </row>
    <row r="2298" spans="1:12" x14ac:dyDescent="0.25">
      <c r="A2298">
        <v>2297</v>
      </c>
      <c r="B2298" s="1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K2298" t="s">
        <v>11</v>
      </c>
      <c r="L2298">
        <f t="shared" si="35"/>
        <v>1</v>
      </c>
    </row>
    <row r="2299" spans="1:12" x14ac:dyDescent="0.25">
      <c r="A2299">
        <v>2298</v>
      </c>
      <c r="B2299" s="1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K2299" t="s">
        <v>13</v>
      </c>
      <c r="L2299">
        <f t="shared" si="35"/>
        <v>0</v>
      </c>
    </row>
    <row r="2300" spans="1:12" x14ac:dyDescent="0.25">
      <c r="A2300">
        <v>2299</v>
      </c>
      <c r="B2300" s="1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K2300" t="s">
        <v>13</v>
      </c>
      <c r="L2300">
        <f t="shared" si="35"/>
        <v>0</v>
      </c>
    </row>
    <row r="2301" spans="1:12" x14ac:dyDescent="0.25">
      <c r="A2301">
        <v>2300</v>
      </c>
      <c r="B2301" s="1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K2301" t="s">
        <v>13</v>
      </c>
      <c r="L2301">
        <f t="shared" si="35"/>
        <v>0</v>
      </c>
    </row>
    <row r="2302" spans="1:12" x14ac:dyDescent="0.25">
      <c r="A2302">
        <v>2301</v>
      </c>
      <c r="B2302" s="1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K2302" t="s">
        <v>11</v>
      </c>
      <c r="L2302">
        <f t="shared" si="35"/>
        <v>1</v>
      </c>
    </row>
    <row r="2303" spans="1:12" x14ac:dyDescent="0.25">
      <c r="A2303">
        <v>2302</v>
      </c>
      <c r="B2303" s="1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K2303" t="s">
        <v>11</v>
      </c>
      <c r="L2303">
        <f t="shared" si="35"/>
        <v>1</v>
      </c>
    </row>
    <row r="2304" spans="1:12" x14ac:dyDescent="0.25">
      <c r="A2304">
        <v>2303</v>
      </c>
      <c r="B2304" s="1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K2304" t="s">
        <v>13</v>
      </c>
      <c r="L2304">
        <f t="shared" si="35"/>
        <v>0</v>
      </c>
    </row>
    <row r="2305" spans="1:12" x14ac:dyDescent="0.25">
      <c r="A2305">
        <v>2304</v>
      </c>
      <c r="B2305" s="1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K2305" t="s">
        <v>11</v>
      </c>
      <c r="L2305">
        <f t="shared" si="35"/>
        <v>1</v>
      </c>
    </row>
    <row r="2306" spans="1:12" x14ac:dyDescent="0.25">
      <c r="A2306">
        <v>2305</v>
      </c>
      <c r="B2306" s="1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K2306" t="s">
        <v>13</v>
      </c>
      <c r="L2306">
        <f t="shared" si="35"/>
        <v>0</v>
      </c>
    </row>
    <row r="2307" spans="1:12" x14ac:dyDescent="0.25">
      <c r="A2307">
        <v>2306</v>
      </c>
      <c r="B2307" s="1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K2307" t="s">
        <v>11</v>
      </c>
      <c r="L2307">
        <f t="shared" ref="L2307:L2370" si="36">IF(K2307="Yes", 1, 0)</f>
        <v>1</v>
      </c>
    </row>
    <row r="2308" spans="1:12" x14ac:dyDescent="0.25">
      <c r="A2308">
        <v>2307</v>
      </c>
      <c r="B2308" s="1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K2308" t="s">
        <v>13</v>
      </c>
      <c r="L2308">
        <f t="shared" si="36"/>
        <v>0</v>
      </c>
    </row>
    <row r="2309" spans="1:12" x14ac:dyDescent="0.25">
      <c r="A2309">
        <v>2308</v>
      </c>
      <c r="B2309" s="1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K2309" t="s">
        <v>13</v>
      </c>
      <c r="L2309">
        <f t="shared" si="36"/>
        <v>0</v>
      </c>
    </row>
    <row r="2310" spans="1:12" x14ac:dyDescent="0.25">
      <c r="A2310">
        <v>2309</v>
      </c>
      <c r="B2310" s="1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K2310" t="s">
        <v>11</v>
      </c>
      <c r="L2310">
        <f t="shared" si="36"/>
        <v>1</v>
      </c>
    </row>
    <row r="2311" spans="1:12" x14ac:dyDescent="0.25">
      <c r="A2311">
        <v>2310</v>
      </c>
      <c r="B2311" s="1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K2311" t="s">
        <v>11</v>
      </c>
      <c r="L2311">
        <f t="shared" si="36"/>
        <v>1</v>
      </c>
    </row>
    <row r="2312" spans="1:12" x14ac:dyDescent="0.25">
      <c r="A2312">
        <v>2311</v>
      </c>
      <c r="B2312" s="1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K2312" t="s">
        <v>11</v>
      </c>
      <c r="L2312">
        <f t="shared" si="36"/>
        <v>1</v>
      </c>
    </row>
    <row r="2313" spans="1:12" x14ac:dyDescent="0.25">
      <c r="A2313">
        <v>2312</v>
      </c>
      <c r="B2313" s="1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K2313" t="s">
        <v>13</v>
      </c>
      <c r="L2313">
        <f t="shared" si="36"/>
        <v>0</v>
      </c>
    </row>
    <row r="2314" spans="1:12" x14ac:dyDescent="0.25">
      <c r="A2314">
        <v>2313</v>
      </c>
      <c r="B2314" s="1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K2314" t="s">
        <v>11</v>
      </c>
      <c r="L2314">
        <f t="shared" si="36"/>
        <v>1</v>
      </c>
    </row>
    <row r="2315" spans="1:12" x14ac:dyDescent="0.25">
      <c r="A2315">
        <v>2314</v>
      </c>
      <c r="B2315" s="1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K2315" t="s">
        <v>13</v>
      </c>
      <c r="L2315">
        <f t="shared" si="36"/>
        <v>0</v>
      </c>
    </row>
    <row r="2316" spans="1:12" x14ac:dyDescent="0.25">
      <c r="A2316">
        <v>2315</v>
      </c>
      <c r="B2316" s="1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K2316" t="s">
        <v>13</v>
      </c>
      <c r="L2316">
        <f t="shared" si="36"/>
        <v>0</v>
      </c>
    </row>
    <row r="2317" spans="1:12" x14ac:dyDescent="0.25">
      <c r="A2317">
        <v>2316</v>
      </c>
      <c r="B2317" s="1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K2317" t="s">
        <v>11</v>
      </c>
      <c r="L2317">
        <f t="shared" si="36"/>
        <v>1</v>
      </c>
    </row>
    <row r="2318" spans="1:12" x14ac:dyDescent="0.25">
      <c r="A2318">
        <v>2317</v>
      </c>
      <c r="B2318" s="1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K2318" t="s">
        <v>11</v>
      </c>
      <c r="L2318">
        <f t="shared" si="36"/>
        <v>1</v>
      </c>
    </row>
    <row r="2319" spans="1:12" x14ac:dyDescent="0.25">
      <c r="A2319">
        <v>2318</v>
      </c>
      <c r="B2319" s="1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K2319" t="s">
        <v>11</v>
      </c>
      <c r="L2319">
        <f t="shared" si="36"/>
        <v>1</v>
      </c>
    </row>
    <row r="2320" spans="1:12" x14ac:dyDescent="0.25">
      <c r="A2320">
        <v>2319</v>
      </c>
      <c r="B2320" s="1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K2320" t="s">
        <v>11</v>
      </c>
      <c r="L2320">
        <f t="shared" si="36"/>
        <v>1</v>
      </c>
    </row>
    <row r="2321" spans="1:12" x14ac:dyDescent="0.25">
      <c r="A2321">
        <v>2320</v>
      </c>
      <c r="B2321" s="1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K2321" t="s">
        <v>11</v>
      </c>
      <c r="L2321">
        <f t="shared" si="36"/>
        <v>1</v>
      </c>
    </row>
    <row r="2322" spans="1:12" x14ac:dyDescent="0.25">
      <c r="A2322">
        <v>2321</v>
      </c>
      <c r="B2322" s="1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K2322" t="s">
        <v>13</v>
      </c>
      <c r="L2322">
        <f t="shared" si="36"/>
        <v>0</v>
      </c>
    </row>
    <row r="2323" spans="1:12" x14ac:dyDescent="0.25">
      <c r="A2323">
        <v>2322</v>
      </c>
      <c r="B2323" s="1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K2323" t="s">
        <v>11</v>
      </c>
      <c r="L2323">
        <f t="shared" si="36"/>
        <v>1</v>
      </c>
    </row>
    <row r="2324" spans="1:12" x14ac:dyDescent="0.25">
      <c r="A2324">
        <v>2323</v>
      </c>
      <c r="B2324" s="1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K2324" t="s">
        <v>13</v>
      </c>
      <c r="L2324">
        <f t="shared" si="36"/>
        <v>0</v>
      </c>
    </row>
    <row r="2325" spans="1:12" x14ac:dyDescent="0.25">
      <c r="A2325">
        <v>2324</v>
      </c>
      <c r="B2325" s="1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K2325" t="s">
        <v>11</v>
      </c>
      <c r="L2325">
        <f t="shared" si="36"/>
        <v>1</v>
      </c>
    </row>
    <row r="2326" spans="1:12" x14ac:dyDescent="0.25">
      <c r="A2326">
        <v>2325</v>
      </c>
      <c r="B2326" s="1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K2326" t="s">
        <v>11</v>
      </c>
      <c r="L2326">
        <f t="shared" si="36"/>
        <v>1</v>
      </c>
    </row>
    <row r="2327" spans="1:12" x14ac:dyDescent="0.25">
      <c r="A2327">
        <v>2326</v>
      </c>
      <c r="B2327" s="1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K2327" t="s">
        <v>11</v>
      </c>
      <c r="L2327">
        <f t="shared" si="36"/>
        <v>1</v>
      </c>
    </row>
    <row r="2328" spans="1:12" x14ac:dyDescent="0.25">
      <c r="A2328">
        <v>2327</v>
      </c>
      <c r="B2328" s="1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K2328" t="s">
        <v>13</v>
      </c>
      <c r="L2328">
        <f t="shared" si="36"/>
        <v>0</v>
      </c>
    </row>
    <row r="2329" spans="1:12" x14ac:dyDescent="0.25">
      <c r="A2329">
        <v>2328</v>
      </c>
      <c r="B2329" s="1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K2329" t="s">
        <v>11</v>
      </c>
      <c r="L2329">
        <f t="shared" si="36"/>
        <v>1</v>
      </c>
    </row>
    <row r="2330" spans="1:12" x14ac:dyDescent="0.25">
      <c r="A2330">
        <v>2329</v>
      </c>
      <c r="B2330" s="1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K2330" t="s">
        <v>11</v>
      </c>
      <c r="L2330">
        <f t="shared" si="36"/>
        <v>1</v>
      </c>
    </row>
    <row r="2331" spans="1:12" x14ac:dyDescent="0.25">
      <c r="A2331">
        <v>2330</v>
      </c>
      <c r="B2331" s="1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K2331" t="s">
        <v>13</v>
      </c>
      <c r="L2331">
        <f t="shared" si="36"/>
        <v>0</v>
      </c>
    </row>
    <row r="2332" spans="1:12" x14ac:dyDescent="0.25">
      <c r="A2332">
        <v>2331</v>
      </c>
      <c r="B2332" s="1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K2332" t="s">
        <v>13</v>
      </c>
      <c r="L2332">
        <f t="shared" si="36"/>
        <v>0</v>
      </c>
    </row>
    <row r="2333" spans="1:12" x14ac:dyDescent="0.25">
      <c r="A2333">
        <v>2332</v>
      </c>
      <c r="B2333" s="1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K2333" t="s">
        <v>11</v>
      </c>
      <c r="L2333">
        <f t="shared" si="36"/>
        <v>1</v>
      </c>
    </row>
    <row r="2334" spans="1:12" x14ac:dyDescent="0.25">
      <c r="A2334">
        <v>2333</v>
      </c>
      <c r="B2334" s="1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K2334" t="s">
        <v>11</v>
      </c>
      <c r="L2334">
        <f t="shared" si="36"/>
        <v>1</v>
      </c>
    </row>
    <row r="2335" spans="1:12" x14ac:dyDescent="0.25">
      <c r="A2335">
        <v>2334</v>
      </c>
      <c r="B2335" s="1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K2335" t="s">
        <v>13</v>
      </c>
      <c r="L2335">
        <f t="shared" si="36"/>
        <v>0</v>
      </c>
    </row>
    <row r="2336" spans="1:12" x14ac:dyDescent="0.25">
      <c r="A2336">
        <v>2335</v>
      </c>
      <c r="B2336" s="1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K2336" t="s">
        <v>11</v>
      </c>
      <c r="L2336">
        <f t="shared" si="36"/>
        <v>1</v>
      </c>
    </row>
    <row r="2337" spans="1:12" x14ac:dyDescent="0.25">
      <c r="A2337">
        <v>2336</v>
      </c>
      <c r="B2337" s="1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K2337" t="s">
        <v>11</v>
      </c>
      <c r="L2337">
        <f t="shared" si="36"/>
        <v>1</v>
      </c>
    </row>
    <row r="2338" spans="1:12" x14ac:dyDescent="0.25">
      <c r="A2338">
        <v>2337</v>
      </c>
      <c r="B2338" s="1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K2338" t="s">
        <v>13</v>
      </c>
      <c r="L2338">
        <f t="shared" si="36"/>
        <v>0</v>
      </c>
    </row>
    <row r="2339" spans="1:12" x14ac:dyDescent="0.25">
      <c r="A2339">
        <v>2338</v>
      </c>
      <c r="B2339" s="1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K2339" t="s">
        <v>13</v>
      </c>
      <c r="L2339">
        <f t="shared" si="36"/>
        <v>0</v>
      </c>
    </row>
    <row r="2340" spans="1:12" x14ac:dyDescent="0.25">
      <c r="A2340">
        <v>2339</v>
      </c>
      <c r="B2340" s="1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K2340" t="s">
        <v>13</v>
      </c>
      <c r="L2340">
        <f t="shared" si="36"/>
        <v>0</v>
      </c>
    </row>
    <row r="2341" spans="1:12" x14ac:dyDescent="0.25">
      <c r="A2341">
        <v>2340</v>
      </c>
      <c r="B2341" s="1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K2341" t="s">
        <v>13</v>
      </c>
      <c r="L2341">
        <f t="shared" si="36"/>
        <v>0</v>
      </c>
    </row>
    <row r="2342" spans="1:12" x14ac:dyDescent="0.25">
      <c r="A2342">
        <v>2341</v>
      </c>
      <c r="B2342" s="1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K2342" t="s">
        <v>11</v>
      </c>
      <c r="L2342">
        <f t="shared" si="36"/>
        <v>1</v>
      </c>
    </row>
    <row r="2343" spans="1:12" x14ac:dyDescent="0.25">
      <c r="A2343">
        <v>2342</v>
      </c>
      <c r="B2343" s="1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K2343" t="s">
        <v>11</v>
      </c>
      <c r="L2343">
        <f t="shared" si="36"/>
        <v>1</v>
      </c>
    </row>
    <row r="2344" spans="1:12" x14ac:dyDescent="0.25">
      <c r="A2344">
        <v>2343</v>
      </c>
      <c r="B2344" s="1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K2344" t="s">
        <v>11</v>
      </c>
      <c r="L2344">
        <f t="shared" si="36"/>
        <v>1</v>
      </c>
    </row>
    <row r="2345" spans="1:12" x14ac:dyDescent="0.25">
      <c r="A2345">
        <v>2344</v>
      </c>
      <c r="B2345" s="1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K2345" t="s">
        <v>13</v>
      </c>
      <c r="L2345">
        <f t="shared" si="36"/>
        <v>0</v>
      </c>
    </row>
    <row r="2346" spans="1:12" x14ac:dyDescent="0.25">
      <c r="A2346">
        <v>2345</v>
      </c>
      <c r="B2346" s="1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K2346" t="s">
        <v>13</v>
      </c>
      <c r="L2346">
        <f t="shared" si="36"/>
        <v>0</v>
      </c>
    </row>
    <row r="2347" spans="1:12" x14ac:dyDescent="0.25">
      <c r="A2347">
        <v>2346</v>
      </c>
      <c r="B2347" s="1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K2347" t="s">
        <v>11</v>
      </c>
      <c r="L2347">
        <f t="shared" si="36"/>
        <v>1</v>
      </c>
    </row>
    <row r="2348" spans="1:12" x14ac:dyDescent="0.25">
      <c r="A2348">
        <v>2347</v>
      </c>
      <c r="B2348" s="1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K2348" t="s">
        <v>11</v>
      </c>
      <c r="L2348">
        <f t="shared" si="36"/>
        <v>1</v>
      </c>
    </row>
    <row r="2349" spans="1:12" x14ac:dyDescent="0.25">
      <c r="A2349">
        <v>2348</v>
      </c>
      <c r="B2349" s="1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K2349" t="s">
        <v>11</v>
      </c>
      <c r="L2349">
        <f t="shared" si="36"/>
        <v>1</v>
      </c>
    </row>
    <row r="2350" spans="1:12" x14ac:dyDescent="0.25">
      <c r="A2350">
        <v>2349</v>
      </c>
      <c r="B2350" s="1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K2350" t="s">
        <v>11</v>
      </c>
      <c r="L2350">
        <f t="shared" si="36"/>
        <v>1</v>
      </c>
    </row>
    <row r="2351" spans="1:12" x14ac:dyDescent="0.25">
      <c r="A2351">
        <v>2350</v>
      </c>
      <c r="B2351" s="1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K2351" t="s">
        <v>11</v>
      </c>
      <c r="L2351">
        <f t="shared" si="36"/>
        <v>1</v>
      </c>
    </row>
    <row r="2352" spans="1:12" x14ac:dyDescent="0.25">
      <c r="A2352">
        <v>2351</v>
      </c>
      <c r="B2352" s="1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K2352" t="s">
        <v>13</v>
      </c>
      <c r="L2352">
        <f t="shared" si="36"/>
        <v>0</v>
      </c>
    </row>
    <row r="2353" spans="1:12" x14ac:dyDescent="0.25">
      <c r="A2353">
        <v>2352</v>
      </c>
      <c r="B2353" s="1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K2353" t="s">
        <v>11</v>
      </c>
      <c r="L2353">
        <f t="shared" si="36"/>
        <v>1</v>
      </c>
    </row>
    <row r="2354" spans="1:12" x14ac:dyDescent="0.25">
      <c r="A2354">
        <v>2353</v>
      </c>
      <c r="B2354" s="1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K2354" t="s">
        <v>13</v>
      </c>
      <c r="L2354">
        <f t="shared" si="36"/>
        <v>0</v>
      </c>
    </row>
    <row r="2355" spans="1:12" x14ac:dyDescent="0.25">
      <c r="A2355">
        <v>2354</v>
      </c>
      <c r="B2355" s="1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K2355" t="s">
        <v>11</v>
      </c>
      <c r="L2355">
        <f t="shared" si="36"/>
        <v>1</v>
      </c>
    </row>
    <row r="2356" spans="1:12" x14ac:dyDescent="0.25">
      <c r="A2356">
        <v>2355</v>
      </c>
      <c r="B2356" s="1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K2356" t="s">
        <v>11</v>
      </c>
      <c r="L2356">
        <f t="shared" si="36"/>
        <v>1</v>
      </c>
    </row>
    <row r="2357" spans="1:12" x14ac:dyDescent="0.25">
      <c r="A2357">
        <v>2356</v>
      </c>
      <c r="B2357" s="1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K2357" t="s">
        <v>11</v>
      </c>
      <c r="L2357">
        <f t="shared" si="36"/>
        <v>1</v>
      </c>
    </row>
    <row r="2358" spans="1:12" x14ac:dyDescent="0.25">
      <c r="A2358">
        <v>2357</v>
      </c>
      <c r="B2358" s="1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K2358" t="s">
        <v>11</v>
      </c>
      <c r="L2358">
        <f t="shared" si="36"/>
        <v>1</v>
      </c>
    </row>
    <row r="2359" spans="1:12" x14ac:dyDescent="0.25">
      <c r="A2359">
        <v>2358</v>
      </c>
      <c r="B2359" s="1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K2359" t="s">
        <v>13</v>
      </c>
      <c r="L2359">
        <f t="shared" si="36"/>
        <v>0</v>
      </c>
    </row>
    <row r="2360" spans="1:12" x14ac:dyDescent="0.25">
      <c r="A2360">
        <v>2359</v>
      </c>
      <c r="B2360" s="1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K2360" t="s">
        <v>11</v>
      </c>
      <c r="L2360">
        <f t="shared" si="36"/>
        <v>1</v>
      </c>
    </row>
    <row r="2361" spans="1:12" x14ac:dyDescent="0.25">
      <c r="A2361">
        <v>2360</v>
      </c>
      <c r="B2361" s="1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K2361" t="s">
        <v>13</v>
      </c>
      <c r="L2361">
        <f t="shared" si="36"/>
        <v>0</v>
      </c>
    </row>
    <row r="2362" spans="1:12" x14ac:dyDescent="0.25">
      <c r="A2362">
        <v>2361</v>
      </c>
      <c r="B2362" s="1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K2362" t="s">
        <v>13</v>
      </c>
      <c r="L2362">
        <f t="shared" si="36"/>
        <v>0</v>
      </c>
    </row>
    <row r="2363" spans="1:12" x14ac:dyDescent="0.25">
      <c r="A2363">
        <v>2362</v>
      </c>
      <c r="B2363" s="1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K2363" t="s">
        <v>13</v>
      </c>
      <c r="L2363">
        <f t="shared" si="36"/>
        <v>0</v>
      </c>
    </row>
    <row r="2364" spans="1:12" x14ac:dyDescent="0.25">
      <c r="A2364">
        <v>2363</v>
      </c>
      <c r="B2364" s="1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K2364" t="s">
        <v>11</v>
      </c>
      <c r="L2364">
        <f t="shared" si="36"/>
        <v>1</v>
      </c>
    </row>
    <row r="2365" spans="1:12" x14ac:dyDescent="0.25">
      <c r="A2365">
        <v>2364</v>
      </c>
      <c r="B2365" s="1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K2365" t="s">
        <v>11</v>
      </c>
      <c r="L2365">
        <f t="shared" si="36"/>
        <v>1</v>
      </c>
    </row>
    <row r="2366" spans="1:12" x14ac:dyDescent="0.25">
      <c r="A2366">
        <v>2365</v>
      </c>
      <c r="B2366" s="1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K2366" t="s">
        <v>11</v>
      </c>
      <c r="L2366">
        <f t="shared" si="36"/>
        <v>1</v>
      </c>
    </row>
    <row r="2367" spans="1:12" x14ac:dyDescent="0.25">
      <c r="A2367">
        <v>2366</v>
      </c>
      <c r="B2367" s="1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K2367" t="s">
        <v>13</v>
      </c>
      <c r="L2367">
        <f t="shared" si="36"/>
        <v>0</v>
      </c>
    </row>
    <row r="2368" spans="1:12" x14ac:dyDescent="0.25">
      <c r="A2368">
        <v>2367</v>
      </c>
      <c r="B2368" s="1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K2368" t="s">
        <v>11</v>
      </c>
      <c r="L2368">
        <f t="shared" si="36"/>
        <v>1</v>
      </c>
    </row>
    <row r="2369" spans="1:12" x14ac:dyDescent="0.25">
      <c r="A2369">
        <v>2368</v>
      </c>
      <c r="B2369" s="1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K2369" t="s">
        <v>13</v>
      </c>
      <c r="L2369">
        <f t="shared" si="36"/>
        <v>0</v>
      </c>
    </row>
    <row r="2370" spans="1:12" x14ac:dyDescent="0.25">
      <c r="A2370">
        <v>2369</v>
      </c>
      <c r="B2370" s="1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K2370" t="s">
        <v>11</v>
      </c>
      <c r="L2370">
        <f t="shared" si="36"/>
        <v>1</v>
      </c>
    </row>
    <row r="2371" spans="1:12" x14ac:dyDescent="0.25">
      <c r="A2371">
        <v>2370</v>
      </c>
      <c r="B2371" s="1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K2371" t="s">
        <v>13</v>
      </c>
      <c r="L2371">
        <f t="shared" ref="L2371:L2434" si="37">IF(K2371="Yes", 1, 0)</f>
        <v>0</v>
      </c>
    </row>
    <row r="2372" spans="1:12" x14ac:dyDescent="0.25">
      <c r="A2372">
        <v>2371</v>
      </c>
      <c r="B2372" s="1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K2372" t="s">
        <v>11</v>
      </c>
      <c r="L2372">
        <f t="shared" si="37"/>
        <v>1</v>
      </c>
    </row>
    <row r="2373" spans="1:12" x14ac:dyDescent="0.25">
      <c r="A2373">
        <v>2372</v>
      </c>
      <c r="B2373" s="1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K2373" t="s">
        <v>11</v>
      </c>
      <c r="L2373">
        <f t="shared" si="37"/>
        <v>1</v>
      </c>
    </row>
    <row r="2374" spans="1:12" x14ac:dyDescent="0.25">
      <c r="A2374">
        <v>2373</v>
      </c>
      <c r="B2374" s="1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K2374" t="s">
        <v>13</v>
      </c>
      <c r="L2374">
        <f t="shared" si="37"/>
        <v>0</v>
      </c>
    </row>
    <row r="2375" spans="1:12" x14ac:dyDescent="0.25">
      <c r="A2375">
        <v>2374</v>
      </c>
      <c r="B2375" s="1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K2375" t="s">
        <v>11</v>
      </c>
      <c r="L2375">
        <f t="shared" si="37"/>
        <v>1</v>
      </c>
    </row>
    <row r="2376" spans="1:12" x14ac:dyDescent="0.25">
      <c r="A2376">
        <v>2375</v>
      </c>
      <c r="B2376" s="1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K2376" t="s">
        <v>13</v>
      </c>
      <c r="L2376">
        <f t="shared" si="37"/>
        <v>0</v>
      </c>
    </row>
    <row r="2377" spans="1:12" x14ac:dyDescent="0.25">
      <c r="A2377">
        <v>2376</v>
      </c>
      <c r="B2377" s="1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K2377" t="s">
        <v>11</v>
      </c>
      <c r="L2377">
        <f t="shared" si="37"/>
        <v>1</v>
      </c>
    </row>
    <row r="2378" spans="1:12" x14ac:dyDescent="0.25">
      <c r="A2378">
        <v>2377</v>
      </c>
      <c r="B2378" s="1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K2378" t="s">
        <v>13</v>
      </c>
      <c r="L2378">
        <f t="shared" si="37"/>
        <v>0</v>
      </c>
    </row>
    <row r="2379" spans="1:12" x14ac:dyDescent="0.25">
      <c r="A2379">
        <v>2378</v>
      </c>
      <c r="B2379" s="1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K2379" t="s">
        <v>11</v>
      </c>
      <c r="L2379">
        <f t="shared" si="37"/>
        <v>1</v>
      </c>
    </row>
    <row r="2380" spans="1:12" x14ac:dyDescent="0.25">
      <c r="A2380">
        <v>2379</v>
      </c>
      <c r="B2380" s="1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K2380" t="s">
        <v>13</v>
      </c>
      <c r="L2380">
        <f t="shared" si="37"/>
        <v>0</v>
      </c>
    </row>
    <row r="2381" spans="1:12" x14ac:dyDescent="0.25">
      <c r="A2381">
        <v>2380</v>
      </c>
      <c r="B2381" s="1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K2381" t="s">
        <v>11</v>
      </c>
      <c r="L2381">
        <f t="shared" si="37"/>
        <v>1</v>
      </c>
    </row>
    <row r="2382" spans="1:12" x14ac:dyDescent="0.25">
      <c r="A2382">
        <v>2381</v>
      </c>
      <c r="B2382" s="1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K2382" t="s">
        <v>11</v>
      </c>
      <c r="L2382">
        <f t="shared" si="37"/>
        <v>1</v>
      </c>
    </row>
    <row r="2383" spans="1:12" x14ac:dyDescent="0.25">
      <c r="A2383">
        <v>2382</v>
      </c>
      <c r="B2383" s="1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K2383" t="s">
        <v>13</v>
      </c>
      <c r="L2383">
        <f t="shared" si="37"/>
        <v>0</v>
      </c>
    </row>
    <row r="2384" spans="1:12" x14ac:dyDescent="0.25">
      <c r="A2384">
        <v>2383</v>
      </c>
      <c r="B2384" s="1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K2384" t="s">
        <v>11</v>
      </c>
      <c r="L2384">
        <f t="shared" si="37"/>
        <v>1</v>
      </c>
    </row>
    <row r="2385" spans="1:12" x14ac:dyDescent="0.25">
      <c r="A2385">
        <v>2384</v>
      </c>
      <c r="B2385" s="1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K2385" t="s">
        <v>11</v>
      </c>
      <c r="L2385">
        <f t="shared" si="37"/>
        <v>1</v>
      </c>
    </row>
    <row r="2386" spans="1:12" x14ac:dyDescent="0.25">
      <c r="A2386">
        <v>2385</v>
      </c>
      <c r="B2386" s="1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K2386" t="s">
        <v>11</v>
      </c>
      <c r="L2386">
        <f t="shared" si="37"/>
        <v>1</v>
      </c>
    </row>
    <row r="2387" spans="1:12" x14ac:dyDescent="0.25">
      <c r="A2387">
        <v>2386</v>
      </c>
      <c r="B2387" s="1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K2387" t="s">
        <v>11</v>
      </c>
      <c r="L2387">
        <f t="shared" si="37"/>
        <v>1</v>
      </c>
    </row>
    <row r="2388" spans="1:12" x14ac:dyDescent="0.25">
      <c r="A2388">
        <v>2387</v>
      </c>
      <c r="B2388" s="1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K2388" t="s">
        <v>11</v>
      </c>
      <c r="L2388">
        <f t="shared" si="37"/>
        <v>1</v>
      </c>
    </row>
    <row r="2389" spans="1:12" x14ac:dyDescent="0.25">
      <c r="A2389">
        <v>2388</v>
      </c>
      <c r="B2389" s="1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K2389" t="s">
        <v>13</v>
      </c>
      <c r="L2389">
        <f t="shared" si="37"/>
        <v>0</v>
      </c>
    </row>
    <row r="2390" spans="1:12" x14ac:dyDescent="0.25">
      <c r="A2390">
        <v>2389</v>
      </c>
      <c r="B2390" s="1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K2390" t="s">
        <v>11</v>
      </c>
      <c r="L2390">
        <f t="shared" si="37"/>
        <v>1</v>
      </c>
    </row>
    <row r="2391" spans="1:12" x14ac:dyDescent="0.25">
      <c r="A2391">
        <v>2390</v>
      </c>
      <c r="B2391" s="1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K2391" t="s">
        <v>13</v>
      </c>
      <c r="L2391">
        <f t="shared" si="37"/>
        <v>0</v>
      </c>
    </row>
    <row r="2392" spans="1:12" x14ac:dyDescent="0.25">
      <c r="A2392">
        <v>2391</v>
      </c>
      <c r="B2392" s="1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K2392" t="s">
        <v>13</v>
      </c>
      <c r="L2392">
        <f t="shared" si="37"/>
        <v>0</v>
      </c>
    </row>
    <row r="2393" spans="1:12" x14ac:dyDescent="0.25">
      <c r="A2393">
        <v>2392</v>
      </c>
      <c r="B2393" s="1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K2393" t="s">
        <v>13</v>
      </c>
      <c r="L2393">
        <f t="shared" si="37"/>
        <v>0</v>
      </c>
    </row>
    <row r="2394" spans="1:12" x14ac:dyDescent="0.25">
      <c r="A2394">
        <v>2393</v>
      </c>
      <c r="B2394" s="1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K2394" t="s">
        <v>13</v>
      </c>
      <c r="L2394">
        <f t="shared" si="37"/>
        <v>0</v>
      </c>
    </row>
    <row r="2395" spans="1:12" x14ac:dyDescent="0.25">
      <c r="A2395">
        <v>2394</v>
      </c>
      <c r="B2395" s="1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K2395" t="s">
        <v>13</v>
      </c>
      <c r="L2395">
        <f t="shared" si="37"/>
        <v>0</v>
      </c>
    </row>
    <row r="2396" spans="1:12" x14ac:dyDescent="0.25">
      <c r="A2396">
        <v>2395</v>
      </c>
      <c r="B2396" s="1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K2396" t="s">
        <v>11</v>
      </c>
      <c r="L2396">
        <f t="shared" si="37"/>
        <v>1</v>
      </c>
    </row>
    <row r="2397" spans="1:12" x14ac:dyDescent="0.25">
      <c r="A2397">
        <v>2396</v>
      </c>
      <c r="B2397" s="1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K2397" t="s">
        <v>11</v>
      </c>
      <c r="L2397">
        <f t="shared" si="37"/>
        <v>1</v>
      </c>
    </row>
    <row r="2398" spans="1:12" x14ac:dyDescent="0.25">
      <c r="A2398">
        <v>2397</v>
      </c>
      <c r="B2398" s="1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K2398" t="s">
        <v>11</v>
      </c>
      <c r="L2398">
        <f t="shared" si="37"/>
        <v>1</v>
      </c>
    </row>
    <row r="2399" spans="1:12" x14ac:dyDescent="0.25">
      <c r="A2399">
        <v>2398</v>
      </c>
      <c r="B2399" s="1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K2399" t="s">
        <v>13</v>
      </c>
      <c r="L2399">
        <f t="shared" si="37"/>
        <v>0</v>
      </c>
    </row>
    <row r="2400" spans="1:12" x14ac:dyDescent="0.25">
      <c r="A2400">
        <v>2399</v>
      </c>
      <c r="B2400" s="1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K2400" t="s">
        <v>13</v>
      </c>
      <c r="L2400">
        <f t="shared" si="37"/>
        <v>0</v>
      </c>
    </row>
    <row r="2401" spans="1:12" x14ac:dyDescent="0.25">
      <c r="A2401">
        <v>2400</v>
      </c>
      <c r="B2401" s="1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K2401" t="s">
        <v>13</v>
      </c>
      <c r="L2401">
        <f t="shared" si="37"/>
        <v>0</v>
      </c>
    </row>
    <row r="2402" spans="1:12" x14ac:dyDescent="0.25">
      <c r="A2402">
        <v>2401</v>
      </c>
      <c r="B2402" s="1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K2402" t="s">
        <v>11</v>
      </c>
      <c r="L2402">
        <f t="shared" si="37"/>
        <v>1</v>
      </c>
    </row>
    <row r="2403" spans="1:12" x14ac:dyDescent="0.25">
      <c r="A2403">
        <v>2402</v>
      </c>
      <c r="B2403" s="1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K2403" t="s">
        <v>13</v>
      </c>
      <c r="L2403">
        <f t="shared" si="37"/>
        <v>0</v>
      </c>
    </row>
    <row r="2404" spans="1:12" x14ac:dyDescent="0.25">
      <c r="A2404">
        <v>2403</v>
      </c>
      <c r="B2404" s="1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K2404" t="s">
        <v>13</v>
      </c>
      <c r="L2404">
        <f t="shared" si="37"/>
        <v>0</v>
      </c>
    </row>
    <row r="2405" spans="1:12" x14ac:dyDescent="0.25">
      <c r="A2405">
        <v>2404</v>
      </c>
      <c r="B2405" s="1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K2405" t="s">
        <v>13</v>
      </c>
      <c r="L2405">
        <f t="shared" si="37"/>
        <v>0</v>
      </c>
    </row>
    <row r="2406" spans="1:12" x14ac:dyDescent="0.25">
      <c r="A2406">
        <v>2405</v>
      </c>
      <c r="B2406" s="1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K2406" t="s">
        <v>11</v>
      </c>
      <c r="L2406">
        <f t="shared" si="37"/>
        <v>1</v>
      </c>
    </row>
    <row r="2407" spans="1:12" x14ac:dyDescent="0.25">
      <c r="A2407">
        <v>2406</v>
      </c>
      <c r="B2407" s="1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K2407" t="s">
        <v>13</v>
      </c>
      <c r="L2407">
        <f t="shared" si="37"/>
        <v>0</v>
      </c>
    </row>
    <row r="2408" spans="1:12" x14ac:dyDescent="0.25">
      <c r="A2408">
        <v>2407</v>
      </c>
      <c r="B2408" s="1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K2408" t="s">
        <v>11</v>
      </c>
      <c r="L2408">
        <f t="shared" si="37"/>
        <v>1</v>
      </c>
    </row>
    <row r="2409" spans="1:12" x14ac:dyDescent="0.25">
      <c r="A2409">
        <v>2408</v>
      </c>
      <c r="B2409" s="1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K2409" t="s">
        <v>11</v>
      </c>
      <c r="L2409">
        <f t="shared" si="37"/>
        <v>1</v>
      </c>
    </row>
    <row r="2410" spans="1:12" x14ac:dyDescent="0.25">
      <c r="A2410">
        <v>2409</v>
      </c>
      <c r="B2410" s="1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K2410" t="s">
        <v>13</v>
      </c>
      <c r="L2410">
        <f t="shared" si="37"/>
        <v>0</v>
      </c>
    </row>
    <row r="2411" spans="1:12" x14ac:dyDescent="0.25">
      <c r="A2411">
        <v>2410</v>
      </c>
      <c r="B2411" s="1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K2411" t="s">
        <v>13</v>
      </c>
      <c r="L2411">
        <f t="shared" si="37"/>
        <v>0</v>
      </c>
    </row>
    <row r="2412" spans="1:12" x14ac:dyDescent="0.25">
      <c r="A2412">
        <v>2411</v>
      </c>
      <c r="B2412" s="1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K2412" t="s">
        <v>13</v>
      </c>
      <c r="L2412">
        <f t="shared" si="37"/>
        <v>0</v>
      </c>
    </row>
    <row r="2413" spans="1:12" x14ac:dyDescent="0.25">
      <c r="A2413">
        <v>2412</v>
      </c>
      <c r="B2413" s="1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K2413" t="s">
        <v>11</v>
      </c>
      <c r="L2413">
        <f t="shared" si="37"/>
        <v>1</v>
      </c>
    </row>
    <row r="2414" spans="1:12" x14ac:dyDescent="0.25">
      <c r="A2414">
        <v>2413</v>
      </c>
      <c r="B2414" s="1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K2414" t="s">
        <v>13</v>
      </c>
      <c r="L2414">
        <f t="shared" si="37"/>
        <v>0</v>
      </c>
    </row>
    <row r="2415" spans="1:12" x14ac:dyDescent="0.25">
      <c r="A2415">
        <v>2414</v>
      </c>
      <c r="B2415" s="1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K2415" t="s">
        <v>11</v>
      </c>
      <c r="L2415">
        <f t="shared" si="37"/>
        <v>1</v>
      </c>
    </row>
    <row r="2416" spans="1:12" x14ac:dyDescent="0.25">
      <c r="A2416">
        <v>2415</v>
      </c>
      <c r="B2416" s="1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K2416" t="s">
        <v>11</v>
      </c>
      <c r="L2416">
        <f t="shared" si="37"/>
        <v>1</v>
      </c>
    </row>
    <row r="2417" spans="1:12" x14ac:dyDescent="0.25">
      <c r="A2417">
        <v>2416</v>
      </c>
      <c r="B2417" s="1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K2417" t="s">
        <v>11</v>
      </c>
      <c r="L2417">
        <f t="shared" si="37"/>
        <v>1</v>
      </c>
    </row>
    <row r="2418" spans="1:12" x14ac:dyDescent="0.25">
      <c r="A2418">
        <v>2417</v>
      </c>
      <c r="B2418" s="1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K2418" t="s">
        <v>11</v>
      </c>
      <c r="L2418">
        <f t="shared" si="37"/>
        <v>1</v>
      </c>
    </row>
    <row r="2419" spans="1:12" x14ac:dyDescent="0.25">
      <c r="A2419">
        <v>2418</v>
      </c>
      <c r="B2419" s="1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K2419" t="s">
        <v>11</v>
      </c>
      <c r="L2419">
        <f t="shared" si="37"/>
        <v>1</v>
      </c>
    </row>
    <row r="2420" spans="1:12" x14ac:dyDescent="0.25">
      <c r="A2420">
        <v>2419</v>
      </c>
      <c r="B2420" s="1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K2420" t="s">
        <v>13</v>
      </c>
      <c r="L2420">
        <f t="shared" si="37"/>
        <v>0</v>
      </c>
    </row>
    <row r="2421" spans="1:12" x14ac:dyDescent="0.25">
      <c r="A2421">
        <v>2420</v>
      </c>
      <c r="B2421" s="1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K2421" t="s">
        <v>11</v>
      </c>
      <c r="L2421">
        <f t="shared" si="37"/>
        <v>1</v>
      </c>
    </row>
    <row r="2422" spans="1:12" x14ac:dyDescent="0.25">
      <c r="A2422">
        <v>2421</v>
      </c>
      <c r="B2422" s="1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K2422" t="s">
        <v>11</v>
      </c>
      <c r="L2422">
        <f t="shared" si="37"/>
        <v>1</v>
      </c>
    </row>
    <row r="2423" spans="1:12" x14ac:dyDescent="0.25">
      <c r="A2423">
        <v>2422</v>
      </c>
      <c r="B2423" s="1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K2423" t="s">
        <v>11</v>
      </c>
      <c r="L2423">
        <f t="shared" si="37"/>
        <v>1</v>
      </c>
    </row>
    <row r="2424" spans="1:12" x14ac:dyDescent="0.25">
      <c r="A2424">
        <v>2423</v>
      </c>
      <c r="B2424" s="1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K2424" t="s">
        <v>11</v>
      </c>
      <c r="L2424">
        <f t="shared" si="37"/>
        <v>1</v>
      </c>
    </row>
    <row r="2425" spans="1:12" x14ac:dyDescent="0.25">
      <c r="A2425">
        <v>2424</v>
      </c>
      <c r="B2425" s="1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K2425" t="s">
        <v>11</v>
      </c>
      <c r="L2425">
        <f t="shared" si="37"/>
        <v>1</v>
      </c>
    </row>
    <row r="2426" spans="1:12" x14ac:dyDescent="0.25">
      <c r="A2426">
        <v>2425</v>
      </c>
      <c r="B2426" s="1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K2426" t="s">
        <v>13</v>
      </c>
      <c r="L2426">
        <f t="shared" si="37"/>
        <v>0</v>
      </c>
    </row>
    <row r="2427" spans="1:12" x14ac:dyDescent="0.25">
      <c r="A2427">
        <v>2426</v>
      </c>
      <c r="B2427" s="1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K2427" t="s">
        <v>11</v>
      </c>
      <c r="L2427">
        <f t="shared" si="37"/>
        <v>1</v>
      </c>
    </row>
    <row r="2428" spans="1:12" x14ac:dyDescent="0.25">
      <c r="A2428">
        <v>2427</v>
      </c>
      <c r="B2428" s="1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K2428" t="s">
        <v>13</v>
      </c>
      <c r="L2428">
        <f t="shared" si="37"/>
        <v>0</v>
      </c>
    </row>
    <row r="2429" spans="1:12" x14ac:dyDescent="0.25">
      <c r="A2429">
        <v>2428</v>
      </c>
      <c r="B2429" s="1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K2429" t="s">
        <v>11</v>
      </c>
      <c r="L2429">
        <f t="shared" si="37"/>
        <v>1</v>
      </c>
    </row>
    <row r="2430" spans="1:12" x14ac:dyDescent="0.25">
      <c r="A2430">
        <v>2429</v>
      </c>
      <c r="B2430" s="1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K2430" t="s">
        <v>13</v>
      </c>
      <c r="L2430">
        <f t="shared" si="37"/>
        <v>0</v>
      </c>
    </row>
    <row r="2431" spans="1:12" x14ac:dyDescent="0.25">
      <c r="A2431">
        <v>2430</v>
      </c>
      <c r="B2431" s="1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K2431" t="s">
        <v>13</v>
      </c>
      <c r="L2431">
        <f t="shared" si="37"/>
        <v>0</v>
      </c>
    </row>
    <row r="2432" spans="1:12" x14ac:dyDescent="0.25">
      <c r="A2432">
        <v>2431</v>
      </c>
      <c r="B2432" s="1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K2432" t="s">
        <v>11</v>
      </c>
      <c r="L2432">
        <f t="shared" si="37"/>
        <v>1</v>
      </c>
    </row>
    <row r="2433" spans="1:12" x14ac:dyDescent="0.25">
      <c r="A2433">
        <v>2432</v>
      </c>
      <c r="B2433" s="1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K2433" t="s">
        <v>13</v>
      </c>
      <c r="L2433">
        <f t="shared" si="37"/>
        <v>0</v>
      </c>
    </row>
    <row r="2434" spans="1:12" x14ac:dyDescent="0.25">
      <c r="A2434">
        <v>2433</v>
      </c>
      <c r="B2434" s="1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K2434" t="s">
        <v>13</v>
      </c>
      <c r="L2434">
        <f t="shared" si="37"/>
        <v>0</v>
      </c>
    </row>
    <row r="2435" spans="1:12" x14ac:dyDescent="0.25">
      <c r="A2435">
        <v>2434</v>
      </c>
      <c r="B2435" s="1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K2435" t="s">
        <v>13</v>
      </c>
      <c r="L2435">
        <f t="shared" ref="L2435:L2498" si="38">IF(K2435="Yes", 1, 0)</f>
        <v>0</v>
      </c>
    </row>
    <row r="2436" spans="1:12" x14ac:dyDescent="0.25">
      <c r="A2436">
        <v>2435</v>
      </c>
      <c r="B2436" s="1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K2436" t="s">
        <v>11</v>
      </c>
      <c r="L2436">
        <f t="shared" si="38"/>
        <v>1</v>
      </c>
    </row>
    <row r="2437" spans="1:12" x14ac:dyDescent="0.25">
      <c r="A2437">
        <v>2436</v>
      </c>
      <c r="B2437" s="1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K2437" t="s">
        <v>11</v>
      </c>
      <c r="L2437">
        <f t="shared" si="38"/>
        <v>1</v>
      </c>
    </row>
    <row r="2438" spans="1:12" x14ac:dyDescent="0.25">
      <c r="A2438">
        <v>2437</v>
      </c>
      <c r="B2438" s="1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K2438" t="s">
        <v>13</v>
      </c>
      <c r="L2438">
        <f t="shared" si="38"/>
        <v>0</v>
      </c>
    </row>
    <row r="2439" spans="1:12" x14ac:dyDescent="0.25">
      <c r="A2439">
        <v>2438</v>
      </c>
      <c r="B2439" s="1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K2439" t="s">
        <v>13</v>
      </c>
      <c r="L2439">
        <f t="shared" si="38"/>
        <v>0</v>
      </c>
    </row>
    <row r="2440" spans="1:12" x14ac:dyDescent="0.25">
      <c r="A2440">
        <v>2439</v>
      </c>
      <c r="B2440" s="1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K2440" t="s">
        <v>11</v>
      </c>
      <c r="L2440">
        <f t="shared" si="38"/>
        <v>1</v>
      </c>
    </row>
    <row r="2441" spans="1:12" x14ac:dyDescent="0.25">
      <c r="A2441">
        <v>2440</v>
      </c>
      <c r="B2441" s="1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K2441" t="s">
        <v>11</v>
      </c>
      <c r="L2441">
        <f t="shared" si="38"/>
        <v>1</v>
      </c>
    </row>
    <row r="2442" spans="1:12" x14ac:dyDescent="0.25">
      <c r="A2442">
        <v>2441</v>
      </c>
      <c r="B2442" s="1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K2442" t="s">
        <v>13</v>
      </c>
      <c r="L2442">
        <f t="shared" si="38"/>
        <v>0</v>
      </c>
    </row>
    <row r="2443" spans="1:12" x14ac:dyDescent="0.25">
      <c r="A2443">
        <v>2442</v>
      </c>
      <c r="B2443" s="1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K2443" t="s">
        <v>13</v>
      </c>
      <c r="L2443">
        <f t="shared" si="38"/>
        <v>0</v>
      </c>
    </row>
    <row r="2444" spans="1:12" x14ac:dyDescent="0.25">
      <c r="A2444">
        <v>2443</v>
      </c>
      <c r="B2444" s="1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K2444" t="s">
        <v>11</v>
      </c>
      <c r="L2444">
        <f t="shared" si="38"/>
        <v>1</v>
      </c>
    </row>
    <row r="2445" spans="1:12" x14ac:dyDescent="0.25">
      <c r="A2445">
        <v>2444</v>
      </c>
      <c r="B2445" s="1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K2445" t="s">
        <v>11</v>
      </c>
      <c r="L2445">
        <f t="shared" si="38"/>
        <v>1</v>
      </c>
    </row>
    <row r="2446" spans="1:12" x14ac:dyDescent="0.25">
      <c r="A2446">
        <v>2445</v>
      </c>
      <c r="B2446" s="1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K2446" t="s">
        <v>13</v>
      </c>
      <c r="L2446">
        <f t="shared" si="38"/>
        <v>0</v>
      </c>
    </row>
    <row r="2447" spans="1:12" x14ac:dyDescent="0.25">
      <c r="A2447">
        <v>2446</v>
      </c>
      <c r="B2447" s="1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K2447" t="s">
        <v>11</v>
      </c>
      <c r="L2447">
        <f t="shared" si="38"/>
        <v>1</v>
      </c>
    </row>
    <row r="2448" spans="1:12" x14ac:dyDescent="0.25">
      <c r="A2448">
        <v>2447</v>
      </c>
      <c r="B2448" s="1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K2448" t="s">
        <v>13</v>
      </c>
      <c r="L2448">
        <f t="shared" si="38"/>
        <v>0</v>
      </c>
    </row>
    <row r="2449" spans="1:12" x14ac:dyDescent="0.25">
      <c r="A2449">
        <v>2448</v>
      </c>
      <c r="B2449" s="1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K2449" t="s">
        <v>11</v>
      </c>
      <c r="L2449">
        <f t="shared" si="38"/>
        <v>1</v>
      </c>
    </row>
    <row r="2450" spans="1:12" x14ac:dyDescent="0.25">
      <c r="A2450">
        <v>2449</v>
      </c>
      <c r="B2450" s="1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K2450" t="s">
        <v>13</v>
      </c>
      <c r="L2450">
        <f t="shared" si="38"/>
        <v>0</v>
      </c>
    </row>
    <row r="2451" spans="1:12" x14ac:dyDescent="0.25">
      <c r="A2451">
        <v>2450</v>
      </c>
      <c r="B2451" s="1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K2451" t="s">
        <v>13</v>
      </c>
      <c r="L2451">
        <f t="shared" si="38"/>
        <v>0</v>
      </c>
    </row>
    <row r="2452" spans="1:12" x14ac:dyDescent="0.25">
      <c r="A2452">
        <v>2451</v>
      </c>
      <c r="B2452" s="1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K2452" t="s">
        <v>13</v>
      </c>
      <c r="L2452">
        <f t="shared" si="38"/>
        <v>0</v>
      </c>
    </row>
    <row r="2453" spans="1:12" x14ac:dyDescent="0.25">
      <c r="A2453">
        <v>2452</v>
      </c>
      <c r="B2453" s="1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K2453" t="s">
        <v>11</v>
      </c>
      <c r="L2453">
        <f t="shared" si="38"/>
        <v>1</v>
      </c>
    </row>
    <row r="2454" spans="1:12" x14ac:dyDescent="0.25">
      <c r="A2454">
        <v>2453</v>
      </c>
      <c r="B2454" s="1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K2454" t="s">
        <v>13</v>
      </c>
      <c r="L2454">
        <f t="shared" si="38"/>
        <v>0</v>
      </c>
    </row>
    <row r="2455" spans="1:12" x14ac:dyDescent="0.25">
      <c r="A2455">
        <v>2454</v>
      </c>
      <c r="B2455" s="1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K2455" t="s">
        <v>13</v>
      </c>
      <c r="L2455">
        <f t="shared" si="38"/>
        <v>0</v>
      </c>
    </row>
    <row r="2456" spans="1:12" x14ac:dyDescent="0.25">
      <c r="A2456">
        <v>2455</v>
      </c>
      <c r="B2456" s="1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K2456" t="s">
        <v>13</v>
      </c>
      <c r="L2456">
        <f t="shared" si="38"/>
        <v>0</v>
      </c>
    </row>
    <row r="2457" spans="1:12" x14ac:dyDescent="0.25">
      <c r="A2457">
        <v>2456</v>
      </c>
      <c r="B2457" s="1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K2457" t="s">
        <v>11</v>
      </c>
      <c r="L2457">
        <f t="shared" si="38"/>
        <v>1</v>
      </c>
    </row>
    <row r="2458" spans="1:12" x14ac:dyDescent="0.25">
      <c r="A2458">
        <v>2457</v>
      </c>
      <c r="B2458" s="1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K2458" t="s">
        <v>13</v>
      </c>
      <c r="L2458">
        <f t="shared" si="38"/>
        <v>0</v>
      </c>
    </row>
    <row r="2459" spans="1:12" x14ac:dyDescent="0.25">
      <c r="A2459">
        <v>2458</v>
      </c>
      <c r="B2459" s="1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K2459" t="s">
        <v>13</v>
      </c>
      <c r="L2459">
        <f t="shared" si="38"/>
        <v>0</v>
      </c>
    </row>
    <row r="2460" spans="1:12" x14ac:dyDescent="0.25">
      <c r="A2460">
        <v>2459</v>
      </c>
      <c r="B2460" s="1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K2460" t="s">
        <v>13</v>
      </c>
      <c r="L2460">
        <f t="shared" si="38"/>
        <v>0</v>
      </c>
    </row>
    <row r="2461" spans="1:12" x14ac:dyDescent="0.25">
      <c r="A2461">
        <v>2460</v>
      </c>
      <c r="B2461" s="1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K2461" t="s">
        <v>11</v>
      </c>
      <c r="L2461">
        <f t="shared" si="38"/>
        <v>1</v>
      </c>
    </row>
    <row r="2462" spans="1:12" x14ac:dyDescent="0.25">
      <c r="A2462">
        <v>2461</v>
      </c>
      <c r="B2462" s="1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K2462" t="s">
        <v>11</v>
      </c>
      <c r="L2462">
        <f t="shared" si="38"/>
        <v>1</v>
      </c>
    </row>
    <row r="2463" spans="1:12" x14ac:dyDescent="0.25">
      <c r="A2463">
        <v>2462</v>
      </c>
      <c r="B2463" s="1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K2463" t="s">
        <v>13</v>
      </c>
      <c r="L2463">
        <f t="shared" si="38"/>
        <v>0</v>
      </c>
    </row>
    <row r="2464" spans="1:12" x14ac:dyDescent="0.25">
      <c r="A2464">
        <v>2463</v>
      </c>
      <c r="B2464" s="1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K2464" t="s">
        <v>11</v>
      </c>
      <c r="L2464">
        <f t="shared" si="38"/>
        <v>1</v>
      </c>
    </row>
    <row r="2465" spans="1:12" x14ac:dyDescent="0.25">
      <c r="A2465">
        <v>2464</v>
      </c>
      <c r="B2465" s="1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K2465" t="s">
        <v>13</v>
      </c>
      <c r="L2465">
        <f t="shared" si="38"/>
        <v>0</v>
      </c>
    </row>
    <row r="2466" spans="1:12" x14ac:dyDescent="0.25">
      <c r="A2466">
        <v>2465</v>
      </c>
      <c r="B2466" s="1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K2466" t="s">
        <v>11</v>
      </c>
      <c r="L2466">
        <f t="shared" si="38"/>
        <v>1</v>
      </c>
    </row>
    <row r="2467" spans="1:12" x14ac:dyDescent="0.25">
      <c r="A2467">
        <v>2466</v>
      </c>
      <c r="B2467" s="1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K2467" t="s">
        <v>13</v>
      </c>
      <c r="L2467">
        <f t="shared" si="38"/>
        <v>0</v>
      </c>
    </row>
    <row r="2468" spans="1:12" x14ac:dyDescent="0.25">
      <c r="A2468">
        <v>2467</v>
      </c>
      <c r="B2468" s="1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K2468" t="s">
        <v>13</v>
      </c>
      <c r="L2468">
        <f t="shared" si="38"/>
        <v>0</v>
      </c>
    </row>
    <row r="2469" spans="1:12" x14ac:dyDescent="0.25">
      <c r="A2469">
        <v>2468</v>
      </c>
      <c r="B2469" s="1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K2469" t="s">
        <v>11</v>
      </c>
      <c r="L2469">
        <f t="shared" si="38"/>
        <v>1</v>
      </c>
    </row>
    <row r="2470" spans="1:12" x14ac:dyDescent="0.25">
      <c r="A2470">
        <v>2469</v>
      </c>
      <c r="B2470" s="1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K2470" t="s">
        <v>13</v>
      </c>
      <c r="L2470">
        <f t="shared" si="38"/>
        <v>0</v>
      </c>
    </row>
    <row r="2471" spans="1:12" x14ac:dyDescent="0.25">
      <c r="A2471">
        <v>2470</v>
      </c>
      <c r="B2471" s="1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K2471" t="s">
        <v>11</v>
      </c>
      <c r="L2471">
        <f t="shared" si="38"/>
        <v>1</v>
      </c>
    </row>
    <row r="2472" spans="1:12" x14ac:dyDescent="0.25">
      <c r="A2472">
        <v>2471</v>
      </c>
      <c r="B2472" s="1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K2472" t="s">
        <v>11</v>
      </c>
      <c r="L2472">
        <f t="shared" si="38"/>
        <v>1</v>
      </c>
    </row>
    <row r="2473" spans="1:12" x14ac:dyDescent="0.25">
      <c r="A2473">
        <v>2472</v>
      </c>
      <c r="B2473" s="1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K2473" t="s">
        <v>11</v>
      </c>
      <c r="L2473">
        <f t="shared" si="38"/>
        <v>1</v>
      </c>
    </row>
    <row r="2474" spans="1:12" x14ac:dyDescent="0.25">
      <c r="A2474">
        <v>2473</v>
      </c>
      <c r="B2474" s="1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K2474" t="s">
        <v>13</v>
      </c>
      <c r="L2474">
        <f t="shared" si="38"/>
        <v>0</v>
      </c>
    </row>
    <row r="2475" spans="1:12" x14ac:dyDescent="0.25">
      <c r="A2475">
        <v>2474</v>
      </c>
      <c r="B2475" s="1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K2475" t="s">
        <v>13</v>
      </c>
      <c r="L2475">
        <f t="shared" si="38"/>
        <v>0</v>
      </c>
    </row>
    <row r="2476" spans="1:12" x14ac:dyDescent="0.25">
      <c r="A2476">
        <v>2475</v>
      </c>
      <c r="B2476" s="1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K2476" t="s">
        <v>11</v>
      </c>
      <c r="L2476">
        <f t="shared" si="38"/>
        <v>1</v>
      </c>
    </row>
    <row r="2477" spans="1:12" x14ac:dyDescent="0.25">
      <c r="A2477">
        <v>2476</v>
      </c>
      <c r="B2477" s="1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K2477" t="s">
        <v>13</v>
      </c>
      <c r="L2477">
        <f t="shared" si="38"/>
        <v>0</v>
      </c>
    </row>
    <row r="2478" spans="1:12" x14ac:dyDescent="0.25">
      <c r="A2478">
        <v>2477</v>
      </c>
      <c r="B2478" s="1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K2478" t="s">
        <v>11</v>
      </c>
      <c r="L2478">
        <f t="shared" si="38"/>
        <v>1</v>
      </c>
    </row>
    <row r="2479" spans="1:12" x14ac:dyDescent="0.25">
      <c r="A2479">
        <v>2478</v>
      </c>
      <c r="B2479" s="1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K2479" t="s">
        <v>13</v>
      </c>
      <c r="L2479">
        <f t="shared" si="38"/>
        <v>0</v>
      </c>
    </row>
    <row r="2480" spans="1:12" x14ac:dyDescent="0.25">
      <c r="A2480">
        <v>2479</v>
      </c>
      <c r="B2480" s="1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K2480" t="s">
        <v>11</v>
      </c>
      <c r="L2480">
        <f t="shared" si="38"/>
        <v>1</v>
      </c>
    </row>
    <row r="2481" spans="1:12" x14ac:dyDescent="0.25">
      <c r="A2481">
        <v>2480</v>
      </c>
      <c r="B2481" s="1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K2481" t="s">
        <v>11</v>
      </c>
      <c r="L2481">
        <f t="shared" si="38"/>
        <v>1</v>
      </c>
    </row>
    <row r="2482" spans="1:12" x14ac:dyDescent="0.25">
      <c r="A2482">
        <v>2481</v>
      </c>
      <c r="B2482" s="1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K2482" t="s">
        <v>11</v>
      </c>
      <c r="L2482">
        <f t="shared" si="38"/>
        <v>1</v>
      </c>
    </row>
    <row r="2483" spans="1:12" x14ac:dyDescent="0.25">
      <c r="A2483">
        <v>2482</v>
      </c>
      <c r="B2483" s="1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K2483" t="s">
        <v>11</v>
      </c>
      <c r="L2483">
        <f t="shared" si="38"/>
        <v>1</v>
      </c>
    </row>
    <row r="2484" spans="1:12" x14ac:dyDescent="0.25">
      <c r="A2484">
        <v>2483</v>
      </c>
      <c r="B2484" s="1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K2484" t="s">
        <v>11</v>
      </c>
      <c r="L2484">
        <f t="shared" si="38"/>
        <v>1</v>
      </c>
    </row>
    <row r="2485" spans="1:12" x14ac:dyDescent="0.25">
      <c r="A2485">
        <v>2484</v>
      </c>
      <c r="B2485" s="1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K2485" t="s">
        <v>11</v>
      </c>
      <c r="L2485">
        <f t="shared" si="38"/>
        <v>1</v>
      </c>
    </row>
    <row r="2486" spans="1:12" x14ac:dyDescent="0.25">
      <c r="A2486">
        <v>2485</v>
      </c>
      <c r="B2486" s="1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K2486" t="s">
        <v>11</v>
      </c>
      <c r="L2486">
        <f t="shared" si="38"/>
        <v>1</v>
      </c>
    </row>
    <row r="2487" spans="1:12" x14ac:dyDescent="0.25">
      <c r="A2487">
        <v>2486</v>
      </c>
      <c r="B2487" s="1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K2487" t="s">
        <v>13</v>
      </c>
      <c r="L2487">
        <f t="shared" si="38"/>
        <v>0</v>
      </c>
    </row>
    <row r="2488" spans="1:12" x14ac:dyDescent="0.25">
      <c r="A2488">
        <v>2487</v>
      </c>
      <c r="B2488" s="1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K2488" t="s">
        <v>13</v>
      </c>
      <c r="L2488">
        <f t="shared" si="38"/>
        <v>0</v>
      </c>
    </row>
    <row r="2489" spans="1:12" x14ac:dyDescent="0.25">
      <c r="A2489">
        <v>2488</v>
      </c>
      <c r="B2489" s="1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K2489" t="s">
        <v>13</v>
      </c>
      <c r="L2489">
        <f t="shared" si="38"/>
        <v>0</v>
      </c>
    </row>
    <row r="2490" spans="1:12" x14ac:dyDescent="0.25">
      <c r="A2490">
        <v>2489</v>
      </c>
      <c r="B2490" s="1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K2490" t="s">
        <v>11</v>
      </c>
      <c r="L2490">
        <f t="shared" si="38"/>
        <v>1</v>
      </c>
    </row>
    <row r="2491" spans="1:12" x14ac:dyDescent="0.25">
      <c r="A2491">
        <v>2490</v>
      </c>
      <c r="B2491" s="1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K2491" t="s">
        <v>13</v>
      </c>
      <c r="L2491">
        <f t="shared" si="38"/>
        <v>0</v>
      </c>
    </row>
    <row r="2492" spans="1:12" x14ac:dyDescent="0.25">
      <c r="A2492">
        <v>2491</v>
      </c>
      <c r="B2492" s="1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K2492" t="s">
        <v>13</v>
      </c>
      <c r="L2492">
        <f t="shared" si="38"/>
        <v>0</v>
      </c>
    </row>
    <row r="2493" spans="1:12" x14ac:dyDescent="0.25">
      <c r="A2493">
        <v>2492</v>
      </c>
      <c r="B2493" s="1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K2493" t="s">
        <v>13</v>
      </c>
      <c r="L2493">
        <f t="shared" si="38"/>
        <v>0</v>
      </c>
    </row>
    <row r="2494" spans="1:12" x14ac:dyDescent="0.25">
      <c r="A2494">
        <v>2493</v>
      </c>
      <c r="B2494" s="1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K2494" t="s">
        <v>13</v>
      </c>
      <c r="L2494">
        <f t="shared" si="38"/>
        <v>0</v>
      </c>
    </row>
    <row r="2495" spans="1:12" x14ac:dyDescent="0.25">
      <c r="A2495">
        <v>2494</v>
      </c>
      <c r="B2495" s="1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K2495" t="s">
        <v>13</v>
      </c>
      <c r="L2495">
        <f t="shared" si="38"/>
        <v>0</v>
      </c>
    </row>
    <row r="2496" spans="1:12" x14ac:dyDescent="0.25">
      <c r="A2496">
        <v>2495</v>
      </c>
      <c r="B2496" s="1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K2496" t="s">
        <v>13</v>
      </c>
      <c r="L2496">
        <f t="shared" si="38"/>
        <v>0</v>
      </c>
    </row>
    <row r="2497" spans="1:12" x14ac:dyDescent="0.25">
      <c r="A2497">
        <v>2496</v>
      </c>
      <c r="B2497" s="1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K2497" t="s">
        <v>13</v>
      </c>
      <c r="L2497">
        <f t="shared" si="38"/>
        <v>0</v>
      </c>
    </row>
    <row r="2498" spans="1:12" x14ac:dyDescent="0.25">
      <c r="A2498">
        <v>2497</v>
      </c>
      <c r="B2498" s="1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K2498" t="s">
        <v>13</v>
      </c>
      <c r="L2498">
        <f t="shared" si="38"/>
        <v>0</v>
      </c>
    </row>
    <row r="2499" spans="1:12" x14ac:dyDescent="0.25">
      <c r="A2499">
        <v>2498</v>
      </c>
      <c r="B2499" s="1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K2499" t="s">
        <v>13</v>
      </c>
      <c r="L2499">
        <f t="shared" ref="L2499:L2562" si="39">IF(K2499="Yes", 1, 0)</f>
        <v>0</v>
      </c>
    </row>
    <row r="2500" spans="1:12" x14ac:dyDescent="0.25">
      <c r="A2500">
        <v>2499</v>
      </c>
      <c r="B2500" s="1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K2500" t="s">
        <v>11</v>
      </c>
      <c r="L2500">
        <f t="shared" si="39"/>
        <v>1</v>
      </c>
    </row>
    <row r="2501" spans="1:12" x14ac:dyDescent="0.25">
      <c r="A2501">
        <v>2500</v>
      </c>
      <c r="B2501" s="1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K2501" t="s">
        <v>11</v>
      </c>
      <c r="L2501">
        <f t="shared" si="39"/>
        <v>1</v>
      </c>
    </row>
    <row r="2502" spans="1:12" x14ac:dyDescent="0.25">
      <c r="A2502">
        <v>2501</v>
      </c>
      <c r="B2502" s="1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K2502" t="s">
        <v>11</v>
      </c>
      <c r="L2502">
        <f t="shared" si="39"/>
        <v>1</v>
      </c>
    </row>
    <row r="2503" spans="1:12" x14ac:dyDescent="0.25">
      <c r="A2503">
        <v>2502</v>
      </c>
      <c r="B2503" s="1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K2503" t="s">
        <v>13</v>
      </c>
      <c r="L2503">
        <f t="shared" si="39"/>
        <v>0</v>
      </c>
    </row>
    <row r="2504" spans="1:12" x14ac:dyDescent="0.25">
      <c r="A2504">
        <v>2503</v>
      </c>
      <c r="B2504" s="1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K2504" t="s">
        <v>11</v>
      </c>
      <c r="L2504">
        <f t="shared" si="39"/>
        <v>1</v>
      </c>
    </row>
    <row r="2505" spans="1:12" x14ac:dyDescent="0.25">
      <c r="A2505">
        <v>2504</v>
      </c>
      <c r="B2505" s="1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K2505" t="s">
        <v>11</v>
      </c>
      <c r="L2505">
        <f t="shared" si="39"/>
        <v>1</v>
      </c>
    </row>
    <row r="2506" spans="1:12" x14ac:dyDescent="0.25">
      <c r="A2506">
        <v>2505</v>
      </c>
      <c r="B2506" s="1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K2506" t="s">
        <v>11</v>
      </c>
      <c r="L2506">
        <f t="shared" si="39"/>
        <v>1</v>
      </c>
    </row>
    <row r="2507" spans="1:12" x14ac:dyDescent="0.25">
      <c r="A2507">
        <v>2506</v>
      </c>
      <c r="B2507" s="1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K2507" t="s">
        <v>13</v>
      </c>
      <c r="L2507">
        <f t="shared" si="39"/>
        <v>0</v>
      </c>
    </row>
    <row r="2508" spans="1:12" x14ac:dyDescent="0.25">
      <c r="A2508">
        <v>2507</v>
      </c>
      <c r="B2508" s="1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K2508" t="s">
        <v>13</v>
      </c>
      <c r="L2508">
        <f t="shared" si="39"/>
        <v>0</v>
      </c>
    </row>
    <row r="2509" spans="1:12" x14ac:dyDescent="0.25">
      <c r="A2509">
        <v>2508</v>
      </c>
      <c r="B2509" s="1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K2509" t="s">
        <v>13</v>
      </c>
      <c r="L2509">
        <f t="shared" si="39"/>
        <v>0</v>
      </c>
    </row>
    <row r="2510" spans="1:12" x14ac:dyDescent="0.25">
      <c r="A2510">
        <v>2509</v>
      </c>
      <c r="B2510" s="1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K2510" t="s">
        <v>11</v>
      </c>
      <c r="L2510">
        <f t="shared" si="39"/>
        <v>1</v>
      </c>
    </row>
    <row r="2511" spans="1:12" x14ac:dyDescent="0.25">
      <c r="A2511">
        <v>2510</v>
      </c>
      <c r="B2511" s="1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K2511" t="s">
        <v>13</v>
      </c>
      <c r="L2511">
        <f t="shared" si="39"/>
        <v>0</v>
      </c>
    </row>
    <row r="2512" spans="1:12" x14ac:dyDescent="0.25">
      <c r="A2512">
        <v>2511</v>
      </c>
      <c r="B2512" s="1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K2512" t="s">
        <v>11</v>
      </c>
      <c r="L2512">
        <f t="shared" si="39"/>
        <v>1</v>
      </c>
    </row>
    <row r="2513" spans="1:12" x14ac:dyDescent="0.25">
      <c r="A2513">
        <v>2512</v>
      </c>
      <c r="B2513" s="1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K2513" t="s">
        <v>13</v>
      </c>
      <c r="L2513">
        <f t="shared" si="39"/>
        <v>0</v>
      </c>
    </row>
    <row r="2514" spans="1:12" x14ac:dyDescent="0.25">
      <c r="A2514">
        <v>2513</v>
      </c>
      <c r="B2514" s="1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K2514" t="s">
        <v>11</v>
      </c>
      <c r="L2514">
        <f t="shared" si="39"/>
        <v>1</v>
      </c>
    </row>
    <row r="2515" spans="1:12" x14ac:dyDescent="0.25">
      <c r="A2515">
        <v>2514</v>
      </c>
      <c r="B2515" s="1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K2515" t="s">
        <v>11</v>
      </c>
      <c r="L2515">
        <f t="shared" si="39"/>
        <v>1</v>
      </c>
    </row>
    <row r="2516" spans="1:12" x14ac:dyDescent="0.25">
      <c r="A2516">
        <v>2515</v>
      </c>
      <c r="B2516" s="1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K2516" t="s">
        <v>11</v>
      </c>
      <c r="L2516">
        <f t="shared" si="39"/>
        <v>1</v>
      </c>
    </row>
    <row r="2517" spans="1:12" x14ac:dyDescent="0.25">
      <c r="A2517">
        <v>2516</v>
      </c>
      <c r="B2517" s="1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K2517" t="s">
        <v>11</v>
      </c>
      <c r="L2517">
        <f t="shared" si="39"/>
        <v>1</v>
      </c>
    </row>
    <row r="2518" spans="1:12" x14ac:dyDescent="0.25">
      <c r="A2518">
        <v>2517</v>
      </c>
      <c r="B2518" s="1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K2518" t="s">
        <v>11</v>
      </c>
      <c r="L2518">
        <f t="shared" si="39"/>
        <v>1</v>
      </c>
    </row>
    <row r="2519" spans="1:12" x14ac:dyDescent="0.25">
      <c r="A2519">
        <v>2518</v>
      </c>
      <c r="B2519" s="1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K2519" t="s">
        <v>11</v>
      </c>
      <c r="L2519">
        <f t="shared" si="39"/>
        <v>1</v>
      </c>
    </row>
    <row r="2520" spans="1:12" x14ac:dyDescent="0.25">
      <c r="A2520">
        <v>2519</v>
      </c>
      <c r="B2520" s="1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K2520" t="s">
        <v>13</v>
      </c>
      <c r="L2520">
        <f t="shared" si="39"/>
        <v>0</v>
      </c>
    </row>
    <row r="2521" spans="1:12" x14ac:dyDescent="0.25">
      <c r="A2521">
        <v>2520</v>
      </c>
      <c r="B2521" s="1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K2521" t="s">
        <v>11</v>
      </c>
      <c r="L2521">
        <f t="shared" si="39"/>
        <v>1</v>
      </c>
    </row>
    <row r="2522" spans="1:12" x14ac:dyDescent="0.25">
      <c r="A2522">
        <v>2521</v>
      </c>
      <c r="B2522" s="1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K2522" t="s">
        <v>13</v>
      </c>
      <c r="L2522">
        <f t="shared" si="39"/>
        <v>0</v>
      </c>
    </row>
    <row r="2523" spans="1:12" x14ac:dyDescent="0.25">
      <c r="A2523">
        <v>2522</v>
      </c>
      <c r="B2523" s="1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K2523" t="s">
        <v>13</v>
      </c>
      <c r="L2523">
        <f t="shared" si="39"/>
        <v>0</v>
      </c>
    </row>
    <row r="2524" spans="1:12" x14ac:dyDescent="0.25">
      <c r="A2524">
        <v>2523</v>
      </c>
      <c r="B2524" s="1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K2524" t="s">
        <v>11</v>
      </c>
      <c r="L2524">
        <f t="shared" si="39"/>
        <v>1</v>
      </c>
    </row>
    <row r="2525" spans="1:12" x14ac:dyDescent="0.25">
      <c r="A2525">
        <v>2524</v>
      </c>
      <c r="B2525" s="1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K2525" t="s">
        <v>11</v>
      </c>
      <c r="L2525">
        <f t="shared" si="39"/>
        <v>1</v>
      </c>
    </row>
    <row r="2526" spans="1:12" x14ac:dyDescent="0.25">
      <c r="A2526">
        <v>2525</v>
      </c>
      <c r="B2526" s="1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K2526" t="s">
        <v>13</v>
      </c>
      <c r="L2526">
        <f t="shared" si="39"/>
        <v>0</v>
      </c>
    </row>
    <row r="2527" spans="1:12" x14ac:dyDescent="0.25">
      <c r="A2527">
        <v>2526</v>
      </c>
      <c r="B2527" s="1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K2527" t="s">
        <v>11</v>
      </c>
      <c r="L2527">
        <f t="shared" si="39"/>
        <v>1</v>
      </c>
    </row>
    <row r="2528" spans="1:12" x14ac:dyDescent="0.25">
      <c r="A2528">
        <v>2527</v>
      </c>
      <c r="B2528" s="1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K2528" t="s">
        <v>13</v>
      </c>
      <c r="L2528">
        <f t="shared" si="39"/>
        <v>0</v>
      </c>
    </row>
    <row r="2529" spans="1:12" x14ac:dyDescent="0.25">
      <c r="A2529">
        <v>2528</v>
      </c>
      <c r="B2529" s="1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K2529" t="s">
        <v>11</v>
      </c>
      <c r="L2529">
        <f t="shared" si="39"/>
        <v>1</v>
      </c>
    </row>
    <row r="2530" spans="1:12" x14ac:dyDescent="0.25">
      <c r="A2530">
        <v>2529</v>
      </c>
      <c r="B2530" s="1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K2530" t="s">
        <v>13</v>
      </c>
      <c r="L2530">
        <f t="shared" si="39"/>
        <v>0</v>
      </c>
    </row>
    <row r="2531" spans="1:12" x14ac:dyDescent="0.25">
      <c r="A2531">
        <v>2530</v>
      </c>
      <c r="B2531" s="1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K2531" t="s">
        <v>13</v>
      </c>
      <c r="L2531">
        <f t="shared" si="39"/>
        <v>0</v>
      </c>
    </row>
    <row r="2532" spans="1:12" x14ac:dyDescent="0.25">
      <c r="A2532">
        <v>2531</v>
      </c>
      <c r="B2532" s="1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K2532" t="s">
        <v>13</v>
      </c>
      <c r="L2532">
        <f t="shared" si="39"/>
        <v>0</v>
      </c>
    </row>
    <row r="2533" spans="1:12" x14ac:dyDescent="0.25">
      <c r="A2533">
        <v>2532</v>
      </c>
      <c r="B2533" s="1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K2533" t="s">
        <v>13</v>
      </c>
      <c r="L2533">
        <f t="shared" si="39"/>
        <v>0</v>
      </c>
    </row>
    <row r="2534" spans="1:12" x14ac:dyDescent="0.25">
      <c r="A2534">
        <v>2533</v>
      </c>
      <c r="B2534" s="1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K2534" t="s">
        <v>11</v>
      </c>
      <c r="L2534">
        <f t="shared" si="39"/>
        <v>1</v>
      </c>
    </row>
    <row r="2535" spans="1:12" x14ac:dyDescent="0.25">
      <c r="A2535">
        <v>2534</v>
      </c>
      <c r="B2535" s="1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K2535" t="s">
        <v>13</v>
      </c>
      <c r="L2535">
        <f t="shared" si="39"/>
        <v>0</v>
      </c>
    </row>
    <row r="2536" spans="1:12" x14ac:dyDescent="0.25">
      <c r="A2536">
        <v>2535</v>
      </c>
      <c r="B2536" s="1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K2536" t="s">
        <v>13</v>
      </c>
      <c r="L2536">
        <f t="shared" si="39"/>
        <v>0</v>
      </c>
    </row>
    <row r="2537" spans="1:12" x14ac:dyDescent="0.25">
      <c r="A2537">
        <v>2536</v>
      </c>
      <c r="B2537" s="1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K2537" t="s">
        <v>11</v>
      </c>
      <c r="L2537">
        <f t="shared" si="39"/>
        <v>1</v>
      </c>
    </row>
    <row r="2538" spans="1:12" x14ac:dyDescent="0.25">
      <c r="A2538">
        <v>2537</v>
      </c>
      <c r="B2538" s="1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K2538" t="s">
        <v>11</v>
      </c>
      <c r="L2538">
        <f t="shared" si="39"/>
        <v>1</v>
      </c>
    </row>
    <row r="2539" spans="1:12" x14ac:dyDescent="0.25">
      <c r="A2539">
        <v>2538</v>
      </c>
      <c r="B2539" s="1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K2539" t="s">
        <v>13</v>
      </c>
      <c r="L2539">
        <f t="shared" si="39"/>
        <v>0</v>
      </c>
    </row>
    <row r="2540" spans="1:12" x14ac:dyDescent="0.25">
      <c r="A2540">
        <v>2539</v>
      </c>
      <c r="B2540" s="1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K2540" t="s">
        <v>13</v>
      </c>
      <c r="L2540">
        <f t="shared" si="39"/>
        <v>0</v>
      </c>
    </row>
    <row r="2541" spans="1:12" x14ac:dyDescent="0.25">
      <c r="A2541">
        <v>2540</v>
      </c>
      <c r="B2541" s="1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K2541" t="s">
        <v>11</v>
      </c>
      <c r="L2541">
        <f t="shared" si="39"/>
        <v>1</v>
      </c>
    </row>
    <row r="2542" spans="1:12" x14ac:dyDescent="0.25">
      <c r="A2542">
        <v>2541</v>
      </c>
      <c r="B2542" s="1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K2542" t="s">
        <v>11</v>
      </c>
      <c r="L2542">
        <f t="shared" si="39"/>
        <v>1</v>
      </c>
    </row>
    <row r="2543" spans="1:12" x14ac:dyDescent="0.25">
      <c r="A2543">
        <v>2542</v>
      </c>
      <c r="B2543" s="1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K2543" t="s">
        <v>13</v>
      </c>
      <c r="L2543">
        <f t="shared" si="39"/>
        <v>0</v>
      </c>
    </row>
    <row r="2544" spans="1:12" x14ac:dyDescent="0.25">
      <c r="A2544">
        <v>2543</v>
      </c>
      <c r="B2544" s="1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K2544" t="s">
        <v>13</v>
      </c>
      <c r="L2544">
        <f t="shared" si="39"/>
        <v>0</v>
      </c>
    </row>
    <row r="2545" spans="1:12" x14ac:dyDescent="0.25">
      <c r="A2545">
        <v>2544</v>
      </c>
      <c r="B2545" s="1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K2545" t="s">
        <v>13</v>
      </c>
      <c r="L2545">
        <f t="shared" si="39"/>
        <v>0</v>
      </c>
    </row>
    <row r="2546" spans="1:12" x14ac:dyDescent="0.25">
      <c r="A2546">
        <v>2545</v>
      </c>
      <c r="B2546" s="1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K2546" t="s">
        <v>13</v>
      </c>
      <c r="L2546">
        <f t="shared" si="39"/>
        <v>0</v>
      </c>
    </row>
    <row r="2547" spans="1:12" x14ac:dyDescent="0.25">
      <c r="A2547">
        <v>2546</v>
      </c>
      <c r="B2547" s="1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K2547" t="s">
        <v>11</v>
      </c>
      <c r="L2547">
        <f t="shared" si="39"/>
        <v>1</v>
      </c>
    </row>
    <row r="2548" spans="1:12" x14ac:dyDescent="0.25">
      <c r="A2548">
        <v>2547</v>
      </c>
      <c r="B2548" s="1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K2548" t="s">
        <v>13</v>
      </c>
      <c r="L2548">
        <f t="shared" si="39"/>
        <v>0</v>
      </c>
    </row>
    <row r="2549" spans="1:12" x14ac:dyDescent="0.25">
      <c r="A2549">
        <v>2548</v>
      </c>
      <c r="B2549" s="1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K2549" t="s">
        <v>13</v>
      </c>
      <c r="L2549">
        <f t="shared" si="39"/>
        <v>0</v>
      </c>
    </row>
    <row r="2550" spans="1:12" x14ac:dyDescent="0.25">
      <c r="A2550">
        <v>2549</v>
      </c>
      <c r="B2550" s="1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K2550" t="s">
        <v>11</v>
      </c>
      <c r="L2550">
        <f t="shared" si="39"/>
        <v>1</v>
      </c>
    </row>
    <row r="2551" spans="1:12" x14ac:dyDescent="0.25">
      <c r="A2551">
        <v>2550</v>
      </c>
      <c r="B2551" s="1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K2551" t="s">
        <v>11</v>
      </c>
      <c r="L2551">
        <f t="shared" si="39"/>
        <v>1</v>
      </c>
    </row>
    <row r="2552" spans="1:12" x14ac:dyDescent="0.25">
      <c r="A2552">
        <v>2551</v>
      </c>
      <c r="B2552" s="1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K2552" t="s">
        <v>13</v>
      </c>
      <c r="L2552">
        <f t="shared" si="39"/>
        <v>0</v>
      </c>
    </row>
    <row r="2553" spans="1:12" x14ac:dyDescent="0.25">
      <c r="A2553">
        <v>2552</v>
      </c>
      <c r="B2553" s="1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K2553" t="s">
        <v>13</v>
      </c>
      <c r="L2553">
        <f t="shared" si="39"/>
        <v>0</v>
      </c>
    </row>
    <row r="2554" spans="1:12" x14ac:dyDescent="0.25">
      <c r="A2554">
        <v>2553</v>
      </c>
      <c r="B2554" s="1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K2554" t="s">
        <v>11</v>
      </c>
      <c r="L2554">
        <f t="shared" si="39"/>
        <v>1</v>
      </c>
    </row>
    <row r="2555" spans="1:12" x14ac:dyDescent="0.25">
      <c r="A2555">
        <v>2554</v>
      </c>
      <c r="B2555" s="1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K2555" t="s">
        <v>13</v>
      </c>
      <c r="L2555">
        <f t="shared" si="39"/>
        <v>0</v>
      </c>
    </row>
    <row r="2556" spans="1:12" x14ac:dyDescent="0.25">
      <c r="A2556">
        <v>2555</v>
      </c>
      <c r="B2556" s="1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K2556" t="s">
        <v>11</v>
      </c>
      <c r="L2556">
        <f t="shared" si="39"/>
        <v>1</v>
      </c>
    </row>
    <row r="2557" spans="1:12" x14ac:dyDescent="0.25">
      <c r="A2557">
        <v>2556</v>
      </c>
      <c r="B2557" s="1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K2557" t="s">
        <v>13</v>
      </c>
      <c r="L2557">
        <f t="shared" si="39"/>
        <v>0</v>
      </c>
    </row>
    <row r="2558" spans="1:12" x14ac:dyDescent="0.25">
      <c r="A2558">
        <v>2557</v>
      </c>
      <c r="B2558" s="1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K2558" t="s">
        <v>11</v>
      </c>
      <c r="L2558">
        <f t="shared" si="39"/>
        <v>1</v>
      </c>
    </row>
    <row r="2559" spans="1:12" x14ac:dyDescent="0.25">
      <c r="A2559">
        <v>2558</v>
      </c>
      <c r="B2559" s="1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K2559" t="s">
        <v>13</v>
      </c>
      <c r="L2559">
        <f t="shared" si="39"/>
        <v>0</v>
      </c>
    </row>
    <row r="2560" spans="1:12" x14ac:dyDescent="0.25">
      <c r="A2560">
        <v>2559</v>
      </c>
      <c r="B2560" s="1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K2560" t="s">
        <v>13</v>
      </c>
      <c r="L2560">
        <f t="shared" si="39"/>
        <v>0</v>
      </c>
    </row>
    <row r="2561" spans="1:12" x14ac:dyDescent="0.25">
      <c r="A2561">
        <v>2560</v>
      </c>
      <c r="B2561" s="1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K2561" t="s">
        <v>11</v>
      </c>
      <c r="L2561">
        <f t="shared" si="39"/>
        <v>1</v>
      </c>
    </row>
    <row r="2562" spans="1:12" x14ac:dyDescent="0.25">
      <c r="A2562">
        <v>2561</v>
      </c>
      <c r="B2562" s="1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K2562" t="s">
        <v>13</v>
      </c>
      <c r="L2562">
        <f t="shared" si="39"/>
        <v>0</v>
      </c>
    </row>
    <row r="2563" spans="1:12" x14ac:dyDescent="0.25">
      <c r="A2563">
        <v>2562</v>
      </c>
      <c r="B2563" s="1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K2563" t="s">
        <v>11</v>
      </c>
      <c r="L2563">
        <f t="shared" ref="L2563:L2626" si="40">IF(K2563="Yes", 1, 0)</f>
        <v>1</v>
      </c>
    </row>
    <row r="2564" spans="1:12" x14ac:dyDescent="0.25">
      <c r="A2564">
        <v>2563</v>
      </c>
      <c r="B2564" s="1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K2564" t="s">
        <v>13</v>
      </c>
      <c r="L2564">
        <f t="shared" si="40"/>
        <v>0</v>
      </c>
    </row>
    <row r="2565" spans="1:12" x14ac:dyDescent="0.25">
      <c r="A2565">
        <v>2564</v>
      </c>
      <c r="B2565" s="1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K2565" t="s">
        <v>11</v>
      </c>
      <c r="L2565">
        <f t="shared" si="40"/>
        <v>1</v>
      </c>
    </row>
    <row r="2566" spans="1:12" x14ac:dyDescent="0.25">
      <c r="A2566">
        <v>2565</v>
      </c>
      <c r="B2566" s="1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K2566" t="s">
        <v>13</v>
      </c>
      <c r="L2566">
        <f t="shared" si="40"/>
        <v>0</v>
      </c>
    </row>
    <row r="2567" spans="1:12" x14ac:dyDescent="0.25">
      <c r="A2567">
        <v>2566</v>
      </c>
      <c r="B2567" s="1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K2567" t="s">
        <v>13</v>
      </c>
      <c r="L2567">
        <f t="shared" si="40"/>
        <v>0</v>
      </c>
    </row>
    <row r="2568" spans="1:12" x14ac:dyDescent="0.25">
      <c r="A2568">
        <v>2567</v>
      </c>
      <c r="B2568" s="1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K2568" t="s">
        <v>13</v>
      </c>
      <c r="L2568">
        <f t="shared" si="40"/>
        <v>0</v>
      </c>
    </row>
    <row r="2569" spans="1:12" x14ac:dyDescent="0.25">
      <c r="A2569">
        <v>2568</v>
      </c>
      <c r="B2569" s="1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K2569" t="s">
        <v>11</v>
      </c>
      <c r="L2569">
        <f t="shared" si="40"/>
        <v>1</v>
      </c>
    </row>
    <row r="2570" spans="1:12" x14ac:dyDescent="0.25">
      <c r="A2570">
        <v>2569</v>
      </c>
      <c r="B2570" s="1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K2570" t="s">
        <v>11</v>
      </c>
      <c r="L2570">
        <f t="shared" si="40"/>
        <v>1</v>
      </c>
    </row>
    <row r="2571" spans="1:12" x14ac:dyDescent="0.25">
      <c r="A2571">
        <v>2570</v>
      </c>
      <c r="B2571" s="1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K2571" t="s">
        <v>13</v>
      </c>
      <c r="L2571">
        <f t="shared" si="40"/>
        <v>0</v>
      </c>
    </row>
    <row r="2572" spans="1:12" x14ac:dyDescent="0.25">
      <c r="A2572">
        <v>2571</v>
      </c>
      <c r="B2572" s="1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K2572" t="s">
        <v>11</v>
      </c>
      <c r="L2572">
        <f t="shared" si="40"/>
        <v>1</v>
      </c>
    </row>
    <row r="2573" spans="1:12" x14ac:dyDescent="0.25">
      <c r="A2573">
        <v>2572</v>
      </c>
      <c r="B2573" s="1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K2573" t="s">
        <v>13</v>
      </c>
      <c r="L2573">
        <f t="shared" si="40"/>
        <v>0</v>
      </c>
    </row>
    <row r="2574" spans="1:12" x14ac:dyDescent="0.25">
      <c r="A2574">
        <v>2573</v>
      </c>
      <c r="B2574" s="1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K2574" t="s">
        <v>11</v>
      </c>
      <c r="L2574">
        <f t="shared" si="40"/>
        <v>1</v>
      </c>
    </row>
    <row r="2575" spans="1:12" x14ac:dyDescent="0.25">
      <c r="A2575">
        <v>2574</v>
      </c>
      <c r="B2575" s="1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K2575" t="s">
        <v>13</v>
      </c>
      <c r="L2575">
        <f t="shared" si="40"/>
        <v>0</v>
      </c>
    </row>
    <row r="2576" spans="1:12" x14ac:dyDescent="0.25">
      <c r="A2576">
        <v>2575</v>
      </c>
      <c r="B2576" s="1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K2576" t="s">
        <v>11</v>
      </c>
      <c r="L2576">
        <f t="shared" si="40"/>
        <v>1</v>
      </c>
    </row>
    <row r="2577" spans="1:12" x14ac:dyDescent="0.25">
      <c r="A2577">
        <v>2576</v>
      </c>
      <c r="B2577" s="1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K2577" t="s">
        <v>11</v>
      </c>
      <c r="L2577">
        <f t="shared" si="40"/>
        <v>1</v>
      </c>
    </row>
    <row r="2578" spans="1:12" x14ac:dyDescent="0.25">
      <c r="A2578">
        <v>2577</v>
      </c>
      <c r="B2578" s="1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K2578" t="s">
        <v>11</v>
      </c>
      <c r="L2578">
        <f t="shared" si="40"/>
        <v>1</v>
      </c>
    </row>
    <row r="2579" spans="1:12" x14ac:dyDescent="0.25">
      <c r="A2579">
        <v>2578</v>
      </c>
      <c r="B2579" s="1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K2579" t="s">
        <v>11</v>
      </c>
      <c r="L2579">
        <f t="shared" si="40"/>
        <v>1</v>
      </c>
    </row>
    <row r="2580" spans="1:12" x14ac:dyDescent="0.25">
      <c r="A2580">
        <v>2579</v>
      </c>
      <c r="B2580" s="1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K2580" t="s">
        <v>13</v>
      </c>
      <c r="L2580">
        <f t="shared" si="40"/>
        <v>0</v>
      </c>
    </row>
    <row r="2581" spans="1:12" x14ac:dyDescent="0.25">
      <c r="A2581">
        <v>2580</v>
      </c>
      <c r="B2581" s="1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K2581" t="s">
        <v>11</v>
      </c>
      <c r="L2581">
        <f t="shared" si="40"/>
        <v>1</v>
      </c>
    </row>
    <row r="2582" spans="1:12" x14ac:dyDescent="0.25">
      <c r="A2582">
        <v>2581</v>
      </c>
      <c r="B2582" s="1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K2582" t="s">
        <v>11</v>
      </c>
      <c r="L2582">
        <f t="shared" si="40"/>
        <v>1</v>
      </c>
    </row>
    <row r="2583" spans="1:12" x14ac:dyDescent="0.25">
      <c r="A2583">
        <v>2582</v>
      </c>
      <c r="B2583" s="1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K2583" t="s">
        <v>13</v>
      </c>
      <c r="L2583">
        <f t="shared" si="40"/>
        <v>0</v>
      </c>
    </row>
    <row r="2584" spans="1:12" x14ac:dyDescent="0.25">
      <c r="A2584">
        <v>2583</v>
      </c>
      <c r="B2584" s="1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K2584" t="s">
        <v>11</v>
      </c>
      <c r="L2584">
        <f t="shared" si="40"/>
        <v>1</v>
      </c>
    </row>
    <row r="2585" spans="1:12" x14ac:dyDescent="0.25">
      <c r="A2585">
        <v>2584</v>
      </c>
      <c r="B2585" s="1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K2585" t="s">
        <v>13</v>
      </c>
      <c r="L2585">
        <f t="shared" si="40"/>
        <v>0</v>
      </c>
    </row>
    <row r="2586" spans="1:12" x14ac:dyDescent="0.25">
      <c r="A2586">
        <v>2585</v>
      </c>
      <c r="B2586" s="1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K2586" t="s">
        <v>13</v>
      </c>
      <c r="L2586">
        <f t="shared" si="40"/>
        <v>0</v>
      </c>
    </row>
    <row r="2587" spans="1:12" x14ac:dyDescent="0.25">
      <c r="A2587">
        <v>2586</v>
      </c>
      <c r="B2587" s="1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K2587" t="s">
        <v>13</v>
      </c>
      <c r="L2587">
        <f t="shared" si="40"/>
        <v>0</v>
      </c>
    </row>
    <row r="2588" spans="1:12" x14ac:dyDescent="0.25">
      <c r="A2588">
        <v>2587</v>
      </c>
      <c r="B2588" s="1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K2588" t="s">
        <v>11</v>
      </c>
      <c r="L2588">
        <f t="shared" si="40"/>
        <v>1</v>
      </c>
    </row>
    <row r="2589" spans="1:12" x14ac:dyDescent="0.25">
      <c r="A2589">
        <v>2588</v>
      </c>
      <c r="B2589" s="1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K2589" t="s">
        <v>13</v>
      </c>
      <c r="L2589">
        <f t="shared" si="40"/>
        <v>0</v>
      </c>
    </row>
    <row r="2590" spans="1:12" x14ac:dyDescent="0.25">
      <c r="A2590">
        <v>2589</v>
      </c>
      <c r="B2590" s="1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K2590" t="s">
        <v>11</v>
      </c>
      <c r="L2590">
        <f t="shared" si="40"/>
        <v>1</v>
      </c>
    </row>
    <row r="2591" spans="1:12" x14ac:dyDescent="0.25">
      <c r="A2591">
        <v>2590</v>
      </c>
      <c r="B2591" s="1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K2591" t="s">
        <v>11</v>
      </c>
      <c r="L2591">
        <f t="shared" si="40"/>
        <v>1</v>
      </c>
    </row>
    <row r="2592" spans="1:12" x14ac:dyDescent="0.25">
      <c r="A2592">
        <v>2591</v>
      </c>
      <c r="B2592" s="1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K2592" t="s">
        <v>11</v>
      </c>
      <c r="L2592">
        <f t="shared" si="40"/>
        <v>1</v>
      </c>
    </row>
    <row r="2593" spans="1:12" x14ac:dyDescent="0.25">
      <c r="A2593">
        <v>2592</v>
      </c>
      <c r="B2593" s="1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K2593" t="s">
        <v>11</v>
      </c>
      <c r="L2593">
        <f t="shared" si="40"/>
        <v>1</v>
      </c>
    </row>
    <row r="2594" spans="1:12" x14ac:dyDescent="0.25">
      <c r="A2594">
        <v>2593</v>
      </c>
      <c r="B2594" s="1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K2594" t="s">
        <v>13</v>
      </c>
      <c r="L2594">
        <f t="shared" si="40"/>
        <v>0</v>
      </c>
    </row>
    <row r="2595" spans="1:12" x14ac:dyDescent="0.25">
      <c r="A2595">
        <v>2594</v>
      </c>
      <c r="B2595" s="1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K2595" t="s">
        <v>13</v>
      </c>
      <c r="L2595">
        <f t="shared" si="40"/>
        <v>0</v>
      </c>
    </row>
    <row r="2596" spans="1:12" x14ac:dyDescent="0.25">
      <c r="A2596">
        <v>2595</v>
      </c>
      <c r="B2596" s="1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K2596" t="s">
        <v>11</v>
      </c>
      <c r="L2596">
        <f t="shared" si="40"/>
        <v>1</v>
      </c>
    </row>
    <row r="2597" spans="1:12" x14ac:dyDescent="0.25">
      <c r="A2597">
        <v>2596</v>
      </c>
      <c r="B2597" s="1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K2597" t="s">
        <v>13</v>
      </c>
      <c r="L2597">
        <f t="shared" si="40"/>
        <v>0</v>
      </c>
    </row>
    <row r="2598" spans="1:12" x14ac:dyDescent="0.25">
      <c r="A2598">
        <v>2597</v>
      </c>
      <c r="B2598" s="1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K2598" t="s">
        <v>13</v>
      </c>
      <c r="L2598">
        <f t="shared" si="40"/>
        <v>0</v>
      </c>
    </row>
    <row r="2599" spans="1:12" x14ac:dyDescent="0.25">
      <c r="A2599">
        <v>2598</v>
      </c>
      <c r="B2599" s="1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K2599" t="s">
        <v>13</v>
      </c>
      <c r="L2599">
        <f t="shared" si="40"/>
        <v>0</v>
      </c>
    </row>
    <row r="2600" spans="1:12" x14ac:dyDescent="0.25">
      <c r="A2600">
        <v>2599</v>
      </c>
      <c r="B2600" s="1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K2600" t="s">
        <v>13</v>
      </c>
      <c r="L2600">
        <f t="shared" si="40"/>
        <v>0</v>
      </c>
    </row>
    <row r="2601" spans="1:12" x14ac:dyDescent="0.25">
      <c r="A2601">
        <v>2600</v>
      </c>
      <c r="B2601" s="1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K2601" t="s">
        <v>11</v>
      </c>
      <c r="L2601">
        <f t="shared" si="40"/>
        <v>1</v>
      </c>
    </row>
    <row r="2602" spans="1:12" x14ac:dyDescent="0.25">
      <c r="A2602">
        <v>2601</v>
      </c>
      <c r="B2602" s="1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K2602" t="s">
        <v>11</v>
      </c>
      <c r="L2602">
        <f t="shared" si="40"/>
        <v>1</v>
      </c>
    </row>
    <row r="2603" spans="1:12" x14ac:dyDescent="0.25">
      <c r="A2603">
        <v>2602</v>
      </c>
      <c r="B2603" s="1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K2603" t="s">
        <v>13</v>
      </c>
      <c r="L2603">
        <f t="shared" si="40"/>
        <v>0</v>
      </c>
    </row>
    <row r="2604" spans="1:12" x14ac:dyDescent="0.25">
      <c r="A2604">
        <v>2603</v>
      </c>
      <c r="B2604" s="1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K2604" t="s">
        <v>11</v>
      </c>
      <c r="L2604">
        <f t="shared" si="40"/>
        <v>1</v>
      </c>
    </row>
    <row r="2605" spans="1:12" x14ac:dyDescent="0.25">
      <c r="A2605">
        <v>2604</v>
      </c>
      <c r="B2605" s="1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K2605" t="s">
        <v>13</v>
      </c>
      <c r="L2605">
        <f t="shared" si="40"/>
        <v>0</v>
      </c>
    </row>
    <row r="2606" spans="1:12" x14ac:dyDescent="0.25">
      <c r="A2606">
        <v>2605</v>
      </c>
      <c r="B2606" s="1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K2606" t="s">
        <v>11</v>
      </c>
      <c r="L2606">
        <f t="shared" si="40"/>
        <v>1</v>
      </c>
    </row>
    <row r="2607" spans="1:12" x14ac:dyDescent="0.25">
      <c r="A2607">
        <v>2606</v>
      </c>
      <c r="B2607" s="1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K2607" t="s">
        <v>13</v>
      </c>
      <c r="L2607">
        <f t="shared" si="40"/>
        <v>0</v>
      </c>
    </row>
    <row r="2608" spans="1:12" x14ac:dyDescent="0.25">
      <c r="A2608">
        <v>2607</v>
      </c>
      <c r="B2608" s="1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K2608" t="s">
        <v>13</v>
      </c>
      <c r="L2608">
        <f t="shared" si="40"/>
        <v>0</v>
      </c>
    </row>
    <row r="2609" spans="1:12" x14ac:dyDescent="0.25">
      <c r="A2609">
        <v>2608</v>
      </c>
      <c r="B2609" s="1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K2609" t="s">
        <v>11</v>
      </c>
      <c r="L2609">
        <f t="shared" si="40"/>
        <v>1</v>
      </c>
    </row>
    <row r="2610" spans="1:12" x14ac:dyDescent="0.25">
      <c r="A2610">
        <v>2609</v>
      </c>
      <c r="B2610" s="1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K2610" t="s">
        <v>11</v>
      </c>
      <c r="L2610">
        <f t="shared" si="40"/>
        <v>1</v>
      </c>
    </row>
    <row r="2611" spans="1:12" x14ac:dyDescent="0.25">
      <c r="A2611">
        <v>2610</v>
      </c>
      <c r="B2611" s="1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K2611" t="s">
        <v>11</v>
      </c>
      <c r="L2611">
        <f t="shared" si="40"/>
        <v>1</v>
      </c>
    </row>
    <row r="2612" spans="1:12" x14ac:dyDescent="0.25">
      <c r="A2612">
        <v>2611</v>
      </c>
      <c r="B2612" s="1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K2612" t="s">
        <v>11</v>
      </c>
      <c r="L2612">
        <f t="shared" si="40"/>
        <v>1</v>
      </c>
    </row>
    <row r="2613" spans="1:12" x14ac:dyDescent="0.25">
      <c r="A2613">
        <v>2612</v>
      </c>
      <c r="B2613" s="1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K2613" t="s">
        <v>11</v>
      </c>
      <c r="L2613">
        <f t="shared" si="40"/>
        <v>1</v>
      </c>
    </row>
    <row r="2614" spans="1:12" x14ac:dyDescent="0.25">
      <c r="A2614">
        <v>2613</v>
      </c>
      <c r="B2614" s="1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K2614" t="s">
        <v>11</v>
      </c>
      <c r="L2614">
        <f t="shared" si="40"/>
        <v>1</v>
      </c>
    </row>
    <row r="2615" spans="1:12" x14ac:dyDescent="0.25">
      <c r="A2615">
        <v>2614</v>
      </c>
      <c r="B2615" s="1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K2615" t="s">
        <v>13</v>
      </c>
      <c r="L2615">
        <f t="shared" si="40"/>
        <v>0</v>
      </c>
    </row>
    <row r="2616" spans="1:12" x14ac:dyDescent="0.25">
      <c r="A2616">
        <v>2615</v>
      </c>
      <c r="B2616" s="1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K2616" t="s">
        <v>13</v>
      </c>
      <c r="L2616">
        <f t="shared" si="40"/>
        <v>0</v>
      </c>
    </row>
    <row r="2617" spans="1:12" x14ac:dyDescent="0.25">
      <c r="A2617">
        <v>2616</v>
      </c>
      <c r="B2617" s="1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K2617" t="s">
        <v>13</v>
      </c>
      <c r="L2617">
        <f t="shared" si="40"/>
        <v>0</v>
      </c>
    </row>
    <row r="2618" spans="1:12" x14ac:dyDescent="0.25">
      <c r="A2618">
        <v>2617</v>
      </c>
      <c r="B2618" s="1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K2618" t="s">
        <v>11</v>
      </c>
      <c r="L2618">
        <f t="shared" si="40"/>
        <v>1</v>
      </c>
    </row>
    <row r="2619" spans="1:12" x14ac:dyDescent="0.25">
      <c r="A2619">
        <v>2618</v>
      </c>
      <c r="B2619" s="1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K2619" t="s">
        <v>13</v>
      </c>
      <c r="L2619">
        <f t="shared" si="40"/>
        <v>0</v>
      </c>
    </row>
    <row r="2620" spans="1:12" x14ac:dyDescent="0.25">
      <c r="A2620">
        <v>2619</v>
      </c>
      <c r="B2620" s="1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K2620" t="s">
        <v>11</v>
      </c>
      <c r="L2620">
        <f t="shared" si="40"/>
        <v>1</v>
      </c>
    </row>
    <row r="2621" spans="1:12" x14ac:dyDescent="0.25">
      <c r="A2621">
        <v>2620</v>
      </c>
      <c r="B2621" s="1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K2621" t="s">
        <v>11</v>
      </c>
      <c r="L2621">
        <f t="shared" si="40"/>
        <v>1</v>
      </c>
    </row>
    <row r="2622" spans="1:12" x14ac:dyDescent="0.25">
      <c r="A2622">
        <v>2621</v>
      </c>
      <c r="B2622" s="1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K2622" t="s">
        <v>13</v>
      </c>
      <c r="L2622">
        <f t="shared" si="40"/>
        <v>0</v>
      </c>
    </row>
    <row r="2623" spans="1:12" x14ac:dyDescent="0.25">
      <c r="A2623">
        <v>2622</v>
      </c>
      <c r="B2623" s="1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K2623" t="s">
        <v>13</v>
      </c>
      <c r="L2623">
        <f t="shared" si="40"/>
        <v>0</v>
      </c>
    </row>
    <row r="2624" spans="1:12" x14ac:dyDescent="0.25">
      <c r="A2624">
        <v>2623</v>
      </c>
      <c r="B2624" s="1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K2624" t="s">
        <v>13</v>
      </c>
      <c r="L2624">
        <f t="shared" si="40"/>
        <v>0</v>
      </c>
    </row>
    <row r="2625" spans="1:12" x14ac:dyDescent="0.25">
      <c r="A2625">
        <v>2624</v>
      </c>
      <c r="B2625" s="1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K2625" t="s">
        <v>11</v>
      </c>
      <c r="L2625">
        <f t="shared" si="40"/>
        <v>1</v>
      </c>
    </row>
    <row r="2626" spans="1:12" x14ac:dyDescent="0.25">
      <c r="A2626">
        <v>2625</v>
      </c>
      <c r="B2626" s="1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K2626" t="s">
        <v>11</v>
      </c>
      <c r="L2626">
        <f t="shared" si="40"/>
        <v>1</v>
      </c>
    </row>
    <row r="2627" spans="1:12" x14ac:dyDescent="0.25">
      <c r="A2627">
        <v>2626</v>
      </c>
      <c r="B2627" s="1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K2627" t="s">
        <v>11</v>
      </c>
      <c r="L2627">
        <f t="shared" ref="L2627:L2690" si="41">IF(K2627="Yes", 1, 0)</f>
        <v>1</v>
      </c>
    </row>
    <row r="2628" spans="1:12" x14ac:dyDescent="0.25">
      <c r="A2628">
        <v>2627</v>
      </c>
      <c r="B2628" s="1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K2628" t="s">
        <v>11</v>
      </c>
      <c r="L2628">
        <f t="shared" si="41"/>
        <v>1</v>
      </c>
    </row>
    <row r="2629" spans="1:12" x14ac:dyDescent="0.25">
      <c r="A2629">
        <v>2628</v>
      </c>
      <c r="B2629" s="1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K2629" t="s">
        <v>11</v>
      </c>
      <c r="L2629">
        <f t="shared" si="41"/>
        <v>1</v>
      </c>
    </row>
    <row r="2630" spans="1:12" x14ac:dyDescent="0.25">
      <c r="A2630">
        <v>2629</v>
      </c>
      <c r="B2630" s="1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K2630" t="s">
        <v>11</v>
      </c>
      <c r="L2630">
        <f t="shared" si="41"/>
        <v>1</v>
      </c>
    </row>
    <row r="2631" spans="1:12" x14ac:dyDescent="0.25">
      <c r="A2631">
        <v>2630</v>
      </c>
      <c r="B2631" s="1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K2631" t="s">
        <v>11</v>
      </c>
      <c r="L2631">
        <f t="shared" si="41"/>
        <v>1</v>
      </c>
    </row>
    <row r="2632" spans="1:12" x14ac:dyDescent="0.25">
      <c r="A2632">
        <v>2631</v>
      </c>
      <c r="B2632" s="1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K2632" t="s">
        <v>13</v>
      </c>
      <c r="L2632">
        <f t="shared" si="41"/>
        <v>0</v>
      </c>
    </row>
    <row r="2633" spans="1:12" x14ac:dyDescent="0.25">
      <c r="A2633">
        <v>2632</v>
      </c>
      <c r="B2633" s="1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K2633" t="s">
        <v>13</v>
      </c>
      <c r="L2633">
        <f t="shared" si="41"/>
        <v>0</v>
      </c>
    </row>
    <row r="2634" spans="1:12" x14ac:dyDescent="0.25">
      <c r="A2634">
        <v>2633</v>
      </c>
      <c r="B2634" s="1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K2634" t="s">
        <v>13</v>
      </c>
      <c r="L2634">
        <f t="shared" si="41"/>
        <v>0</v>
      </c>
    </row>
    <row r="2635" spans="1:12" x14ac:dyDescent="0.25">
      <c r="A2635">
        <v>2634</v>
      </c>
      <c r="B2635" s="1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K2635" t="s">
        <v>11</v>
      </c>
      <c r="L2635">
        <f t="shared" si="41"/>
        <v>1</v>
      </c>
    </row>
    <row r="2636" spans="1:12" x14ac:dyDescent="0.25">
      <c r="A2636">
        <v>2635</v>
      </c>
      <c r="B2636" s="1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K2636" t="s">
        <v>11</v>
      </c>
      <c r="L2636">
        <f t="shared" si="41"/>
        <v>1</v>
      </c>
    </row>
    <row r="2637" spans="1:12" x14ac:dyDescent="0.25">
      <c r="A2637">
        <v>2636</v>
      </c>
      <c r="B2637" s="1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K2637" t="s">
        <v>11</v>
      </c>
      <c r="L2637">
        <f t="shared" si="41"/>
        <v>1</v>
      </c>
    </row>
    <row r="2638" spans="1:12" x14ac:dyDescent="0.25">
      <c r="A2638">
        <v>2637</v>
      </c>
      <c r="B2638" s="1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K2638" t="s">
        <v>11</v>
      </c>
      <c r="L2638">
        <f t="shared" si="41"/>
        <v>1</v>
      </c>
    </row>
    <row r="2639" spans="1:12" x14ac:dyDescent="0.25">
      <c r="A2639">
        <v>2638</v>
      </c>
      <c r="B2639" s="1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K2639" t="s">
        <v>11</v>
      </c>
      <c r="L2639">
        <f t="shared" si="41"/>
        <v>1</v>
      </c>
    </row>
    <row r="2640" spans="1:12" x14ac:dyDescent="0.25">
      <c r="A2640">
        <v>2639</v>
      </c>
      <c r="B2640" s="1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K2640" t="s">
        <v>11</v>
      </c>
      <c r="L2640">
        <f t="shared" si="41"/>
        <v>1</v>
      </c>
    </row>
    <row r="2641" spans="1:12" x14ac:dyDescent="0.25">
      <c r="A2641">
        <v>2640</v>
      </c>
      <c r="B2641" s="1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K2641" t="s">
        <v>13</v>
      </c>
      <c r="L2641">
        <f t="shared" si="41"/>
        <v>0</v>
      </c>
    </row>
    <row r="2642" spans="1:12" x14ac:dyDescent="0.25">
      <c r="A2642">
        <v>2641</v>
      </c>
      <c r="B2642" s="1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K2642" t="s">
        <v>13</v>
      </c>
      <c r="L2642">
        <f t="shared" si="41"/>
        <v>0</v>
      </c>
    </row>
    <row r="2643" spans="1:12" x14ac:dyDescent="0.25">
      <c r="A2643">
        <v>2642</v>
      </c>
      <c r="B2643" s="1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K2643" t="s">
        <v>13</v>
      </c>
      <c r="L2643">
        <f t="shared" si="41"/>
        <v>0</v>
      </c>
    </row>
    <row r="2644" spans="1:12" x14ac:dyDescent="0.25">
      <c r="A2644">
        <v>2643</v>
      </c>
      <c r="B2644" s="1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K2644" t="s">
        <v>13</v>
      </c>
      <c r="L2644">
        <f t="shared" si="41"/>
        <v>0</v>
      </c>
    </row>
    <row r="2645" spans="1:12" x14ac:dyDescent="0.25">
      <c r="A2645">
        <v>2644</v>
      </c>
      <c r="B2645" s="1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K2645" t="s">
        <v>11</v>
      </c>
      <c r="L2645">
        <f t="shared" si="41"/>
        <v>1</v>
      </c>
    </row>
    <row r="2646" spans="1:12" x14ac:dyDescent="0.25">
      <c r="A2646">
        <v>2645</v>
      </c>
      <c r="B2646" s="1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K2646" t="s">
        <v>11</v>
      </c>
      <c r="L2646">
        <f t="shared" si="41"/>
        <v>1</v>
      </c>
    </row>
    <row r="2647" spans="1:12" x14ac:dyDescent="0.25">
      <c r="A2647">
        <v>2646</v>
      </c>
      <c r="B2647" s="1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K2647" t="s">
        <v>11</v>
      </c>
      <c r="L2647">
        <f t="shared" si="41"/>
        <v>1</v>
      </c>
    </row>
    <row r="2648" spans="1:12" x14ac:dyDescent="0.25">
      <c r="A2648">
        <v>2647</v>
      </c>
      <c r="B2648" s="1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K2648" t="s">
        <v>13</v>
      </c>
      <c r="L2648">
        <f t="shared" si="41"/>
        <v>0</v>
      </c>
    </row>
    <row r="2649" spans="1:12" x14ac:dyDescent="0.25">
      <c r="A2649">
        <v>2648</v>
      </c>
      <c r="B2649" s="1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K2649" t="s">
        <v>11</v>
      </c>
      <c r="L2649">
        <f t="shared" si="41"/>
        <v>1</v>
      </c>
    </row>
    <row r="2650" spans="1:12" x14ac:dyDescent="0.25">
      <c r="A2650">
        <v>2649</v>
      </c>
      <c r="B2650" s="1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K2650" t="s">
        <v>11</v>
      </c>
      <c r="L2650">
        <f t="shared" si="41"/>
        <v>1</v>
      </c>
    </row>
    <row r="2651" spans="1:12" x14ac:dyDescent="0.25">
      <c r="A2651">
        <v>2650</v>
      </c>
      <c r="B2651" s="1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K2651" t="s">
        <v>11</v>
      </c>
      <c r="L2651">
        <f t="shared" si="41"/>
        <v>1</v>
      </c>
    </row>
    <row r="2652" spans="1:12" x14ac:dyDescent="0.25">
      <c r="A2652">
        <v>2651</v>
      </c>
      <c r="B2652" s="1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K2652" t="s">
        <v>13</v>
      </c>
      <c r="L2652">
        <f t="shared" si="41"/>
        <v>0</v>
      </c>
    </row>
    <row r="2653" spans="1:12" x14ac:dyDescent="0.25">
      <c r="A2653">
        <v>2652</v>
      </c>
      <c r="B2653" s="1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K2653" t="s">
        <v>13</v>
      </c>
      <c r="L2653">
        <f t="shared" si="41"/>
        <v>0</v>
      </c>
    </row>
    <row r="2654" spans="1:12" x14ac:dyDescent="0.25">
      <c r="A2654">
        <v>2653</v>
      </c>
      <c r="B2654" s="1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K2654" t="s">
        <v>11</v>
      </c>
      <c r="L2654">
        <f t="shared" si="41"/>
        <v>1</v>
      </c>
    </row>
    <row r="2655" spans="1:12" x14ac:dyDescent="0.25">
      <c r="A2655">
        <v>2654</v>
      </c>
      <c r="B2655" s="1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K2655" t="s">
        <v>11</v>
      </c>
      <c r="L2655">
        <f t="shared" si="41"/>
        <v>1</v>
      </c>
    </row>
    <row r="2656" spans="1:12" x14ac:dyDescent="0.25">
      <c r="A2656">
        <v>2655</v>
      </c>
      <c r="B2656" s="1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K2656" t="s">
        <v>13</v>
      </c>
      <c r="L2656">
        <f t="shared" si="41"/>
        <v>0</v>
      </c>
    </row>
    <row r="2657" spans="1:12" x14ac:dyDescent="0.25">
      <c r="A2657">
        <v>2656</v>
      </c>
      <c r="B2657" s="1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K2657" t="s">
        <v>11</v>
      </c>
      <c r="L2657">
        <f t="shared" si="41"/>
        <v>1</v>
      </c>
    </row>
    <row r="2658" spans="1:12" x14ac:dyDescent="0.25">
      <c r="A2658">
        <v>2657</v>
      </c>
      <c r="B2658" s="1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K2658" t="s">
        <v>11</v>
      </c>
      <c r="L2658">
        <f t="shared" si="41"/>
        <v>1</v>
      </c>
    </row>
    <row r="2659" spans="1:12" x14ac:dyDescent="0.25">
      <c r="A2659">
        <v>2658</v>
      </c>
      <c r="B2659" s="1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K2659" t="s">
        <v>11</v>
      </c>
      <c r="L2659">
        <f t="shared" si="41"/>
        <v>1</v>
      </c>
    </row>
    <row r="2660" spans="1:12" x14ac:dyDescent="0.25">
      <c r="A2660">
        <v>2659</v>
      </c>
      <c r="B2660" s="1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K2660" t="s">
        <v>13</v>
      </c>
      <c r="L2660">
        <f t="shared" si="41"/>
        <v>0</v>
      </c>
    </row>
    <row r="2661" spans="1:12" x14ac:dyDescent="0.25">
      <c r="A2661">
        <v>2660</v>
      </c>
      <c r="B2661" s="1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K2661" t="s">
        <v>11</v>
      </c>
      <c r="L2661">
        <f t="shared" si="41"/>
        <v>1</v>
      </c>
    </row>
    <row r="2662" spans="1:12" x14ac:dyDescent="0.25">
      <c r="A2662">
        <v>2661</v>
      </c>
      <c r="B2662" s="1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K2662" t="s">
        <v>13</v>
      </c>
      <c r="L2662">
        <f t="shared" si="41"/>
        <v>0</v>
      </c>
    </row>
    <row r="2663" spans="1:12" x14ac:dyDescent="0.25">
      <c r="A2663">
        <v>2662</v>
      </c>
      <c r="B2663" s="1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K2663" t="s">
        <v>11</v>
      </c>
      <c r="L2663">
        <f t="shared" si="41"/>
        <v>1</v>
      </c>
    </row>
    <row r="2664" spans="1:12" x14ac:dyDescent="0.25">
      <c r="A2664">
        <v>2663</v>
      </c>
      <c r="B2664" s="1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K2664" t="s">
        <v>13</v>
      </c>
      <c r="L2664">
        <f t="shared" si="41"/>
        <v>0</v>
      </c>
    </row>
    <row r="2665" spans="1:12" x14ac:dyDescent="0.25">
      <c r="A2665">
        <v>2664</v>
      </c>
      <c r="B2665" s="1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K2665" t="s">
        <v>13</v>
      </c>
      <c r="L2665">
        <f t="shared" si="41"/>
        <v>0</v>
      </c>
    </row>
    <row r="2666" spans="1:12" x14ac:dyDescent="0.25">
      <c r="A2666">
        <v>2665</v>
      </c>
      <c r="B2666" s="1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K2666" t="s">
        <v>11</v>
      </c>
      <c r="L2666">
        <f t="shared" si="41"/>
        <v>1</v>
      </c>
    </row>
    <row r="2667" spans="1:12" x14ac:dyDescent="0.25">
      <c r="A2667">
        <v>2666</v>
      </c>
      <c r="B2667" s="1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K2667" t="s">
        <v>13</v>
      </c>
      <c r="L2667">
        <f t="shared" si="41"/>
        <v>0</v>
      </c>
    </row>
    <row r="2668" spans="1:12" x14ac:dyDescent="0.25">
      <c r="A2668">
        <v>2667</v>
      </c>
      <c r="B2668" s="1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K2668" t="s">
        <v>11</v>
      </c>
      <c r="L2668">
        <f t="shared" si="41"/>
        <v>1</v>
      </c>
    </row>
    <row r="2669" spans="1:12" x14ac:dyDescent="0.25">
      <c r="A2669">
        <v>2668</v>
      </c>
      <c r="B2669" s="1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K2669" t="s">
        <v>11</v>
      </c>
      <c r="L2669">
        <f t="shared" si="41"/>
        <v>1</v>
      </c>
    </row>
    <row r="2670" spans="1:12" x14ac:dyDescent="0.25">
      <c r="A2670">
        <v>2669</v>
      </c>
      <c r="B2670" s="1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K2670" t="s">
        <v>11</v>
      </c>
      <c r="L2670">
        <f t="shared" si="41"/>
        <v>1</v>
      </c>
    </row>
    <row r="2671" spans="1:12" x14ac:dyDescent="0.25">
      <c r="A2671">
        <v>2670</v>
      </c>
      <c r="B2671" s="1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K2671" t="s">
        <v>13</v>
      </c>
      <c r="L2671">
        <f t="shared" si="41"/>
        <v>0</v>
      </c>
    </row>
    <row r="2672" spans="1:12" x14ac:dyDescent="0.25">
      <c r="A2672">
        <v>2671</v>
      </c>
      <c r="B2672" s="1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K2672" t="s">
        <v>11</v>
      </c>
      <c r="L2672">
        <f t="shared" si="41"/>
        <v>1</v>
      </c>
    </row>
    <row r="2673" spans="1:12" x14ac:dyDescent="0.25">
      <c r="A2673">
        <v>2672</v>
      </c>
      <c r="B2673" s="1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K2673" t="s">
        <v>13</v>
      </c>
      <c r="L2673">
        <f t="shared" si="41"/>
        <v>0</v>
      </c>
    </row>
    <row r="2674" spans="1:12" x14ac:dyDescent="0.25">
      <c r="A2674">
        <v>2673</v>
      </c>
      <c r="B2674" s="1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K2674" t="s">
        <v>11</v>
      </c>
      <c r="L2674">
        <f t="shared" si="41"/>
        <v>1</v>
      </c>
    </row>
    <row r="2675" spans="1:12" x14ac:dyDescent="0.25">
      <c r="A2675">
        <v>2674</v>
      </c>
      <c r="B2675" s="1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K2675" t="s">
        <v>11</v>
      </c>
      <c r="L2675">
        <f t="shared" si="41"/>
        <v>1</v>
      </c>
    </row>
    <row r="2676" spans="1:12" x14ac:dyDescent="0.25">
      <c r="A2676">
        <v>2675</v>
      </c>
      <c r="B2676" s="1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K2676" t="s">
        <v>11</v>
      </c>
      <c r="L2676">
        <f t="shared" si="41"/>
        <v>1</v>
      </c>
    </row>
    <row r="2677" spans="1:12" x14ac:dyDescent="0.25">
      <c r="A2677">
        <v>2676</v>
      </c>
      <c r="B2677" s="1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K2677" t="s">
        <v>11</v>
      </c>
      <c r="L2677">
        <f t="shared" si="41"/>
        <v>1</v>
      </c>
    </row>
    <row r="2678" spans="1:12" x14ac:dyDescent="0.25">
      <c r="A2678">
        <v>2677</v>
      </c>
      <c r="B2678" s="1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K2678" t="s">
        <v>11</v>
      </c>
      <c r="L2678">
        <f t="shared" si="41"/>
        <v>1</v>
      </c>
    </row>
    <row r="2679" spans="1:12" x14ac:dyDescent="0.25">
      <c r="A2679">
        <v>2678</v>
      </c>
      <c r="B2679" s="1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K2679" t="s">
        <v>13</v>
      </c>
      <c r="L2679">
        <f t="shared" si="41"/>
        <v>0</v>
      </c>
    </row>
    <row r="2680" spans="1:12" x14ac:dyDescent="0.25">
      <c r="A2680">
        <v>2679</v>
      </c>
      <c r="B2680" s="1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K2680" t="s">
        <v>11</v>
      </c>
      <c r="L2680">
        <f t="shared" si="41"/>
        <v>1</v>
      </c>
    </row>
    <row r="2681" spans="1:12" x14ac:dyDescent="0.25">
      <c r="A2681">
        <v>2680</v>
      </c>
      <c r="B2681" s="1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K2681" t="s">
        <v>11</v>
      </c>
      <c r="L2681">
        <f t="shared" si="41"/>
        <v>1</v>
      </c>
    </row>
    <row r="2682" spans="1:12" x14ac:dyDescent="0.25">
      <c r="A2682">
        <v>2681</v>
      </c>
      <c r="B2682" s="1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K2682" t="s">
        <v>13</v>
      </c>
      <c r="L2682">
        <f t="shared" si="41"/>
        <v>0</v>
      </c>
    </row>
    <row r="2683" spans="1:12" x14ac:dyDescent="0.25">
      <c r="A2683">
        <v>2682</v>
      </c>
      <c r="B2683" s="1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K2683" t="s">
        <v>11</v>
      </c>
      <c r="L2683">
        <f t="shared" si="41"/>
        <v>1</v>
      </c>
    </row>
    <row r="2684" spans="1:12" x14ac:dyDescent="0.25">
      <c r="A2684">
        <v>2683</v>
      </c>
      <c r="B2684" s="1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K2684" t="s">
        <v>13</v>
      </c>
      <c r="L2684">
        <f t="shared" si="41"/>
        <v>0</v>
      </c>
    </row>
    <row r="2685" spans="1:12" x14ac:dyDescent="0.25">
      <c r="A2685">
        <v>2684</v>
      </c>
      <c r="B2685" s="1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K2685" t="s">
        <v>13</v>
      </c>
      <c r="L2685">
        <f t="shared" si="41"/>
        <v>0</v>
      </c>
    </row>
    <row r="2686" spans="1:12" x14ac:dyDescent="0.25">
      <c r="A2686">
        <v>2685</v>
      </c>
      <c r="B2686" s="1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K2686" t="s">
        <v>11</v>
      </c>
      <c r="L2686">
        <f t="shared" si="41"/>
        <v>1</v>
      </c>
    </row>
    <row r="2687" spans="1:12" x14ac:dyDescent="0.25">
      <c r="A2687">
        <v>2686</v>
      </c>
      <c r="B2687" s="1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K2687" t="s">
        <v>11</v>
      </c>
      <c r="L2687">
        <f t="shared" si="41"/>
        <v>1</v>
      </c>
    </row>
    <row r="2688" spans="1:12" x14ac:dyDescent="0.25">
      <c r="A2688">
        <v>2687</v>
      </c>
      <c r="B2688" s="1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K2688" t="s">
        <v>13</v>
      </c>
      <c r="L2688">
        <f t="shared" si="41"/>
        <v>0</v>
      </c>
    </row>
    <row r="2689" spans="1:12" x14ac:dyDescent="0.25">
      <c r="A2689">
        <v>2688</v>
      </c>
      <c r="B2689" s="1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K2689" t="s">
        <v>13</v>
      </c>
      <c r="L2689">
        <f t="shared" si="41"/>
        <v>0</v>
      </c>
    </row>
    <row r="2690" spans="1:12" x14ac:dyDescent="0.25">
      <c r="A2690">
        <v>2689</v>
      </c>
      <c r="B2690" s="1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K2690" t="s">
        <v>11</v>
      </c>
      <c r="L2690">
        <f t="shared" si="41"/>
        <v>1</v>
      </c>
    </row>
    <row r="2691" spans="1:12" x14ac:dyDescent="0.25">
      <c r="A2691">
        <v>2690</v>
      </c>
      <c r="B2691" s="1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K2691" t="s">
        <v>13</v>
      </c>
      <c r="L2691">
        <f t="shared" ref="L2691:L2754" si="42">IF(K2691="Yes", 1, 0)</f>
        <v>0</v>
      </c>
    </row>
    <row r="2692" spans="1:12" x14ac:dyDescent="0.25">
      <c r="A2692">
        <v>2691</v>
      </c>
      <c r="B2692" s="1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K2692" t="s">
        <v>13</v>
      </c>
      <c r="L2692">
        <f t="shared" si="42"/>
        <v>0</v>
      </c>
    </row>
    <row r="2693" spans="1:12" x14ac:dyDescent="0.25">
      <c r="A2693">
        <v>2692</v>
      </c>
      <c r="B2693" s="1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K2693" t="s">
        <v>11</v>
      </c>
      <c r="L2693">
        <f t="shared" si="42"/>
        <v>1</v>
      </c>
    </row>
    <row r="2694" spans="1:12" x14ac:dyDescent="0.25">
      <c r="A2694">
        <v>2693</v>
      </c>
      <c r="B2694" s="1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K2694" t="s">
        <v>13</v>
      </c>
      <c r="L2694">
        <f t="shared" si="42"/>
        <v>0</v>
      </c>
    </row>
    <row r="2695" spans="1:12" x14ac:dyDescent="0.25">
      <c r="A2695">
        <v>2694</v>
      </c>
      <c r="B2695" s="1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K2695" t="s">
        <v>13</v>
      </c>
      <c r="L2695">
        <f t="shared" si="42"/>
        <v>0</v>
      </c>
    </row>
    <row r="2696" spans="1:12" x14ac:dyDescent="0.25">
      <c r="A2696">
        <v>2695</v>
      </c>
      <c r="B2696" s="1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K2696" t="s">
        <v>11</v>
      </c>
      <c r="L2696">
        <f t="shared" si="42"/>
        <v>1</v>
      </c>
    </row>
    <row r="2697" spans="1:12" x14ac:dyDescent="0.25">
      <c r="A2697">
        <v>2696</v>
      </c>
      <c r="B2697" s="1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K2697" t="s">
        <v>13</v>
      </c>
      <c r="L2697">
        <f t="shared" si="42"/>
        <v>0</v>
      </c>
    </row>
    <row r="2698" spans="1:12" x14ac:dyDescent="0.25">
      <c r="A2698">
        <v>2697</v>
      </c>
      <c r="B2698" s="1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K2698" t="s">
        <v>11</v>
      </c>
      <c r="L2698">
        <f t="shared" si="42"/>
        <v>1</v>
      </c>
    </row>
    <row r="2699" spans="1:12" x14ac:dyDescent="0.25">
      <c r="A2699">
        <v>2698</v>
      </c>
      <c r="B2699" s="1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K2699" t="s">
        <v>11</v>
      </c>
      <c r="L2699">
        <f t="shared" si="42"/>
        <v>1</v>
      </c>
    </row>
    <row r="2700" spans="1:12" x14ac:dyDescent="0.25">
      <c r="A2700">
        <v>2699</v>
      </c>
      <c r="B2700" s="1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K2700" t="s">
        <v>13</v>
      </c>
      <c r="L2700">
        <f t="shared" si="42"/>
        <v>0</v>
      </c>
    </row>
    <row r="2701" spans="1:12" x14ac:dyDescent="0.25">
      <c r="A2701">
        <v>2700</v>
      </c>
      <c r="B2701" s="1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K2701" t="s">
        <v>13</v>
      </c>
      <c r="L2701">
        <f t="shared" si="42"/>
        <v>0</v>
      </c>
    </row>
    <row r="2702" spans="1:12" x14ac:dyDescent="0.25">
      <c r="A2702">
        <v>2701</v>
      </c>
      <c r="B2702" s="1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K2702" t="s">
        <v>11</v>
      </c>
      <c r="L2702">
        <f t="shared" si="42"/>
        <v>1</v>
      </c>
    </row>
    <row r="2703" spans="1:12" x14ac:dyDescent="0.25">
      <c r="A2703">
        <v>2702</v>
      </c>
      <c r="B2703" s="1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K2703" t="s">
        <v>13</v>
      </c>
      <c r="L2703">
        <f t="shared" si="42"/>
        <v>0</v>
      </c>
    </row>
    <row r="2704" spans="1:12" x14ac:dyDescent="0.25">
      <c r="A2704">
        <v>2703</v>
      </c>
      <c r="B2704" s="1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K2704" t="s">
        <v>13</v>
      </c>
      <c r="L2704">
        <f t="shared" si="42"/>
        <v>0</v>
      </c>
    </row>
    <row r="2705" spans="1:12" x14ac:dyDescent="0.25">
      <c r="A2705">
        <v>2704</v>
      </c>
      <c r="B2705" s="1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K2705" t="s">
        <v>13</v>
      </c>
      <c r="L2705">
        <f t="shared" si="42"/>
        <v>0</v>
      </c>
    </row>
    <row r="2706" spans="1:12" x14ac:dyDescent="0.25">
      <c r="A2706">
        <v>2705</v>
      </c>
      <c r="B2706" s="1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K2706" t="s">
        <v>11</v>
      </c>
      <c r="L2706">
        <f t="shared" si="42"/>
        <v>1</v>
      </c>
    </row>
    <row r="2707" spans="1:12" x14ac:dyDescent="0.25">
      <c r="A2707">
        <v>2706</v>
      </c>
      <c r="B2707" s="1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K2707" t="s">
        <v>11</v>
      </c>
      <c r="L2707">
        <f t="shared" si="42"/>
        <v>1</v>
      </c>
    </row>
    <row r="2708" spans="1:12" x14ac:dyDescent="0.25">
      <c r="A2708">
        <v>2707</v>
      </c>
      <c r="B2708" s="1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K2708" t="s">
        <v>11</v>
      </c>
      <c r="L2708">
        <f t="shared" si="42"/>
        <v>1</v>
      </c>
    </row>
    <row r="2709" spans="1:12" x14ac:dyDescent="0.25">
      <c r="A2709">
        <v>2708</v>
      </c>
      <c r="B2709" s="1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K2709" t="s">
        <v>13</v>
      </c>
      <c r="L2709">
        <f t="shared" si="42"/>
        <v>0</v>
      </c>
    </row>
    <row r="2710" spans="1:12" x14ac:dyDescent="0.25">
      <c r="A2710">
        <v>2709</v>
      </c>
      <c r="B2710" s="1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K2710" t="s">
        <v>13</v>
      </c>
      <c r="L2710">
        <f t="shared" si="42"/>
        <v>0</v>
      </c>
    </row>
    <row r="2711" spans="1:12" x14ac:dyDescent="0.25">
      <c r="A2711">
        <v>2710</v>
      </c>
      <c r="B2711" s="1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K2711" t="s">
        <v>13</v>
      </c>
      <c r="L2711">
        <f t="shared" si="42"/>
        <v>0</v>
      </c>
    </row>
    <row r="2712" spans="1:12" x14ac:dyDescent="0.25">
      <c r="A2712">
        <v>2711</v>
      </c>
      <c r="B2712" s="1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K2712" t="s">
        <v>13</v>
      </c>
      <c r="L2712">
        <f t="shared" si="42"/>
        <v>0</v>
      </c>
    </row>
    <row r="2713" spans="1:12" x14ac:dyDescent="0.25">
      <c r="A2713">
        <v>2712</v>
      </c>
      <c r="B2713" s="1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K2713" t="s">
        <v>11</v>
      </c>
      <c r="L2713">
        <f t="shared" si="42"/>
        <v>1</v>
      </c>
    </row>
    <row r="2714" spans="1:12" x14ac:dyDescent="0.25">
      <c r="A2714">
        <v>2713</v>
      </c>
      <c r="B2714" s="1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K2714" t="s">
        <v>13</v>
      </c>
      <c r="L2714">
        <f t="shared" si="42"/>
        <v>0</v>
      </c>
    </row>
    <row r="2715" spans="1:12" x14ac:dyDescent="0.25">
      <c r="A2715">
        <v>2714</v>
      </c>
      <c r="B2715" s="1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K2715" t="s">
        <v>11</v>
      </c>
      <c r="L2715">
        <f t="shared" si="42"/>
        <v>1</v>
      </c>
    </row>
    <row r="2716" spans="1:12" x14ac:dyDescent="0.25">
      <c r="A2716">
        <v>2715</v>
      </c>
      <c r="B2716" s="1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K2716" t="s">
        <v>13</v>
      </c>
      <c r="L2716">
        <f t="shared" si="42"/>
        <v>0</v>
      </c>
    </row>
    <row r="2717" spans="1:12" x14ac:dyDescent="0.25">
      <c r="A2717">
        <v>2716</v>
      </c>
      <c r="B2717" s="1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K2717" t="s">
        <v>11</v>
      </c>
      <c r="L2717">
        <f t="shared" si="42"/>
        <v>1</v>
      </c>
    </row>
    <row r="2718" spans="1:12" x14ac:dyDescent="0.25">
      <c r="A2718">
        <v>2717</v>
      </c>
      <c r="B2718" s="1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K2718" t="s">
        <v>11</v>
      </c>
      <c r="L2718">
        <f t="shared" si="42"/>
        <v>1</v>
      </c>
    </row>
    <row r="2719" spans="1:12" x14ac:dyDescent="0.25">
      <c r="A2719">
        <v>2718</v>
      </c>
      <c r="B2719" s="1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K2719" t="s">
        <v>11</v>
      </c>
      <c r="L2719">
        <f t="shared" si="42"/>
        <v>1</v>
      </c>
    </row>
    <row r="2720" spans="1:12" x14ac:dyDescent="0.25">
      <c r="A2720">
        <v>2719</v>
      </c>
      <c r="B2720" s="1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K2720" t="s">
        <v>13</v>
      </c>
      <c r="L2720">
        <f t="shared" si="42"/>
        <v>0</v>
      </c>
    </row>
    <row r="2721" spans="1:12" x14ac:dyDescent="0.25">
      <c r="A2721">
        <v>2720</v>
      </c>
      <c r="B2721" s="1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K2721" t="s">
        <v>11</v>
      </c>
      <c r="L2721">
        <f t="shared" si="42"/>
        <v>1</v>
      </c>
    </row>
    <row r="2722" spans="1:12" x14ac:dyDescent="0.25">
      <c r="A2722">
        <v>2721</v>
      </c>
      <c r="B2722" s="1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K2722" t="s">
        <v>11</v>
      </c>
      <c r="L2722">
        <f t="shared" si="42"/>
        <v>1</v>
      </c>
    </row>
    <row r="2723" spans="1:12" x14ac:dyDescent="0.25">
      <c r="A2723">
        <v>2722</v>
      </c>
      <c r="B2723" s="1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K2723" t="s">
        <v>11</v>
      </c>
      <c r="L2723">
        <f t="shared" si="42"/>
        <v>1</v>
      </c>
    </row>
    <row r="2724" spans="1:12" x14ac:dyDescent="0.25">
      <c r="A2724">
        <v>2723</v>
      </c>
      <c r="B2724" s="1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K2724" t="s">
        <v>11</v>
      </c>
      <c r="L2724">
        <f t="shared" si="42"/>
        <v>1</v>
      </c>
    </row>
    <row r="2725" spans="1:12" x14ac:dyDescent="0.25">
      <c r="A2725">
        <v>2724</v>
      </c>
      <c r="B2725" s="1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K2725" t="s">
        <v>13</v>
      </c>
      <c r="L2725">
        <f t="shared" si="42"/>
        <v>0</v>
      </c>
    </row>
    <row r="2726" spans="1:12" x14ac:dyDescent="0.25">
      <c r="A2726">
        <v>2725</v>
      </c>
      <c r="B2726" s="1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K2726" t="s">
        <v>13</v>
      </c>
      <c r="L2726">
        <f t="shared" si="42"/>
        <v>0</v>
      </c>
    </row>
    <row r="2727" spans="1:12" x14ac:dyDescent="0.25">
      <c r="A2727">
        <v>2726</v>
      </c>
      <c r="B2727" s="1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K2727" t="s">
        <v>13</v>
      </c>
      <c r="L2727">
        <f t="shared" si="42"/>
        <v>0</v>
      </c>
    </row>
    <row r="2728" spans="1:12" x14ac:dyDescent="0.25">
      <c r="A2728">
        <v>2727</v>
      </c>
      <c r="B2728" s="1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K2728" t="s">
        <v>13</v>
      </c>
      <c r="L2728">
        <f t="shared" si="42"/>
        <v>0</v>
      </c>
    </row>
    <row r="2729" spans="1:12" x14ac:dyDescent="0.25">
      <c r="A2729">
        <v>2728</v>
      </c>
      <c r="B2729" s="1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K2729" t="s">
        <v>11</v>
      </c>
      <c r="L2729">
        <f t="shared" si="42"/>
        <v>1</v>
      </c>
    </row>
    <row r="2730" spans="1:12" x14ac:dyDescent="0.25">
      <c r="A2730">
        <v>2729</v>
      </c>
      <c r="B2730" s="1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K2730" t="s">
        <v>11</v>
      </c>
      <c r="L2730">
        <f t="shared" si="42"/>
        <v>1</v>
      </c>
    </row>
    <row r="2731" spans="1:12" x14ac:dyDescent="0.25">
      <c r="A2731">
        <v>2730</v>
      </c>
      <c r="B2731" s="1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K2731" t="s">
        <v>13</v>
      </c>
      <c r="L2731">
        <f t="shared" si="42"/>
        <v>0</v>
      </c>
    </row>
    <row r="2732" spans="1:12" x14ac:dyDescent="0.25">
      <c r="A2732">
        <v>2731</v>
      </c>
      <c r="B2732" s="1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K2732" t="s">
        <v>13</v>
      </c>
      <c r="L2732">
        <f t="shared" si="42"/>
        <v>0</v>
      </c>
    </row>
    <row r="2733" spans="1:12" x14ac:dyDescent="0.25">
      <c r="A2733">
        <v>2732</v>
      </c>
      <c r="B2733" s="1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K2733" t="s">
        <v>13</v>
      </c>
      <c r="L2733">
        <f t="shared" si="42"/>
        <v>0</v>
      </c>
    </row>
    <row r="2734" spans="1:12" x14ac:dyDescent="0.25">
      <c r="A2734">
        <v>2733</v>
      </c>
      <c r="B2734" s="1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K2734" t="s">
        <v>13</v>
      </c>
      <c r="L2734">
        <f t="shared" si="42"/>
        <v>0</v>
      </c>
    </row>
    <row r="2735" spans="1:12" x14ac:dyDescent="0.25">
      <c r="A2735">
        <v>2734</v>
      </c>
      <c r="B2735" s="1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K2735" t="s">
        <v>11</v>
      </c>
      <c r="L2735">
        <f t="shared" si="42"/>
        <v>1</v>
      </c>
    </row>
    <row r="2736" spans="1:12" x14ac:dyDescent="0.25">
      <c r="A2736">
        <v>2735</v>
      </c>
      <c r="B2736" s="1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K2736" t="s">
        <v>13</v>
      </c>
      <c r="L2736">
        <f t="shared" si="42"/>
        <v>0</v>
      </c>
    </row>
    <row r="2737" spans="1:12" x14ac:dyDescent="0.25">
      <c r="A2737">
        <v>2736</v>
      </c>
      <c r="B2737" s="1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K2737" t="s">
        <v>11</v>
      </c>
      <c r="L2737">
        <f t="shared" si="42"/>
        <v>1</v>
      </c>
    </row>
    <row r="2738" spans="1:12" x14ac:dyDescent="0.25">
      <c r="A2738">
        <v>2737</v>
      </c>
      <c r="B2738" s="1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K2738" t="s">
        <v>13</v>
      </c>
      <c r="L2738">
        <f t="shared" si="42"/>
        <v>0</v>
      </c>
    </row>
    <row r="2739" spans="1:12" x14ac:dyDescent="0.25">
      <c r="A2739">
        <v>2738</v>
      </c>
      <c r="B2739" s="1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K2739" t="s">
        <v>11</v>
      </c>
      <c r="L2739">
        <f t="shared" si="42"/>
        <v>1</v>
      </c>
    </row>
    <row r="2740" spans="1:12" x14ac:dyDescent="0.25">
      <c r="A2740">
        <v>2739</v>
      </c>
      <c r="B2740" s="1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K2740" t="s">
        <v>11</v>
      </c>
      <c r="L2740">
        <f t="shared" si="42"/>
        <v>1</v>
      </c>
    </row>
    <row r="2741" spans="1:12" x14ac:dyDescent="0.25">
      <c r="A2741">
        <v>2740</v>
      </c>
      <c r="B2741" s="1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K2741" t="s">
        <v>11</v>
      </c>
      <c r="L2741">
        <f t="shared" si="42"/>
        <v>1</v>
      </c>
    </row>
    <row r="2742" spans="1:12" x14ac:dyDescent="0.25">
      <c r="A2742">
        <v>2741</v>
      </c>
      <c r="B2742" s="1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K2742" t="s">
        <v>11</v>
      </c>
      <c r="L2742">
        <f t="shared" si="42"/>
        <v>1</v>
      </c>
    </row>
    <row r="2743" spans="1:12" x14ac:dyDescent="0.25">
      <c r="A2743">
        <v>2742</v>
      </c>
      <c r="B2743" s="1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K2743" t="s">
        <v>11</v>
      </c>
      <c r="L2743">
        <f t="shared" si="42"/>
        <v>1</v>
      </c>
    </row>
    <row r="2744" spans="1:12" x14ac:dyDescent="0.25">
      <c r="A2744">
        <v>2743</v>
      </c>
      <c r="B2744" s="1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K2744" t="s">
        <v>11</v>
      </c>
      <c r="L2744">
        <f t="shared" si="42"/>
        <v>1</v>
      </c>
    </row>
    <row r="2745" spans="1:12" x14ac:dyDescent="0.25">
      <c r="A2745">
        <v>2744</v>
      </c>
      <c r="B2745" s="1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K2745" t="s">
        <v>11</v>
      </c>
      <c r="L2745">
        <f t="shared" si="42"/>
        <v>1</v>
      </c>
    </row>
    <row r="2746" spans="1:12" x14ac:dyDescent="0.25">
      <c r="A2746">
        <v>2745</v>
      </c>
      <c r="B2746" s="1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K2746" t="s">
        <v>13</v>
      </c>
      <c r="L2746">
        <f t="shared" si="42"/>
        <v>0</v>
      </c>
    </row>
    <row r="2747" spans="1:12" x14ac:dyDescent="0.25">
      <c r="A2747">
        <v>2746</v>
      </c>
      <c r="B2747" s="1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K2747" t="s">
        <v>13</v>
      </c>
      <c r="L2747">
        <f t="shared" si="42"/>
        <v>0</v>
      </c>
    </row>
    <row r="2748" spans="1:12" x14ac:dyDescent="0.25">
      <c r="A2748">
        <v>2747</v>
      </c>
      <c r="B2748" s="1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K2748" t="s">
        <v>11</v>
      </c>
      <c r="L2748">
        <f t="shared" si="42"/>
        <v>1</v>
      </c>
    </row>
    <row r="2749" spans="1:12" x14ac:dyDescent="0.25">
      <c r="A2749">
        <v>2748</v>
      </c>
      <c r="B2749" s="1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K2749" t="s">
        <v>13</v>
      </c>
      <c r="L2749">
        <f t="shared" si="42"/>
        <v>0</v>
      </c>
    </row>
    <row r="2750" spans="1:12" x14ac:dyDescent="0.25">
      <c r="A2750">
        <v>2749</v>
      </c>
      <c r="B2750" s="1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K2750" t="s">
        <v>11</v>
      </c>
      <c r="L2750">
        <f t="shared" si="42"/>
        <v>1</v>
      </c>
    </row>
    <row r="2751" spans="1:12" x14ac:dyDescent="0.25">
      <c r="A2751">
        <v>2750</v>
      </c>
      <c r="B2751" s="1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K2751" t="s">
        <v>11</v>
      </c>
      <c r="L2751">
        <f t="shared" si="42"/>
        <v>1</v>
      </c>
    </row>
    <row r="2752" spans="1:12" x14ac:dyDescent="0.25">
      <c r="A2752">
        <v>2751</v>
      </c>
      <c r="B2752" s="1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K2752" t="s">
        <v>11</v>
      </c>
      <c r="L2752">
        <f t="shared" si="42"/>
        <v>1</v>
      </c>
    </row>
    <row r="2753" spans="1:12" x14ac:dyDescent="0.25">
      <c r="A2753">
        <v>2752</v>
      </c>
      <c r="B2753" s="1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K2753" t="s">
        <v>11</v>
      </c>
      <c r="L2753">
        <f t="shared" si="42"/>
        <v>1</v>
      </c>
    </row>
    <row r="2754" spans="1:12" x14ac:dyDescent="0.25">
      <c r="A2754">
        <v>2753</v>
      </c>
      <c r="B2754" s="1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K2754" t="s">
        <v>13</v>
      </c>
      <c r="L2754">
        <f t="shared" si="42"/>
        <v>0</v>
      </c>
    </row>
    <row r="2755" spans="1:12" x14ac:dyDescent="0.25">
      <c r="A2755">
        <v>2754</v>
      </c>
      <c r="B2755" s="1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K2755" t="s">
        <v>11</v>
      </c>
      <c r="L2755">
        <f t="shared" ref="L2755:L2801" si="43">IF(K2755="Yes", 1, 0)</f>
        <v>1</v>
      </c>
    </row>
    <row r="2756" spans="1:12" x14ac:dyDescent="0.25">
      <c r="A2756">
        <v>2755</v>
      </c>
      <c r="B2756" s="1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K2756" t="s">
        <v>13</v>
      </c>
      <c r="L2756">
        <f t="shared" si="43"/>
        <v>0</v>
      </c>
    </row>
    <row r="2757" spans="1:12" x14ac:dyDescent="0.25">
      <c r="A2757">
        <v>2756</v>
      </c>
      <c r="B2757" s="1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K2757" t="s">
        <v>13</v>
      </c>
      <c r="L2757">
        <f t="shared" si="43"/>
        <v>0</v>
      </c>
    </row>
    <row r="2758" spans="1:12" x14ac:dyDescent="0.25">
      <c r="A2758">
        <v>2757</v>
      </c>
      <c r="B2758" s="1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K2758" t="s">
        <v>13</v>
      </c>
      <c r="L2758">
        <f t="shared" si="43"/>
        <v>0</v>
      </c>
    </row>
    <row r="2759" spans="1:12" x14ac:dyDescent="0.25">
      <c r="A2759">
        <v>2758</v>
      </c>
      <c r="B2759" s="1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K2759" t="s">
        <v>13</v>
      </c>
      <c r="L2759">
        <f t="shared" si="43"/>
        <v>0</v>
      </c>
    </row>
    <row r="2760" spans="1:12" x14ac:dyDescent="0.25">
      <c r="A2760">
        <v>2759</v>
      </c>
      <c r="B2760" s="1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K2760" t="s">
        <v>13</v>
      </c>
      <c r="L2760">
        <f t="shared" si="43"/>
        <v>0</v>
      </c>
    </row>
    <row r="2761" spans="1:12" x14ac:dyDescent="0.25">
      <c r="A2761">
        <v>2760</v>
      </c>
      <c r="B2761" s="1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K2761" t="s">
        <v>11</v>
      </c>
      <c r="L2761">
        <f t="shared" si="43"/>
        <v>1</v>
      </c>
    </row>
    <row r="2762" spans="1:12" x14ac:dyDescent="0.25">
      <c r="A2762">
        <v>2761</v>
      </c>
      <c r="B2762" s="1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K2762" t="s">
        <v>11</v>
      </c>
      <c r="L2762">
        <f t="shared" si="43"/>
        <v>1</v>
      </c>
    </row>
    <row r="2763" spans="1:12" x14ac:dyDescent="0.25">
      <c r="A2763">
        <v>2762</v>
      </c>
      <c r="B2763" s="1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K2763" t="s">
        <v>13</v>
      </c>
      <c r="L2763">
        <f t="shared" si="43"/>
        <v>0</v>
      </c>
    </row>
    <row r="2764" spans="1:12" x14ac:dyDescent="0.25">
      <c r="A2764">
        <v>2763</v>
      </c>
      <c r="B2764" s="1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K2764" t="s">
        <v>11</v>
      </c>
      <c r="L2764">
        <f t="shared" si="43"/>
        <v>1</v>
      </c>
    </row>
    <row r="2765" spans="1:12" x14ac:dyDescent="0.25">
      <c r="A2765">
        <v>2764</v>
      </c>
      <c r="B2765" s="1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K2765" t="s">
        <v>13</v>
      </c>
      <c r="L2765">
        <f t="shared" si="43"/>
        <v>0</v>
      </c>
    </row>
    <row r="2766" spans="1:12" x14ac:dyDescent="0.25">
      <c r="A2766">
        <v>2765</v>
      </c>
      <c r="B2766" s="1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K2766" t="s">
        <v>11</v>
      </c>
      <c r="L2766">
        <f t="shared" si="43"/>
        <v>1</v>
      </c>
    </row>
    <row r="2767" spans="1:12" x14ac:dyDescent="0.25">
      <c r="A2767">
        <v>2766</v>
      </c>
      <c r="B2767" s="1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K2767" t="s">
        <v>11</v>
      </c>
      <c r="L2767">
        <f t="shared" si="43"/>
        <v>1</v>
      </c>
    </row>
    <row r="2768" spans="1:12" x14ac:dyDescent="0.25">
      <c r="A2768">
        <v>2767</v>
      </c>
      <c r="B2768" s="1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K2768" t="s">
        <v>13</v>
      </c>
      <c r="L2768">
        <f t="shared" si="43"/>
        <v>0</v>
      </c>
    </row>
    <row r="2769" spans="1:12" x14ac:dyDescent="0.25">
      <c r="A2769">
        <v>2768</v>
      </c>
      <c r="B2769" s="1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K2769" t="s">
        <v>11</v>
      </c>
      <c r="L2769">
        <f t="shared" si="43"/>
        <v>1</v>
      </c>
    </row>
    <row r="2770" spans="1:12" x14ac:dyDescent="0.25">
      <c r="A2770">
        <v>2769</v>
      </c>
      <c r="B2770" s="1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K2770" t="s">
        <v>13</v>
      </c>
      <c r="L2770">
        <f t="shared" si="43"/>
        <v>0</v>
      </c>
    </row>
    <row r="2771" spans="1:12" x14ac:dyDescent="0.25">
      <c r="A2771">
        <v>2770</v>
      </c>
      <c r="B2771" s="1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K2771" t="s">
        <v>11</v>
      </c>
      <c r="L2771">
        <f t="shared" si="43"/>
        <v>1</v>
      </c>
    </row>
    <row r="2772" spans="1:12" x14ac:dyDescent="0.25">
      <c r="A2772">
        <v>2771</v>
      </c>
      <c r="B2772" s="1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K2772" t="s">
        <v>13</v>
      </c>
      <c r="L2772">
        <f t="shared" si="43"/>
        <v>0</v>
      </c>
    </row>
    <row r="2773" spans="1:12" x14ac:dyDescent="0.25">
      <c r="A2773">
        <v>2772</v>
      </c>
      <c r="B2773" s="1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K2773" t="s">
        <v>13</v>
      </c>
      <c r="L2773">
        <f t="shared" si="43"/>
        <v>0</v>
      </c>
    </row>
    <row r="2774" spans="1:12" x14ac:dyDescent="0.25">
      <c r="A2774">
        <v>2773</v>
      </c>
      <c r="B2774" s="1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K2774" t="s">
        <v>11</v>
      </c>
      <c r="L2774">
        <f t="shared" si="43"/>
        <v>1</v>
      </c>
    </row>
    <row r="2775" spans="1:12" x14ac:dyDescent="0.25">
      <c r="A2775">
        <v>2774</v>
      </c>
      <c r="B2775" s="1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K2775" t="s">
        <v>13</v>
      </c>
      <c r="L2775">
        <f t="shared" si="43"/>
        <v>0</v>
      </c>
    </row>
    <row r="2776" spans="1:12" x14ac:dyDescent="0.25">
      <c r="A2776">
        <v>2775</v>
      </c>
      <c r="B2776" s="1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K2776" t="s">
        <v>11</v>
      </c>
      <c r="L2776">
        <f t="shared" si="43"/>
        <v>1</v>
      </c>
    </row>
    <row r="2777" spans="1:12" x14ac:dyDescent="0.25">
      <c r="A2777">
        <v>2776</v>
      </c>
      <c r="B2777" s="1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K2777" t="s">
        <v>13</v>
      </c>
      <c r="L2777">
        <f t="shared" si="43"/>
        <v>0</v>
      </c>
    </row>
    <row r="2778" spans="1:12" x14ac:dyDescent="0.25">
      <c r="A2778">
        <v>2777</v>
      </c>
      <c r="B2778" s="1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K2778" t="s">
        <v>13</v>
      </c>
      <c r="L2778">
        <f t="shared" si="43"/>
        <v>0</v>
      </c>
    </row>
    <row r="2779" spans="1:12" x14ac:dyDescent="0.25">
      <c r="A2779">
        <v>2778</v>
      </c>
      <c r="B2779" s="1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K2779" t="s">
        <v>13</v>
      </c>
      <c r="L2779">
        <f t="shared" si="43"/>
        <v>0</v>
      </c>
    </row>
    <row r="2780" spans="1:12" x14ac:dyDescent="0.25">
      <c r="A2780">
        <v>2779</v>
      </c>
      <c r="B2780" s="1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K2780" t="s">
        <v>13</v>
      </c>
      <c r="L2780">
        <f t="shared" si="43"/>
        <v>0</v>
      </c>
    </row>
    <row r="2781" spans="1:12" x14ac:dyDescent="0.25">
      <c r="A2781">
        <v>2780</v>
      </c>
      <c r="B2781" s="1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K2781" t="s">
        <v>13</v>
      </c>
      <c r="L2781">
        <f t="shared" si="43"/>
        <v>0</v>
      </c>
    </row>
    <row r="2782" spans="1:12" x14ac:dyDescent="0.25">
      <c r="A2782">
        <v>2781</v>
      </c>
      <c r="B2782" s="1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K2782" t="s">
        <v>11</v>
      </c>
      <c r="L2782">
        <f t="shared" si="43"/>
        <v>1</v>
      </c>
    </row>
    <row r="2783" spans="1:12" x14ac:dyDescent="0.25">
      <c r="A2783">
        <v>2782</v>
      </c>
      <c r="B2783" s="1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K2783" t="s">
        <v>13</v>
      </c>
      <c r="L2783">
        <f t="shared" si="43"/>
        <v>0</v>
      </c>
    </row>
    <row r="2784" spans="1:12" x14ac:dyDescent="0.25">
      <c r="A2784">
        <v>2783</v>
      </c>
      <c r="B2784" s="1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K2784" t="s">
        <v>13</v>
      </c>
      <c r="L2784">
        <f t="shared" si="43"/>
        <v>0</v>
      </c>
    </row>
    <row r="2785" spans="1:12" x14ac:dyDescent="0.25">
      <c r="A2785">
        <v>2784</v>
      </c>
      <c r="B2785" s="1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K2785" t="s">
        <v>11</v>
      </c>
      <c r="L2785">
        <f t="shared" si="43"/>
        <v>1</v>
      </c>
    </row>
    <row r="2786" spans="1:12" x14ac:dyDescent="0.25">
      <c r="A2786">
        <v>2785</v>
      </c>
      <c r="B2786" s="1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K2786" t="s">
        <v>11</v>
      </c>
      <c r="L2786">
        <f t="shared" si="43"/>
        <v>1</v>
      </c>
    </row>
    <row r="2787" spans="1:12" x14ac:dyDescent="0.25">
      <c r="A2787">
        <v>2786</v>
      </c>
      <c r="B2787" s="1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K2787" t="s">
        <v>11</v>
      </c>
      <c r="L2787">
        <f t="shared" si="43"/>
        <v>1</v>
      </c>
    </row>
    <row r="2788" spans="1:12" x14ac:dyDescent="0.25">
      <c r="A2788">
        <v>2787</v>
      </c>
      <c r="B2788" s="1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K2788" t="s">
        <v>13</v>
      </c>
      <c r="L2788">
        <f t="shared" si="43"/>
        <v>0</v>
      </c>
    </row>
    <row r="2789" spans="1:12" x14ac:dyDescent="0.25">
      <c r="A2789">
        <v>2788</v>
      </c>
      <c r="B2789" s="1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K2789" t="s">
        <v>11</v>
      </c>
      <c r="L2789">
        <f t="shared" si="43"/>
        <v>1</v>
      </c>
    </row>
    <row r="2790" spans="1:12" x14ac:dyDescent="0.25">
      <c r="A2790">
        <v>2789</v>
      </c>
      <c r="B2790" s="1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K2790" t="s">
        <v>13</v>
      </c>
      <c r="L2790">
        <f t="shared" si="43"/>
        <v>0</v>
      </c>
    </row>
    <row r="2791" spans="1:12" x14ac:dyDescent="0.25">
      <c r="A2791">
        <v>2790</v>
      </c>
      <c r="B2791" s="1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K2791" t="s">
        <v>13</v>
      </c>
      <c r="L2791">
        <f t="shared" si="43"/>
        <v>0</v>
      </c>
    </row>
    <row r="2792" spans="1:12" x14ac:dyDescent="0.25">
      <c r="A2792">
        <v>2791</v>
      </c>
      <c r="B2792" s="1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K2792" t="s">
        <v>13</v>
      </c>
      <c r="L2792">
        <f t="shared" si="43"/>
        <v>0</v>
      </c>
    </row>
    <row r="2793" spans="1:12" x14ac:dyDescent="0.25">
      <c r="A2793">
        <v>2792</v>
      </c>
      <c r="B2793" s="1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K2793" t="s">
        <v>11</v>
      </c>
      <c r="L2793">
        <f t="shared" si="43"/>
        <v>1</v>
      </c>
    </row>
    <row r="2794" spans="1:12" x14ac:dyDescent="0.25">
      <c r="A2794">
        <v>2793</v>
      </c>
      <c r="B2794" s="1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K2794" t="s">
        <v>11</v>
      </c>
      <c r="L2794">
        <f t="shared" si="43"/>
        <v>1</v>
      </c>
    </row>
    <row r="2795" spans="1:12" x14ac:dyDescent="0.25">
      <c r="A2795">
        <v>2794</v>
      </c>
      <c r="B2795" s="1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K2795" t="s">
        <v>11</v>
      </c>
      <c r="L2795">
        <f t="shared" si="43"/>
        <v>1</v>
      </c>
    </row>
    <row r="2796" spans="1:12" x14ac:dyDescent="0.25">
      <c r="A2796">
        <v>2795</v>
      </c>
      <c r="B2796" s="1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K2796" t="s">
        <v>13</v>
      </c>
      <c r="L2796">
        <f t="shared" si="43"/>
        <v>0</v>
      </c>
    </row>
    <row r="2797" spans="1:12" x14ac:dyDescent="0.25">
      <c r="A2797">
        <v>2796</v>
      </c>
      <c r="B2797" s="1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K2797" t="s">
        <v>13</v>
      </c>
      <c r="L2797">
        <f t="shared" si="43"/>
        <v>0</v>
      </c>
    </row>
    <row r="2798" spans="1:12" x14ac:dyDescent="0.25">
      <c r="A2798">
        <v>2797</v>
      </c>
      <c r="B2798" s="1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K2798" t="s">
        <v>13</v>
      </c>
      <c r="L2798">
        <f t="shared" si="43"/>
        <v>0</v>
      </c>
    </row>
    <row r="2799" spans="1:12" x14ac:dyDescent="0.25">
      <c r="A2799">
        <v>2798</v>
      </c>
      <c r="B2799" s="1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K2799" t="s">
        <v>13</v>
      </c>
      <c r="L2799">
        <f t="shared" si="43"/>
        <v>0</v>
      </c>
    </row>
    <row r="2800" spans="1:12" x14ac:dyDescent="0.25">
      <c r="A2800">
        <v>2799</v>
      </c>
      <c r="B2800" s="1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K2800" t="s">
        <v>13</v>
      </c>
      <c r="L2800">
        <f t="shared" si="43"/>
        <v>0</v>
      </c>
    </row>
    <row r="2801" spans="1:12" x14ac:dyDescent="0.25">
      <c r="A2801">
        <v>2800</v>
      </c>
      <c r="B2801" s="1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K2801" t="s">
        <v>11</v>
      </c>
      <c r="L2801">
        <f t="shared" si="43"/>
        <v>1</v>
      </c>
    </row>
  </sheetData>
  <autoFilter ref="A1:L2801" xr:uid="{E75EFB9C-0D66-476E-BF73-D2384F2CEB82}"/>
  <mergeCells count="1">
    <mergeCell ref="O33:S3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BE96-09B6-4783-ADD5-979B110920A0}">
  <dimension ref="A3:C10"/>
  <sheetViews>
    <sheetView workbookViewId="0">
      <selection activeCell="F8" sqref="F8"/>
    </sheetView>
  </sheetViews>
  <sheetFormatPr defaultRowHeight="15" x14ac:dyDescent="0.25"/>
  <cols>
    <col min="1" max="1" width="13.42578125" bestFit="1" customWidth="1"/>
    <col min="2" max="2" width="16" bestFit="1" customWidth="1"/>
  </cols>
  <sheetData>
    <row r="3" spans="1:3" x14ac:dyDescent="0.25">
      <c r="A3" s="4" t="s">
        <v>27</v>
      </c>
      <c r="B3" t="s">
        <v>31</v>
      </c>
    </row>
    <row r="4" spans="1:3" x14ac:dyDescent="0.25">
      <c r="A4" s="5" t="s">
        <v>13</v>
      </c>
      <c r="B4">
        <v>1195</v>
      </c>
    </row>
    <row r="5" spans="1:3" x14ac:dyDescent="0.25">
      <c r="A5" s="5" t="s">
        <v>11</v>
      </c>
      <c r="B5">
        <v>1605</v>
      </c>
    </row>
    <row r="6" spans="1:3" x14ac:dyDescent="0.25">
      <c r="A6" s="5" t="s">
        <v>28</v>
      </c>
      <c r="B6">
        <v>2800</v>
      </c>
    </row>
    <row r="8" spans="1:3" x14ac:dyDescent="0.25">
      <c r="A8" s="6" t="s">
        <v>27</v>
      </c>
      <c r="B8" s="6" t="s">
        <v>29</v>
      </c>
      <c r="C8" t="s">
        <v>30</v>
      </c>
    </row>
    <row r="9" spans="1:3" x14ac:dyDescent="0.25">
      <c r="A9" s="5" t="s">
        <v>13</v>
      </c>
      <c r="B9">
        <v>1195</v>
      </c>
      <c r="C9" s="7">
        <f>B9/GETPIVOTDATA("user_id",A$3)</f>
        <v>0.42678571428571427</v>
      </c>
    </row>
    <row r="10" spans="1:3" x14ac:dyDescent="0.25">
      <c r="A10" s="5" t="s">
        <v>11</v>
      </c>
      <c r="B10">
        <v>1605</v>
      </c>
      <c r="C10" s="7">
        <f>B10/GETPIVOTDATA("user_id",$A$3)</f>
        <v>0.57321428571428568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notes</vt:lpstr>
      <vt:lpstr>customer_subscription_churn_usa</vt:lpstr>
      <vt:lpstr>yes and no</vt:lpstr>
      <vt:lpstr>1st hyp</vt:lpstr>
      <vt:lpstr>2nd hyp</vt:lpstr>
      <vt:lpstr>usage</vt:lpstr>
      <vt:lpstr>tickets</vt:lpstr>
      <vt:lpstr>last login</vt:lpstr>
      <vt:lpstr>churn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United</dc:creator>
  <cp:lastModifiedBy>надежда надежда</cp:lastModifiedBy>
  <dcterms:created xsi:type="dcterms:W3CDTF">2026-06-15T07:21:19Z</dcterms:created>
  <dcterms:modified xsi:type="dcterms:W3CDTF">2026-06-15T14:52:07Z</dcterms:modified>
</cp:coreProperties>
</file>