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th Katahara\Documents\PROJECT\_Apps\_External Meetings and Presentations\CSM Geomechanics Guest Lecture 2019\Exercises\"/>
    </mc:Choice>
  </mc:AlternateContent>
  <bookViews>
    <workbookView xWindow="0" yWindow="0" windowWidth="15980" windowHeight="14910"/>
  </bookViews>
  <sheets>
    <sheet name="Mohr Cirlce &amp; M-C Failure" sheetId="1" r:id="rId1"/>
  </sheets>
  <definedNames>
    <definedName name="sigmam">'Mohr Cirlce &amp; M-C Failure'!$L$6</definedName>
    <definedName name="sigmamax">'Mohr Cirlce &amp; M-C Failure'!$L$3</definedName>
    <definedName name="sigmamin">'Mohr Cirlce &amp; M-C Failure'!$L$4</definedName>
    <definedName name="solver_adj" localSheetId="0" hidden="1">'Mohr Cirlce &amp; M-C Failure'!$C$14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'Mohr Cirlce &amp; M-C Failure'!$C$26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um">'Mohr Cirlce &amp; M-C Failure'!$L$7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K15" i="1"/>
  <c r="L15" i="1" s="1"/>
  <c r="L14" i="1"/>
  <c r="K16" i="1" l="1"/>
  <c r="K17" i="1" s="1"/>
  <c r="N14" i="1"/>
  <c r="N15" i="1"/>
  <c r="L17" i="1"/>
  <c r="N17" i="1" s="1"/>
  <c r="K18" i="1"/>
  <c r="L16" i="1"/>
  <c r="N16" i="1" s="1"/>
  <c r="K19" i="1" l="1"/>
  <c r="L18" i="1"/>
  <c r="N18" i="1" s="1"/>
  <c r="M15" i="1"/>
  <c r="M17" i="1"/>
  <c r="M16" i="1"/>
  <c r="M14" i="1"/>
  <c r="M18" i="1" l="1"/>
  <c r="L19" i="1"/>
  <c r="K20" i="1"/>
  <c r="L20" i="1" l="1"/>
  <c r="K21" i="1"/>
  <c r="N19" i="1"/>
  <c r="M19" i="1"/>
  <c r="L21" i="1" l="1"/>
  <c r="K22" i="1"/>
  <c r="N20" i="1"/>
  <c r="M20" i="1"/>
  <c r="K23" i="1" l="1"/>
  <c r="L22" i="1"/>
  <c r="N21" i="1"/>
  <c r="M21" i="1"/>
  <c r="N22" i="1" l="1"/>
  <c r="M22" i="1"/>
  <c r="K24" i="1"/>
  <c r="L23" i="1"/>
  <c r="L24" i="1" l="1"/>
  <c r="K25" i="1"/>
  <c r="N23" i="1"/>
  <c r="M23" i="1"/>
  <c r="K26" i="1" l="1"/>
  <c r="L25" i="1"/>
  <c r="N24" i="1"/>
  <c r="M24" i="1"/>
  <c r="N25" i="1" l="1"/>
  <c r="M25" i="1"/>
  <c r="K27" i="1"/>
  <c r="L26" i="1"/>
  <c r="N26" i="1" l="1"/>
  <c r="M26" i="1"/>
  <c r="L27" i="1"/>
  <c r="K28" i="1"/>
  <c r="K29" i="1" l="1"/>
  <c r="L28" i="1"/>
  <c r="N27" i="1"/>
  <c r="M27" i="1"/>
  <c r="N28" i="1" l="1"/>
  <c r="M28" i="1"/>
  <c r="L29" i="1"/>
  <c r="K30" i="1"/>
  <c r="K31" i="1" l="1"/>
  <c r="L30" i="1"/>
  <c r="N29" i="1"/>
  <c r="M29" i="1"/>
  <c r="N30" i="1" l="1"/>
  <c r="M30" i="1"/>
  <c r="L31" i="1"/>
  <c r="K32" i="1"/>
  <c r="L32" i="1" s="1"/>
  <c r="N32" i="1" l="1"/>
  <c r="M32" i="1"/>
  <c r="N31" i="1"/>
  <c r="M31" i="1"/>
</calcChain>
</file>

<file path=xl/sharedStrings.xml><?xml version="1.0" encoding="utf-8"?>
<sst xmlns="http://schemas.openxmlformats.org/spreadsheetml/2006/main" count="40" uniqueCount="40">
  <si>
    <t>Mohr circle</t>
  </si>
  <si>
    <t>sigma = sigmam-taum*sin(alpha)</t>
  </si>
  <si>
    <t>sigmam = (sigma1+sigma2)/2</t>
  </si>
  <si>
    <t>taum = (sigma1-sigma2)/2</t>
  </si>
  <si>
    <t>thetadeg</t>
  </si>
  <si>
    <t>2thetarad</t>
  </si>
  <si>
    <t>sigma</t>
  </si>
  <si>
    <t>tau</t>
  </si>
  <si>
    <t>Pmud</t>
  </si>
  <si>
    <t>Shmin</t>
  </si>
  <si>
    <t>Ppore</t>
  </si>
  <si>
    <t>sigmar</t>
  </si>
  <si>
    <t>sigmatan</t>
  </si>
  <si>
    <t>sigmam</t>
  </si>
  <si>
    <t>taum</t>
  </si>
  <si>
    <t>Center of Mohr Circle = (sigmamax+sigmamin)/2</t>
  </si>
  <si>
    <t>Radius of Mohr Circle = (sigmamax-sigmamin)/2</t>
  </si>
  <si>
    <t>sigmamax</t>
  </si>
  <si>
    <t>Maximum effective stress</t>
  </si>
  <si>
    <t>Minimum effective stress</t>
  </si>
  <si>
    <t>sigmamin</t>
  </si>
  <si>
    <t>Stresses at borehole wall</t>
  </si>
  <si>
    <t>Sv</t>
  </si>
  <si>
    <t>Shmax</t>
  </si>
  <si>
    <t>Mud pressure</t>
  </si>
  <si>
    <t>Pore Pressure</t>
  </si>
  <si>
    <t>Vertical total stress</t>
  </si>
  <si>
    <t>Minimum horizontal total stress</t>
  </si>
  <si>
    <t>Maximum horizontal total stress</t>
  </si>
  <si>
    <t>Effective Stresses along Shmin direction at borehole wall</t>
  </si>
  <si>
    <t>radial effective stress = minimum eff. Stress</t>
  </si>
  <si>
    <t>tangential effective stress = maximum eff. Stress</t>
  </si>
  <si>
    <t>Linear Mohr-Coulomb Failure</t>
  </si>
  <si>
    <t>normal stress</t>
  </si>
  <si>
    <t>shear stress</t>
  </si>
  <si>
    <t>Cohesion</t>
  </si>
  <si>
    <t>Friction angle</t>
  </si>
  <si>
    <t>set cells L3 and L4 to the values of sigmatan and sigmar</t>
  </si>
  <si>
    <t>Plot linear M-C failure line</t>
  </si>
  <si>
    <t>Dummy values - set equal to tangential and radial effective stresses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</si>
</sst>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60115349774605"/>
          <c:y val="5.7791705507844265E-2"/>
          <c:w val="0.65886719231573254"/>
          <c:h val="0.68351216803189274"/>
        </c:manualLayout>
      </c:layout>
      <c:scatterChart>
        <c:scatterStyle val="lineMarker"/>
        <c:varyColors val="0"/>
        <c:ser>
          <c:idx val="1"/>
          <c:order val="0"/>
          <c:tx>
            <c:v>Mohr Circle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'Mohr Cirlce &amp; M-C Failure'!$M$14:$M$32</c:f>
              <c:numCache>
                <c:formatCode>General</c:formatCode>
                <c:ptCount val="19"/>
                <c:pt idx="0">
                  <c:v>2500</c:v>
                </c:pt>
                <c:pt idx="1">
                  <c:v>2490.1250394579351</c:v>
                </c:pt>
                <c:pt idx="2">
                  <c:v>2460.8002035108402</c:v>
                </c:pt>
                <c:pt idx="3">
                  <c:v>2412.9165124598853</c:v>
                </c:pt>
                <c:pt idx="4">
                  <c:v>2347.9288880273357</c:v>
                </c:pt>
                <c:pt idx="5">
                  <c:v>2267.8119462962504</c:v>
                </c:pt>
                <c:pt idx="6">
                  <c:v>2175</c:v>
                </c:pt>
                <c:pt idx="7">
                  <c:v>2072.3130931616847</c:v>
                </c:pt>
                <c:pt idx="8">
                  <c:v>1962.8713154835048</c:v>
                </c:pt>
                <c:pt idx="9">
                  <c:v>1850</c:v>
                </c:pt>
                <c:pt idx="10">
                  <c:v>1737.1286845164952</c:v>
                </c:pt>
                <c:pt idx="11">
                  <c:v>1627.6869068383153</c:v>
                </c:pt>
                <c:pt idx="12">
                  <c:v>1525.0000000000002</c:v>
                </c:pt>
                <c:pt idx="13">
                  <c:v>1432.1880537037493</c:v>
                </c:pt>
                <c:pt idx="14">
                  <c:v>1352.0711119726643</c:v>
                </c:pt>
                <c:pt idx="15">
                  <c:v>1287.0834875401147</c:v>
                </c:pt>
                <c:pt idx="16">
                  <c:v>1239.1997964891596</c:v>
                </c:pt>
                <c:pt idx="17">
                  <c:v>1209.8749605420649</c:v>
                </c:pt>
                <c:pt idx="18">
                  <c:v>1200</c:v>
                </c:pt>
              </c:numCache>
            </c:numRef>
          </c:xVal>
          <c:yVal>
            <c:numRef>
              <c:f>'Mohr Cirlce &amp; M-C Failure'!$N$14:$N$32</c:f>
              <c:numCache>
                <c:formatCode>General</c:formatCode>
                <c:ptCount val="19"/>
                <c:pt idx="0">
                  <c:v>0</c:v>
                </c:pt>
                <c:pt idx="1">
                  <c:v>112.87131548350472</c:v>
                </c:pt>
                <c:pt idx="2">
                  <c:v>222.31309316168466</c:v>
                </c:pt>
                <c:pt idx="3">
                  <c:v>324.99999999999994</c:v>
                </c:pt>
                <c:pt idx="4">
                  <c:v>417.81194629625054</c:v>
                </c:pt>
                <c:pt idx="5">
                  <c:v>497.92888802733569</c:v>
                </c:pt>
                <c:pt idx="6">
                  <c:v>562.9165124598851</c:v>
                </c:pt>
                <c:pt idx="7">
                  <c:v>610.80020351084045</c:v>
                </c:pt>
                <c:pt idx="8">
                  <c:v>640.12503945793526</c:v>
                </c:pt>
                <c:pt idx="9">
                  <c:v>650</c:v>
                </c:pt>
                <c:pt idx="10">
                  <c:v>640.12503945793526</c:v>
                </c:pt>
                <c:pt idx="11">
                  <c:v>610.80020351084045</c:v>
                </c:pt>
                <c:pt idx="12">
                  <c:v>562.91651245988521</c:v>
                </c:pt>
                <c:pt idx="13">
                  <c:v>497.92888802733569</c:v>
                </c:pt>
                <c:pt idx="14">
                  <c:v>417.81194629625065</c:v>
                </c:pt>
                <c:pt idx="15">
                  <c:v>324.99999999999994</c:v>
                </c:pt>
                <c:pt idx="16">
                  <c:v>222.31309316168478</c:v>
                </c:pt>
                <c:pt idx="17">
                  <c:v>112.87131548350467</c:v>
                </c:pt>
                <c:pt idx="18">
                  <c:v>7.9634649569060301E-14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4-42DB-A3B2-063B78CA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08328"/>
        <c:axId val="592507672"/>
      </c:scatterChart>
      <c:valAx>
        <c:axId val="59250832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07672"/>
        <c:crosses val="autoZero"/>
        <c:crossBetween val="midCat"/>
        <c:majorUnit val="1000"/>
      </c:valAx>
      <c:valAx>
        <c:axId val="5925076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0832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87128744713582"/>
          <c:y val="7.2893948709811779E-2"/>
          <c:w val="0.34002776541972418"/>
          <c:h val="0.18960431988420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7</xdr:row>
      <xdr:rowOff>215900</xdr:rowOff>
    </xdr:from>
    <xdr:to>
      <xdr:col>15</xdr:col>
      <xdr:colOff>219075</xdr:colOff>
      <xdr:row>25</xdr:row>
      <xdr:rowOff>193675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A16" sqref="A16"/>
    </sheetView>
  </sheetViews>
  <sheetFormatPr defaultRowHeight="18.5" x14ac:dyDescent="0.45"/>
  <cols>
    <col min="1" max="3" width="13.36328125" style="1" customWidth="1"/>
    <col min="4" max="10" width="8.7265625" style="1"/>
    <col min="11" max="12" width="13.453125" style="1" customWidth="1"/>
    <col min="13" max="14" width="13.453125" customWidth="1"/>
    <col min="15" max="16" width="10.453125" customWidth="1"/>
  </cols>
  <sheetData>
    <row r="1" spans="1:14" x14ac:dyDescent="0.45">
      <c r="A1" s="1" t="s">
        <v>21</v>
      </c>
      <c r="K1" s="1" t="s">
        <v>0</v>
      </c>
    </row>
    <row r="2" spans="1:14" x14ac:dyDescent="0.45">
      <c r="L2" s="1" t="s">
        <v>39</v>
      </c>
    </row>
    <row r="3" spans="1:14" x14ac:dyDescent="0.45">
      <c r="A3" s="1" t="s">
        <v>8</v>
      </c>
      <c r="C3" s="1" t="s">
        <v>24</v>
      </c>
      <c r="K3" s="1" t="s">
        <v>17</v>
      </c>
      <c r="L3" s="4">
        <v>2500</v>
      </c>
      <c r="M3" s="1" t="s">
        <v>18</v>
      </c>
      <c r="N3" s="1"/>
    </row>
    <row r="4" spans="1:14" x14ac:dyDescent="0.45">
      <c r="A4" s="1" t="s">
        <v>10</v>
      </c>
      <c r="C4" s="1" t="s">
        <v>25</v>
      </c>
      <c r="K4" s="1" t="s">
        <v>20</v>
      </c>
      <c r="L4" s="4">
        <v>1200</v>
      </c>
      <c r="M4" s="1" t="s">
        <v>19</v>
      </c>
      <c r="N4" s="1"/>
    </row>
    <row r="5" spans="1:14" x14ac:dyDescent="0.45">
      <c r="A5" s="1" t="s">
        <v>22</v>
      </c>
      <c r="C5" s="1" t="s">
        <v>26</v>
      </c>
      <c r="M5" s="1"/>
      <c r="N5" s="1"/>
    </row>
    <row r="6" spans="1:14" x14ac:dyDescent="0.45">
      <c r="A6" s="1" t="s">
        <v>9</v>
      </c>
      <c r="C6" s="1" t="s">
        <v>28</v>
      </c>
      <c r="K6" s="1" t="s">
        <v>13</v>
      </c>
      <c r="L6" s="1">
        <f>0.5*(sigmamax+sigmamin)</f>
        <v>1850</v>
      </c>
      <c r="M6" s="1" t="s">
        <v>15</v>
      </c>
      <c r="N6" s="1"/>
    </row>
    <row r="7" spans="1:14" x14ac:dyDescent="0.45">
      <c r="A7" s="1" t="s">
        <v>23</v>
      </c>
      <c r="C7" s="1" t="s">
        <v>27</v>
      </c>
      <c r="K7" s="1" t="s">
        <v>14</v>
      </c>
      <c r="L7" s="1">
        <f>0.5*(sigmamax-sigmamin)</f>
        <v>650</v>
      </c>
      <c r="M7" s="1" t="s">
        <v>16</v>
      </c>
      <c r="N7" s="1"/>
    </row>
    <row r="8" spans="1:14" x14ac:dyDescent="0.45">
      <c r="A8" s="2"/>
      <c r="B8" s="2"/>
      <c r="C8" s="2"/>
    </row>
    <row r="9" spans="1:14" x14ac:dyDescent="0.45">
      <c r="A9" s="1" t="s">
        <v>29</v>
      </c>
      <c r="B9" s="2"/>
      <c r="C9" s="2"/>
      <c r="K9" s="1" t="s">
        <v>1</v>
      </c>
    </row>
    <row r="10" spans="1:14" x14ac:dyDescent="0.45">
      <c r="A10" s="1" t="s">
        <v>12</v>
      </c>
      <c r="C10" s="3" t="s">
        <v>31</v>
      </c>
      <c r="K10" s="1" t="s">
        <v>2</v>
      </c>
    </row>
    <row r="11" spans="1:14" x14ac:dyDescent="0.45">
      <c r="A11" s="1" t="s">
        <v>11</v>
      </c>
      <c r="C11" s="3" t="s">
        <v>30</v>
      </c>
      <c r="K11" s="1" t="s">
        <v>3</v>
      </c>
    </row>
    <row r="12" spans="1:14" x14ac:dyDescent="0.45">
      <c r="A12" s="4" t="s">
        <v>37</v>
      </c>
    </row>
    <row r="13" spans="1:14" x14ac:dyDescent="0.45">
      <c r="K13" s="1" t="s">
        <v>4</v>
      </c>
      <c r="L13" s="1" t="s">
        <v>5</v>
      </c>
      <c r="M13" s="1" t="s">
        <v>6</v>
      </c>
      <c r="N13" s="1" t="s">
        <v>7</v>
      </c>
    </row>
    <row r="14" spans="1:14" x14ac:dyDescent="0.45">
      <c r="A14" s="4" t="s">
        <v>38</v>
      </c>
      <c r="K14">
        <v>0</v>
      </c>
      <c r="L14">
        <f>K14*PI()/90</f>
        <v>0</v>
      </c>
      <c r="M14">
        <f t="shared" ref="M14:M32" si="0">sigmam+taum*COS(L14)</f>
        <v>2500</v>
      </c>
      <c r="N14">
        <f t="shared" ref="N14:N32" si="1">taum*SIN(L14)</f>
        <v>0</v>
      </c>
    </row>
    <row r="15" spans="1:14" x14ac:dyDescent="0.45">
      <c r="A15" s="1" t="s">
        <v>32</v>
      </c>
      <c r="K15">
        <f>K14+5</f>
        <v>5</v>
      </c>
      <c r="L15">
        <f t="shared" ref="L15:L32" si="2">K15*PI()/90</f>
        <v>0.17453292519943295</v>
      </c>
      <c r="M15">
        <f t="shared" si="0"/>
        <v>2490.1250394579351</v>
      </c>
      <c r="N15">
        <f t="shared" si="1"/>
        <v>112.87131548350472</v>
      </c>
    </row>
    <row r="16" spans="1:14" x14ac:dyDescent="0.45">
      <c r="A16" s="1" t="s">
        <v>35</v>
      </c>
      <c r="K16">
        <f t="shared" ref="K16:K32" si="3">K15+5</f>
        <v>10</v>
      </c>
      <c r="L16">
        <f t="shared" si="2"/>
        <v>0.3490658503988659</v>
      </c>
      <c r="M16">
        <f t="shared" si="0"/>
        <v>2460.8002035108402</v>
      </c>
      <c r="N16">
        <f t="shared" si="1"/>
        <v>222.31309316168466</v>
      </c>
    </row>
    <row r="17" spans="1:14" x14ac:dyDescent="0.45">
      <c r="A17" s="1" t="s">
        <v>36</v>
      </c>
      <c r="K17">
        <f t="shared" si="3"/>
        <v>15</v>
      </c>
      <c r="L17">
        <f t="shared" si="2"/>
        <v>0.52359877559829882</v>
      </c>
      <c r="M17">
        <f t="shared" si="0"/>
        <v>2412.9165124598853</v>
      </c>
      <c r="N17">
        <f t="shared" si="1"/>
        <v>324.99999999999994</v>
      </c>
    </row>
    <row r="18" spans="1:14" x14ac:dyDescent="0.45">
      <c r="K18">
        <f t="shared" si="3"/>
        <v>20</v>
      </c>
      <c r="L18">
        <f t="shared" si="2"/>
        <v>0.69813170079773179</v>
      </c>
      <c r="M18">
        <f t="shared" si="0"/>
        <v>2347.9288880273357</v>
      </c>
      <c r="N18">
        <f t="shared" si="1"/>
        <v>417.81194629625054</v>
      </c>
    </row>
    <row r="19" spans="1:14" x14ac:dyDescent="0.45">
      <c r="A19" s="1" t="s">
        <v>33</v>
      </c>
      <c r="B19" s="1" t="s">
        <v>34</v>
      </c>
      <c r="K19">
        <f t="shared" si="3"/>
        <v>25</v>
      </c>
      <c r="L19">
        <f t="shared" si="2"/>
        <v>0.87266462599716477</v>
      </c>
      <c r="M19">
        <f t="shared" si="0"/>
        <v>2267.8119462962504</v>
      </c>
      <c r="N19">
        <f t="shared" si="1"/>
        <v>497.92888802733569</v>
      </c>
    </row>
    <row r="20" spans="1:14" x14ac:dyDescent="0.45">
      <c r="A20" s="1">
        <v>0</v>
      </c>
      <c r="B20" s="1">
        <v>0</v>
      </c>
      <c r="K20">
        <f t="shared" si="3"/>
        <v>30</v>
      </c>
      <c r="L20">
        <f t="shared" si="2"/>
        <v>1.0471975511965976</v>
      </c>
      <c r="M20">
        <f t="shared" si="0"/>
        <v>2175</v>
      </c>
      <c r="N20">
        <f t="shared" si="1"/>
        <v>562.9165124598851</v>
      </c>
    </row>
    <row r="21" spans="1:14" x14ac:dyDescent="0.45">
      <c r="K21">
        <f t="shared" si="3"/>
        <v>35</v>
      </c>
      <c r="L21">
        <f t="shared" si="2"/>
        <v>1.2217304763960306</v>
      </c>
      <c r="M21">
        <f t="shared" si="0"/>
        <v>2072.3130931616847</v>
      </c>
      <c r="N21">
        <f t="shared" si="1"/>
        <v>610.80020351084045</v>
      </c>
    </row>
    <row r="22" spans="1:14" x14ac:dyDescent="0.45">
      <c r="K22">
        <f t="shared" si="3"/>
        <v>40</v>
      </c>
      <c r="L22">
        <f t="shared" si="2"/>
        <v>1.3962634015954636</v>
      </c>
      <c r="M22">
        <f t="shared" si="0"/>
        <v>1962.8713154835048</v>
      </c>
      <c r="N22">
        <f t="shared" si="1"/>
        <v>640.12503945793526</v>
      </c>
    </row>
    <row r="23" spans="1:14" x14ac:dyDescent="0.45">
      <c r="K23">
        <f t="shared" si="3"/>
        <v>45</v>
      </c>
      <c r="L23">
        <f t="shared" si="2"/>
        <v>1.5707963267948966</v>
      </c>
      <c r="M23">
        <f t="shared" si="0"/>
        <v>1850</v>
      </c>
      <c r="N23">
        <f t="shared" si="1"/>
        <v>650</v>
      </c>
    </row>
    <row r="24" spans="1:14" x14ac:dyDescent="0.45">
      <c r="K24">
        <f t="shared" si="3"/>
        <v>50</v>
      </c>
      <c r="L24">
        <f t="shared" si="2"/>
        <v>1.7453292519943295</v>
      </c>
      <c r="M24">
        <f t="shared" si="0"/>
        <v>1737.1286845164952</v>
      </c>
      <c r="N24">
        <f t="shared" si="1"/>
        <v>640.12503945793526</v>
      </c>
    </row>
    <row r="25" spans="1:14" x14ac:dyDescent="0.45">
      <c r="K25">
        <f t="shared" si="3"/>
        <v>55</v>
      </c>
      <c r="L25">
        <f t="shared" si="2"/>
        <v>1.9198621771937625</v>
      </c>
      <c r="M25">
        <f t="shared" si="0"/>
        <v>1627.6869068383153</v>
      </c>
      <c r="N25">
        <f t="shared" si="1"/>
        <v>610.80020351084045</v>
      </c>
    </row>
    <row r="26" spans="1:14" x14ac:dyDescent="0.45">
      <c r="K26">
        <f t="shared" si="3"/>
        <v>60</v>
      </c>
      <c r="L26">
        <f t="shared" si="2"/>
        <v>2.0943951023931953</v>
      </c>
      <c r="M26">
        <f t="shared" si="0"/>
        <v>1525.0000000000002</v>
      </c>
      <c r="N26">
        <f t="shared" si="1"/>
        <v>562.91651245988521</v>
      </c>
    </row>
    <row r="27" spans="1:14" x14ac:dyDescent="0.45">
      <c r="K27">
        <f t="shared" si="3"/>
        <v>65</v>
      </c>
      <c r="L27">
        <f t="shared" si="2"/>
        <v>2.2689280275926285</v>
      </c>
      <c r="M27">
        <f t="shared" si="0"/>
        <v>1432.1880537037493</v>
      </c>
      <c r="N27">
        <f t="shared" si="1"/>
        <v>497.92888802733569</v>
      </c>
    </row>
    <row r="28" spans="1:14" x14ac:dyDescent="0.45">
      <c r="K28">
        <f t="shared" si="3"/>
        <v>70</v>
      </c>
      <c r="L28">
        <f t="shared" si="2"/>
        <v>2.4434609527920612</v>
      </c>
      <c r="M28">
        <f t="shared" si="0"/>
        <v>1352.0711119726643</v>
      </c>
      <c r="N28">
        <f t="shared" si="1"/>
        <v>417.81194629625065</v>
      </c>
    </row>
    <row r="29" spans="1:14" x14ac:dyDescent="0.45">
      <c r="K29">
        <f t="shared" si="3"/>
        <v>75</v>
      </c>
      <c r="L29">
        <f t="shared" si="2"/>
        <v>2.6179938779914944</v>
      </c>
      <c r="M29">
        <f t="shared" si="0"/>
        <v>1287.0834875401147</v>
      </c>
      <c r="N29">
        <f t="shared" si="1"/>
        <v>324.99999999999994</v>
      </c>
    </row>
    <row r="30" spans="1:14" x14ac:dyDescent="0.45">
      <c r="K30">
        <f t="shared" si="3"/>
        <v>80</v>
      </c>
      <c r="L30">
        <f t="shared" si="2"/>
        <v>2.7925268031909272</v>
      </c>
      <c r="M30">
        <f t="shared" si="0"/>
        <v>1239.1997964891596</v>
      </c>
      <c r="N30">
        <f t="shared" si="1"/>
        <v>222.31309316168478</v>
      </c>
    </row>
    <row r="31" spans="1:14" x14ac:dyDescent="0.45">
      <c r="K31">
        <f t="shared" si="3"/>
        <v>85</v>
      </c>
      <c r="L31">
        <f t="shared" si="2"/>
        <v>2.9670597283903604</v>
      </c>
      <c r="M31">
        <f t="shared" si="0"/>
        <v>1209.8749605420649</v>
      </c>
      <c r="N31">
        <f t="shared" si="1"/>
        <v>112.87131548350467</v>
      </c>
    </row>
    <row r="32" spans="1:14" x14ac:dyDescent="0.45">
      <c r="K32">
        <f t="shared" si="3"/>
        <v>90</v>
      </c>
      <c r="L32">
        <f t="shared" si="2"/>
        <v>3.1415926535897931</v>
      </c>
      <c r="M32">
        <f t="shared" si="0"/>
        <v>1200</v>
      </c>
      <c r="N32">
        <f t="shared" si="1"/>
        <v>7.9634649569060301E-14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Mohr Cirlce &amp; M-C Failure</vt:lpstr>
      <vt:lpstr>sigmam</vt:lpstr>
      <vt:lpstr>sigmamax</vt:lpstr>
      <vt:lpstr>sigmamin</vt:lpstr>
      <vt:lpstr>taum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Katahara</dc:creator>
  <cp:lastModifiedBy>Keith Katahara</cp:lastModifiedBy>
  <dcterms:created xsi:type="dcterms:W3CDTF">2019-03-08T15:13:43Z</dcterms:created>
  <dcterms:modified xsi:type="dcterms:W3CDTF">2019-03-09T16:21:34Z</dcterms:modified>
</cp:coreProperties>
</file>