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6acf0f47fdd8b3/"/>
    </mc:Choice>
  </mc:AlternateContent>
  <xr:revisionPtr revIDLastSave="1040" documentId="8_{EA0EFC19-C763-4031-84DD-BC63D448EE31}" xr6:coauthVersionLast="47" xr6:coauthVersionMax="47" xr10:uidLastSave="{5C0484F4-8CAD-49D6-9146-42681D5BD950}"/>
  <bookViews>
    <workbookView xWindow="-108" yWindow="-108" windowWidth="23256" windowHeight="12456" activeTab="1" xr2:uid="{5F649FFD-8BF0-4621-8EA8-D31C90321C44}"/>
  </bookViews>
  <sheets>
    <sheet name="karl person's" sheetId="1" r:id="rId1"/>
    <sheet name="spearman's ra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3" i="2" l="1"/>
  <c r="B181" i="2"/>
  <c r="I177" i="2"/>
  <c r="F180" i="2"/>
  <c r="F176" i="2"/>
  <c r="F177" i="2"/>
  <c r="F178" i="2"/>
  <c r="F179" i="2"/>
  <c r="F175" i="2"/>
  <c r="E176" i="2"/>
  <c r="E177" i="2"/>
  <c r="E178" i="2"/>
  <c r="E179" i="2"/>
  <c r="E175" i="2"/>
  <c r="C172" i="2"/>
  <c r="B170" i="2"/>
  <c r="I166" i="2"/>
  <c r="F169" i="2"/>
  <c r="F165" i="2"/>
  <c r="F166" i="2"/>
  <c r="F167" i="2"/>
  <c r="F168" i="2"/>
  <c r="E165" i="2"/>
  <c r="E166" i="2"/>
  <c r="E167" i="2"/>
  <c r="E168" i="2"/>
  <c r="F164" i="2"/>
  <c r="E164" i="2"/>
  <c r="C178" i="1"/>
  <c r="C176" i="1"/>
  <c r="C175" i="1"/>
  <c r="C174" i="1"/>
  <c r="C173" i="1"/>
  <c r="B171" i="1"/>
  <c r="B170" i="1"/>
  <c r="C170" i="1"/>
  <c r="D170" i="1"/>
  <c r="E170" i="1"/>
  <c r="A170" i="1"/>
  <c r="E166" i="1"/>
  <c r="E167" i="1"/>
  <c r="E168" i="1"/>
  <c r="E169" i="1"/>
  <c r="D166" i="1"/>
  <c r="D167" i="1"/>
  <c r="D168" i="1"/>
  <c r="D169" i="1"/>
  <c r="C166" i="1"/>
  <c r="C167" i="1"/>
  <c r="C168" i="1"/>
  <c r="C169" i="1"/>
  <c r="E165" i="1"/>
  <c r="D165" i="1"/>
  <c r="C165" i="1"/>
  <c r="C161" i="1"/>
  <c r="C159" i="1"/>
  <c r="C158" i="1"/>
  <c r="C157" i="1"/>
  <c r="C156" i="1"/>
  <c r="B155" i="1"/>
  <c r="B154" i="1"/>
  <c r="C154" i="1"/>
  <c r="D154" i="1"/>
  <c r="E154" i="1"/>
  <c r="A154" i="1"/>
  <c r="E150" i="1"/>
  <c r="E151" i="1"/>
  <c r="E152" i="1"/>
  <c r="E153" i="1"/>
  <c r="D150" i="1"/>
  <c r="D151" i="1"/>
  <c r="D152" i="1"/>
  <c r="D153" i="1"/>
  <c r="C150" i="1"/>
  <c r="C151" i="1"/>
  <c r="C152" i="1"/>
  <c r="C153" i="1"/>
  <c r="E149" i="1"/>
  <c r="D149" i="1"/>
  <c r="C149" i="1"/>
  <c r="C160" i="2"/>
  <c r="I151" i="2"/>
  <c r="F157" i="2"/>
  <c r="F149" i="2"/>
  <c r="F150" i="2"/>
  <c r="F151" i="2"/>
  <c r="F152" i="2"/>
  <c r="F153" i="2"/>
  <c r="F154" i="2"/>
  <c r="F155" i="2"/>
  <c r="F156" i="2"/>
  <c r="E149" i="2"/>
  <c r="E150" i="2"/>
  <c r="E151" i="2"/>
  <c r="E152" i="2"/>
  <c r="E153" i="2"/>
  <c r="E154" i="2"/>
  <c r="E155" i="2"/>
  <c r="E156" i="2"/>
  <c r="F148" i="2"/>
  <c r="E148" i="2"/>
  <c r="B158" i="2"/>
  <c r="C145" i="2"/>
  <c r="I137" i="2"/>
  <c r="B143" i="2"/>
  <c r="F142" i="2"/>
  <c r="F133" i="2"/>
  <c r="F134" i="2"/>
  <c r="F135" i="2"/>
  <c r="F136" i="2"/>
  <c r="F137" i="2"/>
  <c r="F138" i="2"/>
  <c r="F139" i="2"/>
  <c r="F140" i="2"/>
  <c r="F141" i="2"/>
  <c r="E133" i="2"/>
  <c r="E134" i="2"/>
  <c r="E135" i="2"/>
  <c r="E136" i="2"/>
  <c r="E137" i="2"/>
  <c r="E138" i="2"/>
  <c r="E139" i="2"/>
  <c r="E140" i="2"/>
  <c r="E141" i="2"/>
  <c r="F132" i="2"/>
  <c r="E132" i="2"/>
  <c r="C128" i="2"/>
  <c r="I121" i="2"/>
  <c r="B127" i="2"/>
  <c r="F125" i="2"/>
  <c r="F115" i="2"/>
  <c r="F116" i="2"/>
  <c r="F117" i="2"/>
  <c r="F118" i="2"/>
  <c r="F119" i="2"/>
  <c r="F120" i="2"/>
  <c r="F121" i="2"/>
  <c r="F122" i="2"/>
  <c r="F123" i="2"/>
  <c r="F124" i="2"/>
  <c r="E115" i="2"/>
  <c r="E116" i="2"/>
  <c r="E117" i="2"/>
  <c r="E118" i="2"/>
  <c r="E119" i="2"/>
  <c r="E120" i="2"/>
  <c r="E121" i="2"/>
  <c r="E122" i="2"/>
  <c r="E123" i="2"/>
  <c r="E124" i="2"/>
  <c r="F114" i="2"/>
  <c r="E114" i="2"/>
  <c r="C110" i="2"/>
  <c r="I103" i="2"/>
  <c r="B108" i="2"/>
  <c r="F106" i="2"/>
  <c r="F101" i="2"/>
  <c r="F102" i="2"/>
  <c r="F103" i="2"/>
  <c r="F104" i="2"/>
  <c r="F105" i="2"/>
  <c r="E101" i="2"/>
  <c r="E102" i="2"/>
  <c r="E103" i="2"/>
  <c r="E104" i="2"/>
  <c r="E105" i="2"/>
  <c r="F100" i="2"/>
  <c r="E100" i="2"/>
  <c r="C97" i="2"/>
  <c r="F94" i="2"/>
  <c r="I82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F79" i="2"/>
  <c r="E79" i="2"/>
  <c r="B95" i="2"/>
  <c r="C75" i="2"/>
  <c r="I67" i="2"/>
  <c r="I64" i="2"/>
  <c r="B73" i="2"/>
  <c r="F71" i="2"/>
  <c r="F62" i="2"/>
  <c r="F63" i="2"/>
  <c r="F64" i="2"/>
  <c r="F65" i="2"/>
  <c r="F66" i="2"/>
  <c r="F67" i="2"/>
  <c r="F68" i="2"/>
  <c r="F69" i="2"/>
  <c r="F70" i="2"/>
  <c r="E62" i="2"/>
  <c r="E63" i="2"/>
  <c r="E64" i="2"/>
  <c r="E65" i="2"/>
  <c r="E66" i="2"/>
  <c r="E67" i="2"/>
  <c r="E68" i="2"/>
  <c r="E69" i="2"/>
  <c r="E70" i="2"/>
  <c r="F61" i="2"/>
  <c r="E61" i="2"/>
  <c r="C57" i="2"/>
  <c r="I52" i="2"/>
  <c r="I50" i="2"/>
  <c r="I51" i="2"/>
  <c r="I49" i="2"/>
  <c r="B56" i="2"/>
  <c r="F54" i="2"/>
  <c r="F49" i="2"/>
  <c r="F50" i="2"/>
  <c r="F51" i="2"/>
  <c r="F52" i="2"/>
  <c r="F53" i="2"/>
  <c r="E49" i="2"/>
  <c r="E50" i="2"/>
  <c r="E51" i="2"/>
  <c r="E52" i="2"/>
  <c r="E53" i="2"/>
  <c r="F48" i="2"/>
  <c r="E48" i="2"/>
  <c r="E33" i="2"/>
  <c r="F33" i="2"/>
  <c r="E34" i="2"/>
  <c r="F34" i="2"/>
  <c r="F40" i="2" s="1"/>
  <c r="C44" i="2" s="1"/>
  <c r="E35" i="2"/>
  <c r="F35" i="2"/>
  <c r="E36" i="2"/>
  <c r="F36" i="2"/>
  <c r="E37" i="2"/>
  <c r="F37" i="2"/>
  <c r="E38" i="2"/>
  <c r="F38" i="2"/>
  <c r="C29" i="2"/>
  <c r="I27" i="2"/>
  <c r="B27" i="2"/>
  <c r="I26" i="2"/>
  <c r="I25" i="2"/>
  <c r="I24" i="2"/>
  <c r="I23" i="2"/>
  <c r="I36" i="2"/>
  <c r="B42" i="2"/>
  <c r="I35" i="2"/>
  <c r="I34" i="2"/>
  <c r="F39" i="2"/>
  <c r="E39" i="2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18" i="2"/>
  <c r="F18" i="2" s="1"/>
  <c r="C13" i="2"/>
  <c r="G14" i="2"/>
  <c r="G13" i="2"/>
  <c r="G12" i="2"/>
  <c r="F3" i="2"/>
  <c r="F4" i="2"/>
  <c r="F5" i="2"/>
  <c r="F6" i="2"/>
  <c r="F7" i="2"/>
  <c r="F8" i="2"/>
  <c r="F10" i="2" s="1"/>
  <c r="F9" i="2"/>
  <c r="F2" i="2"/>
  <c r="E3" i="2"/>
  <c r="E4" i="2"/>
  <c r="E5" i="2"/>
  <c r="E6" i="2"/>
  <c r="E7" i="2"/>
  <c r="E8" i="2"/>
  <c r="E9" i="2"/>
  <c r="E2" i="2"/>
  <c r="B10" i="2"/>
  <c r="C144" i="1"/>
  <c r="C143" i="1"/>
  <c r="C142" i="1"/>
  <c r="C141" i="1"/>
  <c r="C140" i="1"/>
  <c r="B138" i="1"/>
  <c r="B137" i="1"/>
  <c r="C137" i="1"/>
  <c r="D137" i="1"/>
  <c r="E137" i="1"/>
  <c r="A137" i="1"/>
  <c r="E127" i="1"/>
  <c r="E128" i="1"/>
  <c r="E129" i="1"/>
  <c r="E130" i="1"/>
  <c r="E131" i="1"/>
  <c r="E132" i="1"/>
  <c r="E133" i="1"/>
  <c r="E134" i="1"/>
  <c r="E135" i="1"/>
  <c r="E136" i="1"/>
  <c r="D127" i="1"/>
  <c r="D128" i="1"/>
  <c r="D129" i="1"/>
  <c r="D130" i="1"/>
  <c r="D131" i="1"/>
  <c r="D132" i="1"/>
  <c r="D133" i="1"/>
  <c r="D134" i="1"/>
  <c r="D135" i="1"/>
  <c r="D136" i="1"/>
  <c r="C127" i="1"/>
  <c r="C128" i="1"/>
  <c r="C129" i="1"/>
  <c r="C130" i="1"/>
  <c r="C131" i="1"/>
  <c r="C132" i="1"/>
  <c r="C133" i="1"/>
  <c r="C134" i="1"/>
  <c r="C135" i="1"/>
  <c r="C136" i="1"/>
  <c r="E126" i="1"/>
  <c r="D126" i="1"/>
  <c r="C126" i="1"/>
  <c r="C122" i="1"/>
  <c r="C121" i="1"/>
  <c r="C120" i="1"/>
  <c r="C119" i="1"/>
  <c r="C118" i="1"/>
  <c r="B116" i="1"/>
  <c r="B115" i="1"/>
  <c r="C115" i="1"/>
  <c r="D115" i="1"/>
  <c r="E115" i="1"/>
  <c r="A115" i="1"/>
  <c r="E110" i="1"/>
  <c r="E111" i="1"/>
  <c r="E112" i="1"/>
  <c r="E113" i="1"/>
  <c r="E114" i="1"/>
  <c r="D110" i="1"/>
  <c r="D111" i="1"/>
  <c r="D112" i="1"/>
  <c r="D113" i="1"/>
  <c r="D114" i="1"/>
  <c r="E109" i="1"/>
  <c r="D109" i="1"/>
  <c r="C110" i="1"/>
  <c r="C111" i="1"/>
  <c r="C112" i="1"/>
  <c r="C113" i="1"/>
  <c r="C114" i="1"/>
  <c r="C109" i="1"/>
  <c r="C105" i="1"/>
  <c r="C104" i="1"/>
  <c r="C103" i="1"/>
  <c r="C102" i="1"/>
  <c r="C101" i="1"/>
  <c r="B98" i="1"/>
  <c r="B97" i="1"/>
  <c r="C97" i="1"/>
  <c r="D97" i="1"/>
  <c r="E97" i="1"/>
  <c r="A97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E82" i="1"/>
  <c r="D82" i="1"/>
  <c r="C82" i="1"/>
  <c r="C78" i="1"/>
  <c r="C77" i="1"/>
  <c r="C76" i="1"/>
  <c r="C75" i="1"/>
  <c r="C74" i="1"/>
  <c r="B72" i="1"/>
  <c r="B71" i="1"/>
  <c r="C71" i="1"/>
  <c r="D71" i="1"/>
  <c r="E71" i="1"/>
  <c r="A71" i="1"/>
  <c r="E62" i="1"/>
  <c r="E63" i="1"/>
  <c r="E64" i="1"/>
  <c r="E65" i="1"/>
  <c r="E66" i="1"/>
  <c r="E67" i="1"/>
  <c r="E68" i="1"/>
  <c r="E69" i="1"/>
  <c r="E70" i="1"/>
  <c r="D62" i="1"/>
  <c r="D63" i="1"/>
  <c r="D64" i="1"/>
  <c r="D65" i="1"/>
  <c r="D66" i="1"/>
  <c r="D67" i="1"/>
  <c r="D68" i="1"/>
  <c r="D69" i="1"/>
  <c r="D70" i="1"/>
  <c r="E61" i="1"/>
  <c r="D61" i="1"/>
  <c r="C62" i="1"/>
  <c r="C63" i="1"/>
  <c r="C64" i="1"/>
  <c r="C65" i="1"/>
  <c r="C66" i="1"/>
  <c r="C67" i="1"/>
  <c r="C68" i="1"/>
  <c r="C69" i="1"/>
  <c r="C70" i="1"/>
  <c r="C61" i="1"/>
  <c r="C53" i="1"/>
  <c r="C57" i="1"/>
  <c r="C56" i="1"/>
  <c r="C55" i="1"/>
  <c r="C54" i="1"/>
  <c r="C37" i="1"/>
  <c r="C38" i="1"/>
  <c r="B51" i="1"/>
  <c r="B50" i="1"/>
  <c r="C50" i="1"/>
  <c r="D50" i="1"/>
  <c r="E50" i="1"/>
  <c r="A50" i="1"/>
  <c r="E45" i="1"/>
  <c r="E46" i="1"/>
  <c r="E47" i="1"/>
  <c r="E48" i="1"/>
  <c r="E49" i="1"/>
  <c r="E44" i="1"/>
  <c r="D45" i="1"/>
  <c r="D46" i="1"/>
  <c r="D47" i="1"/>
  <c r="D48" i="1"/>
  <c r="D49" i="1"/>
  <c r="D44" i="1"/>
  <c r="C45" i="1"/>
  <c r="C46" i="1"/>
  <c r="C47" i="1"/>
  <c r="C48" i="1"/>
  <c r="C49" i="1"/>
  <c r="C44" i="1"/>
  <c r="C36" i="1"/>
  <c r="B34" i="1"/>
  <c r="B33" i="1"/>
  <c r="C33" i="1"/>
  <c r="D33" i="1"/>
  <c r="E33" i="1"/>
  <c r="A33" i="1"/>
  <c r="E27" i="1"/>
  <c r="E28" i="1"/>
  <c r="E29" i="1"/>
  <c r="E30" i="1"/>
  <c r="E31" i="1"/>
  <c r="E32" i="1"/>
  <c r="E26" i="1"/>
  <c r="D27" i="1"/>
  <c r="D28" i="1"/>
  <c r="D29" i="1"/>
  <c r="D30" i="1"/>
  <c r="D31" i="1"/>
  <c r="D32" i="1"/>
  <c r="D26" i="1"/>
  <c r="C27" i="1"/>
  <c r="C28" i="1"/>
  <c r="C29" i="1"/>
  <c r="C30" i="1"/>
  <c r="C31" i="1"/>
  <c r="C32" i="1"/>
  <c r="C26" i="1"/>
  <c r="C20" i="1"/>
  <c r="C19" i="1"/>
  <c r="C18" i="1"/>
  <c r="C17" i="1"/>
  <c r="C16" i="1"/>
  <c r="B14" i="1"/>
  <c r="E4" i="1"/>
  <c r="E5" i="1"/>
  <c r="E6" i="1"/>
  <c r="E7" i="1"/>
  <c r="E8" i="1"/>
  <c r="E9" i="1"/>
  <c r="E10" i="1"/>
  <c r="E11" i="1"/>
  <c r="E12" i="1"/>
  <c r="E3" i="1"/>
  <c r="E13" i="1" s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C13" i="1" s="1"/>
  <c r="B13" i="1"/>
  <c r="D13" i="1"/>
  <c r="A13" i="1"/>
  <c r="F25" i="2" l="1"/>
  <c r="C39" i="1"/>
  <c r="C40" i="1" s="1"/>
</calcChain>
</file>

<file path=xl/sharedStrings.xml><?xml version="1.0" encoding="utf-8"?>
<sst xmlns="http://schemas.openxmlformats.org/spreadsheetml/2006/main" count="263" uniqueCount="51">
  <si>
    <t>price (in rupee), x</t>
  </si>
  <si>
    <t>demand (in kg), y</t>
  </si>
  <si>
    <t>xy</t>
  </si>
  <si>
    <t>x^2</t>
  </si>
  <si>
    <t>y^2</t>
  </si>
  <si>
    <t>x</t>
  </si>
  <si>
    <t>y</t>
  </si>
  <si>
    <t>Ry</t>
  </si>
  <si>
    <t>d^2</t>
  </si>
  <si>
    <r>
      <t xml:space="preserve">r=n(∑xy) - (∑x)(∑y) / </t>
    </r>
    <r>
      <rPr>
        <sz val="12"/>
        <color theme="1"/>
        <rFont val="Sylfaen"/>
        <family val="1"/>
      </rPr>
      <t>√[n∑x^2 - (∑x)^2] [n∑y^2 - (∑y)^2]</t>
    </r>
  </si>
  <si>
    <t>n(∑xy) - (∑x)(∑y)</t>
  </si>
  <si>
    <t>n</t>
  </si>
  <si>
    <t>[n∑x^2 - (∑x)^2]</t>
  </si>
  <si>
    <t>[n∑y^2 - (∑y)^2]</t>
  </si>
  <si>
    <t>√[n∑x^2 - (∑x)^2] [n∑y^2 - (∑y)^2]</t>
  </si>
  <si>
    <t>correlation</t>
  </si>
  <si>
    <t>karl person's</t>
  </si>
  <si>
    <t>Test Score (y)</t>
  </si>
  <si>
    <t>Hours Played Sport (x)</t>
  </si>
  <si>
    <t>x.y</t>
  </si>
  <si>
    <t>Hours of Sleep (x)</t>
  </si>
  <si>
    <t>Months Owned (x)</t>
  </si>
  <si>
    <t>Hours Exercised (y)</t>
  </si>
  <si>
    <t>Life  Exp (x)</t>
  </si>
  <si>
    <t>Cigarettes (y)</t>
  </si>
  <si>
    <t>Number of credit hours (x)</t>
  </si>
  <si>
    <t>Number of students (y)</t>
  </si>
  <si>
    <t>Age (x)</t>
  </si>
  <si>
    <t>BMI (y)</t>
  </si>
  <si>
    <t>Negative correlation</t>
  </si>
  <si>
    <t>Positive correlation</t>
  </si>
  <si>
    <t>Rx</t>
  </si>
  <si>
    <t>d=Rx-Ry</t>
  </si>
  <si>
    <r>
      <rPr>
        <sz val="20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s = 1 - 6(</t>
    </r>
    <r>
      <rPr>
        <sz val="14"/>
        <color theme="1"/>
        <rFont val="Sylfaen"/>
        <family val="1"/>
      </rPr>
      <t>∑</t>
    </r>
    <r>
      <rPr>
        <sz val="14"/>
        <color theme="1"/>
        <rFont val="Calibri"/>
        <family val="2"/>
      </rPr>
      <t>d^2) / n(n^2 - 1)</t>
    </r>
  </si>
  <si>
    <t>correlation  [r]</t>
  </si>
  <si>
    <t xml:space="preserve">6(∑d^2) </t>
  </si>
  <si>
    <t xml:space="preserve"> n(n^2 - 1)</t>
  </si>
  <si>
    <t xml:space="preserve"> 6(∑d^2) / n(n^2 - 1)</t>
  </si>
  <si>
    <t xml:space="preserve"> </t>
  </si>
  <si>
    <t>((m^3 1-m1)/12)</t>
  </si>
  <si>
    <r>
      <t>r</t>
    </r>
    <r>
      <rPr>
        <sz val="11"/>
        <color theme="1"/>
        <rFont val="Calibri"/>
        <family val="2"/>
        <scheme val="minor"/>
      </rPr>
      <t>k</t>
    </r>
    <r>
      <rPr>
        <sz val="18"/>
        <color theme="1"/>
        <rFont val="Calibri"/>
        <family val="2"/>
        <scheme val="minor"/>
      </rPr>
      <t xml:space="preserve"> = 1- 6[∑D^2 +((m^3 1-m1)/12) + ((m^3 2-m2)/12) + ….........] /(n(n^2 - 1)</t>
    </r>
  </si>
  <si>
    <t>((m^3 2-m2)/12)</t>
  </si>
  <si>
    <t>(n(n^2 - 1)</t>
  </si>
  <si>
    <t>((m^3 3-m3)/12)</t>
  </si>
  <si>
    <t>((m^3 4-m4)/12)</t>
  </si>
  <si>
    <t>correlation  [rk]</t>
  </si>
  <si>
    <t>((m^3 5-m5)/12)</t>
  </si>
  <si>
    <t>Size (x)</t>
  </si>
  <si>
    <t>Frequency (y)</t>
  </si>
  <si>
    <t>Marks obtained (x)</t>
  </si>
  <si>
    <t>Number of stidents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</si>
</sst>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lfaen"/>
      <family val="1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Sylfaen"/>
      <family val="1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/>
    <xf numFmtId="0" fontId="0" fillId="5" borderId="0" xfId="0" applyFill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865F-2C9F-414E-A783-00C07B7BDDB6}">
  <dimension ref="A2:L178"/>
  <sheetViews>
    <sheetView topLeftCell="A15" workbookViewId="0">
      <selection activeCell="A164" sqref="A164:B169"/>
    </sheetView>
  </sheetViews>
  <sheetFormatPr defaultRowHeight="14.4" x14ac:dyDescent="0.3"/>
  <cols>
    <col min="1" max="2" width="19.109375" customWidth="1"/>
    <col min="3" max="3" width="14.109375" customWidth="1"/>
    <col min="4" max="4" width="17.77734375" customWidth="1"/>
    <col min="5" max="5" width="14.109375" customWidth="1"/>
  </cols>
  <sheetData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12" x14ac:dyDescent="0.3">
      <c r="A3" s="2">
        <v>11</v>
      </c>
      <c r="B3" s="2">
        <v>30</v>
      </c>
      <c r="C3" s="2">
        <f>A3*B3</f>
        <v>330</v>
      </c>
      <c r="D3" s="2">
        <f>A3*A3</f>
        <v>121</v>
      </c>
      <c r="E3" s="2">
        <f>B3*B3</f>
        <v>900</v>
      </c>
    </row>
    <row r="4" spans="1:12" x14ac:dyDescent="0.3">
      <c r="A4" s="2">
        <v>12</v>
      </c>
      <c r="B4" s="2">
        <v>29</v>
      </c>
      <c r="C4" s="2">
        <f t="shared" ref="C4:C12" si="0">A4*B4</f>
        <v>348</v>
      </c>
      <c r="D4" s="2">
        <f t="shared" ref="D4:D12" si="1">A4*A4</f>
        <v>144</v>
      </c>
      <c r="E4" s="2">
        <f t="shared" ref="E4:E12" si="2">B4*B4</f>
        <v>841</v>
      </c>
      <c r="H4" s="15" t="s">
        <v>16</v>
      </c>
      <c r="I4" s="15"/>
      <c r="J4" s="15"/>
      <c r="K4" s="15"/>
    </row>
    <row r="5" spans="1:12" x14ac:dyDescent="0.3">
      <c r="A5" s="2">
        <v>13</v>
      </c>
      <c r="B5" s="2">
        <v>29</v>
      </c>
      <c r="C5" s="2">
        <f t="shared" si="0"/>
        <v>377</v>
      </c>
      <c r="D5" s="2">
        <f t="shared" si="1"/>
        <v>169</v>
      </c>
      <c r="E5" s="2">
        <f t="shared" si="2"/>
        <v>841</v>
      </c>
      <c r="G5" s="14" t="s">
        <v>9</v>
      </c>
      <c r="H5" s="14"/>
      <c r="I5" s="14"/>
      <c r="J5" s="14"/>
      <c r="K5" s="14"/>
      <c r="L5" s="14"/>
    </row>
    <row r="6" spans="1:12" x14ac:dyDescent="0.3">
      <c r="A6" s="2">
        <v>14</v>
      </c>
      <c r="B6" s="2">
        <v>25</v>
      </c>
      <c r="C6" s="2">
        <f t="shared" si="0"/>
        <v>350</v>
      </c>
      <c r="D6" s="2">
        <f t="shared" si="1"/>
        <v>196</v>
      </c>
      <c r="E6" s="2">
        <f t="shared" si="2"/>
        <v>625</v>
      </c>
      <c r="G6" s="14"/>
      <c r="H6" s="14"/>
      <c r="I6" s="14"/>
      <c r="J6" s="14"/>
      <c r="K6" s="14"/>
      <c r="L6" s="14"/>
    </row>
    <row r="7" spans="1:12" x14ac:dyDescent="0.3">
      <c r="A7" s="2">
        <v>15</v>
      </c>
      <c r="B7" s="2">
        <v>24</v>
      </c>
      <c r="C7" s="2">
        <f t="shared" si="0"/>
        <v>360</v>
      </c>
      <c r="D7" s="2">
        <f t="shared" si="1"/>
        <v>225</v>
      </c>
      <c r="E7" s="2">
        <f t="shared" si="2"/>
        <v>576</v>
      </c>
      <c r="G7" s="14"/>
      <c r="H7" s="14"/>
      <c r="I7" s="14"/>
      <c r="J7" s="14"/>
      <c r="K7" s="14"/>
      <c r="L7" s="14"/>
    </row>
    <row r="8" spans="1:12" x14ac:dyDescent="0.3">
      <c r="A8" s="2">
        <v>16</v>
      </c>
      <c r="B8" s="2">
        <v>24</v>
      </c>
      <c r="C8" s="2">
        <f t="shared" si="0"/>
        <v>384</v>
      </c>
      <c r="D8" s="2">
        <f t="shared" si="1"/>
        <v>256</v>
      </c>
      <c r="E8" s="2">
        <f t="shared" si="2"/>
        <v>576</v>
      </c>
      <c r="G8" s="14"/>
      <c r="H8" s="14"/>
      <c r="I8" s="14"/>
      <c r="J8" s="14"/>
      <c r="K8" s="14"/>
      <c r="L8" s="14"/>
    </row>
    <row r="9" spans="1:12" x14ac:dyDescent="0.3">
      <c r="A9" s="2">
        <v>17</v>
      </c>
      <c r="B9" s="2">
        <v>24</v>
      </c>
      <c r="C9" s="2">
        <f t="shared" si="0"/>
        <v>408</v>
      </c>
      <c r="D9" s="2">
        <f t="shared" si="1"/>
        <v>289</v>
      </c>
      <c r="E9" s="2">
        <f t="shared" si="2"/>
        <v>576</v>
      </c>
    </row>
    <row r="10" spans="1:12" x14ac:dyDescent="0.3">
      <c r="A10" s="2">
        <v>18</v>
      </c>
      <c r="B10" s="2">
        <v>21</v>
      </c>
      <c r="C10" s="2">
        <f t="shared" si="0"/>
        <v>378</v>
      </c>
      <c r="D10" s="2">
        <f t="shared" si="1"/>
        <v>324</v>
      </c>
      <c r="E10" s="2">
        <f t="shared" si="2"/>
        <v>441</v>
      </c>
    </row>
    <row r="11" spans="1:12" x14ac:dyDescent="0.3">
      <c r="A11" s="2">
        <v>19</v>
      </c>
      <c r="B11" s="2">
        <v>18</v>
      </c>
      <c r="C11" s="2">
        <f t="shared" si="0"/>
        <v>342</v>
      </c>
      <c r="D11" s="2">
        <f t="shared" si="1"/>
        <v>361</v>
      </c>
      <c r="E11" s="2">
        <f t="shared" si="2"/>
        <v>324</v>
      </c>
    </row>
    <row r="12" spans="1:12" x14ac:dyDescent="0.3">
      <c r="A12" s="2">
        <v>20</v>
      </c>
      <c r="B12" s="2">
        <v>15</v>
      </c>
      <c r="C12" s="2">
        <f t="shared" si="0"/>
        <v>300</v>
      </c>
      <c r="D12" s="2">
        <f t="shared" si="1"/>
        <v>400</v>
      </c>
      <c r="E12" s="2">
        <f t="shared" si="2"/>
        <v>225</v>
      </c>
    </row>
    <row r="13" spans="1:12" x14ac:dyDescent="0.3">
      <c r="A13" s="3">
        <f>SUM(A3:A12)</f>
        <v>155</v>
      </c>
      <c r="B13" s="3">
        <f t="shared" ref="B13:E13" si="3">SUM(B3:B12)</f>
        <v>239</v>
      </c>
      <c r="C13" s="3">
        <f t="shared" si="3"/>
        <v>3577</v>
      </c>
      <c r="D13" s="3">
        <f t="shared" si="3"/>
        <v>2485</v>
      </c>
      <c r="E13" s="3">
        <f t="shared" si="3"/>
        <v>5925</v>
      </c>
    </row>
    <row r="14" spans="1:12" x14ac:dyDescent="0.3">
      <c r="A14" s="2" t="s">
        <v>11</v>
      </c>
      <c r="B14" s="2">
        <f>COUNT(B3:B12)</f>
        <v>10</v>
      </c>
      <c r="C14" s="2"/>
      <c r="D14" s="2"/>
      <c r="E14" s="2"/>
    </row>
    <row r="16" spans="1:12" x14ac:dyDescent="0.3">
      <c r="B16" t="s">
        <v>10</v>
      </c>
      <c r="C16">
        <f>B14*(C13)-(A13*B13)</f>
        <v>-1275</v>
      </c>
    </row>
    <row r="17" spans="1:6" x14ac:dyDescent="0.3">
      <c r="B17" t="s">
        <v>12</v>
      </c>
      <c r="C17">
        <f>B14*(D13)-(A13*A13)</f>
        <v>825</v>
      </c>
    </row>
    <row r="18" spans="1:6" x14ac:dyDescent="0.3">
      <c r="B18" t="s">
        <v>13</v>
      </c>
      <c r="C18">
        <f>B14*(E13)-(B13*B13)</f>
        <v>2129</v>
      </c>
    </row>
    <row r="19" spans="1:6" x14ac:dyDescent="0.3">
      <c r="A19" s="13" t="s">
        <v>14</v>
      </c>
      <c r="B19" s="13"/>
      <c r="C19">
        <f>SQRT(C17*C18)</f>
        <v>1325.3018524094803</v>
      </c>
    </row>
    <row r="20" spans="1:6" ht="15.6" x14ac:dyDescent="0.3">
      <c r="B20" s="4" t="s">
        <v>15</v>
      </c>
      <c r="C20" s="4">
        <f>C16/C19</f>
        <v>-0.96204498445540654</v>
      </c>
      <c r="D20" t="s">
        <v>29</v>
      </c>
    </row>
    <row r="23" spans="1:6" x14ac:dyDescent="0.3">
      <c r="A23" s="5"/>
      <c r="B23" s="5"/>
      <c r="C23" s="5"/>
      <c r="D23" s="5"/>
      <c r="E23" s="5"/>
      <c r="F23" s="5"/>
    </row>
    <row r="25" spans="1:6" x14ac:dyDescent="0.3">
      <c r="A25" s="1" t="s">
        <v>18</v>
      </c>
      <c r="B25" s="1" t="s">
        <v>17</v>
      </c>
      <c r="C25" s="1" t="s">
        <v>19</v>
      </c>
      <c r="D25" s="1" t="s">
        <v>3</v>
      </c>
      <c r="E25" s="1" t="s">
        <v>4</v>
      </c>
    </row>
    <row r="26" spans="1:6" x14ac:dyDescent="0.3">
      <c r="A26" s="2">
        <v>3</v>
      </c>
      <c r="B26" s="2">
        <v>74</v>
      </c>
      <c r="C26" s="2">
        <f>A26*B26</f>
        <v>222</v>
      </c>
      <c r="D26" s="2">
        <f>A26*A26</f>
        <v>9</v>
      </c>
      <c r="E26" s="2">
        <f>B26*B26</f>
        <v>5476</v>
      </c>
    </row>
    <row r="27" spans="1:6" x14ac:dyDescent="0.3">
      <c r="A27" s="2">
        <v>1</v>
      </c>
      <c r="B27" s="2">
        <v>68</v>
      </c>
      <c r="C27" s="2">
        <f t="shared" ref="C27:C32" si="4">A27*B27</f>
        <v>68</v>
      </c>
      <c r="D27" s="2">
        <f t="shared" ref="D27:D32" si="5">A27*A27</f>
        <v>1</v>
      </c>
      <c r="E27" s="2">
        <f t="shared" ref="E27:E32" si="6">B27*B27</f>
        <v>4624</v>
      </c>
    </row>
    <row r="28" spans="1:6" x14ac:dyDescent="0.3">
      <c r="A28" s="2">
        <v>1</v>
      </c>
      <c r="B28" s="2">
        <v>66</v>
      </c>
      <c r="C28" s="2">
        <f t="shared" si="4"/>
        <v>66</v>
      </c>
      <c r="D28" s="2">
        <f t="shared" si="5"/>
        <v>1</v>
      </c>
      <c r="E28" s="2">
        <f t="shared" si="6"/>
        <v>4356</v>
      </c>
    </row>
    <row r="29" spans="1:6" x14ac:dyDescent="0.3">
      <c r="A29" s="2">
        <v>3</v>
      </c>
      <c r="B29" s="2">
        <v>72</v>
      </c>
      <c r="C29" s="2">
        <f t="shared" si="4"/>
        <v>216</v>
      </c>
      <c r="D29" s="2">
        <f t="shared" si="5"/>
        <v>9</v>
      </c>
      <c r="E29" s="2">
        <f t="shared" si="6"/>
        <v>5184</v>
      </c>
    </row>
    <row r="30" spans="1:6" x14ac:dyDescent="0.3">
      <c r="A30" s="2">
        <v>4</v>
      </c>
      <c r="B30" s="2">
        <v>80</v>
      </c>
      <c r="C30" s="2">
        <f t="shared" si="4"/>
        <v>320</v>
      </c>
      <c r="D30" s="2">
        <f t="shared" si="5"/>
        <v>16</v>
      </c>
      <c r="E30" s="2">
        <f t="shared" si="6"/>
        <v>6400</v>
      </c>
    </row>
    <row r="31" spans="1:6" x14ac:dyDescent="0.3">
      <c r="A31" s="2">
        <v>2</v>
      </c>
      <c r="B31" s="2">
        <v>68</v>
      </c>
      <c r="C31" s="2">
        <f t="shared" si="4"/>
        <v>136</v>
      </c>
      <c r="D31" s="2">
        <f t="shared" si="5"/>
        <v>4</v>
      </c>
      <c r="E31" s="2">
        <f t="shared" si="6"/>
        <v>4624</v>
      </c>
    </row>
    <row r="32" spans="1:6" x14ac:dyDescent="0.3">
      <c r="A32" s="2">
        <v>4</v>
      </c>
      <c r="B32" s="2">
        <v>78</v>
      </c>
      <c r="C32" s="2">
        <f t="shared" si="4"/>
        <v>312</v>
      </c>
      <c r="D32" s="2">
        <f t="shared" si="5"/>
        <v>16</v>
      </c>
      <c r="E32" s="2">
        <f t="shared" si="6"/>
        <v>6084</v>
      </c>
    </row>
    <row r="33" spans="1:5" x14ac:dyDescent="0.3">
      <c r="A33" s="6">
        <f>SUM(A26:A32)</f>
        <v>18</v>
      </c>
      <c r="B33" s="6">
        <f t="shared" ref="B33:E33" si="7">SUM(B26:B32)</f>
        <v>506</v>
      </c>
      <c r="C33" s="6">
        <f t="shared" si="7"/>
        <v>1340</v>
      </c>
      <c r="D33" s="6">
        <f t="shared" si="7"/>
        <v>56</v>
      </c>
      <c r="E33" s="6">
        <f t="shared" si="7"/>
        <v>36748</v>
      </c>
    </row>
    <row r="34" spans="1:5" x14ac:dyDescent="0.3">
      <c r="A34" s="2" t="s">
        <v>11</v>
      </c>
      <c r="B34" s="2">
        <f>COUNT(B26:B32)</f>
        <v>7</v>
      </c>
      <c r="C34" s="2"/>
      <c r="D34" s="2"/>
      <c r="E34" s="2"/>
    </row>
    <row r="36" spans="1:5" x14ac:dyDescent="0.3">
      <c r="B36" t="s">
        <v>10</v>
      </c>
      <c r="C36">
        <f>B34*(C33)-(A33*B33)</f>
        <v>272</v>
      </c>
    </row>
    <row r="37" spans="1:5" x14ac:dyDescent="0.3">
      <c r="B37" t="s">
        <v>12</v>
      </c>
      <c r="C37">
        <f>B34*(D33)-(A33*A33)</f>
        <v>68</v>
      </c>
    </row>
    <row r="38" spans="1:5" x14ac:dyDescent="0.3">
      <c r="B38" t="s">
        <v>13</v>
      </c>
      <c r="C38">
        <f>B34*(E33)-(B33*B33)</f>
        <v>1200</v>
      </c>
    </row>
    <row r="39" spans="1:5" x14ac:dyDescent="0.3">
      <c r="A39" s="13" t="s">
        <v>14</v>
      </c>
      <c r="B39" s="13"/>
      <c r="C39">
        <f>SQRT(C37*C38)</f>
        <v>285.65713714171397</v>
      </c>
    </row>
    <row r="40" spans="1:5" ht="15.6" x14ac:dyDescent="0.3">
      <c r="B40" s="4" t="s">
        <v>15</v>
      </c>
      <c r="C40" s="4">
        <f>C36/C39</f>
        <v>0.95219045713904671</v>
      </c>
      <c r="D40" t="s">
        <v>30</v>
      </c>
    </row>
    <row r="43" spans="1:5" x14ac:dyDescent="0.3">
      <c r="A43" s="1" t="s">
        <v>20</v>
      </c>
      <c r="B43" s="1" t="s">
        <v>17</v>
      </c>
      <c r="C43" s="1" t="s">
        <v>19</v>
      </c>
      <c r="D43" s="1" t="s">
        <v>3</v>
      </c>
      <c r="E43" s="1" t="s">
        <v>4</v>
      </c>
    </row>
    <row r="44" spans="1:5" x14ac:dyDescent="0.3">
      <c r="A44" s="2">
        <v>8</v>
      </c>
      <c r="B44" s="2">
        <v>81</v>
      </c>
      <c r="C44" s="2">
        <f>A44*B44</f>
        <v>648</v>
      </c>
      <c r="D44" s="2">
        <f>A44*A44</f>
        <v>64</v>
      </c>
      <c r="E44" s="2">
        <f>B44*B44</f>
        <v>6561</v>
      </c>
    </row>
    <row r="45" spans="1:5" x14ac:dyDescent="0.3">
      <c r="A45" s="2">
        <v>8</v>
      </c>
      <c r="B45" s="2">
        <v>80</v>
      </c>
      <c r="C45" s="2">
        <f t="shared" ref="C45:C49" si="8">A45*B45</f>
        <v>640</v>
      </c>
      <c r="D45" s="2">
        <f t="shared" ref="D45:D49" si="9">A45*A45</f>
        <v>64</v>
      </c>
      <c r="E45" s="2">
        <f t="shared" ref="E45:E49" si="10">B45*B45</f>
        <v>6400</v>
      </c>
    </row>
    <row r="46" spans="1:5" x14ac:dyDescent="0.3">
      <c r="A46" s="2">
        <v>6</v>
      </c>
      <c r="B46" s="2">
        <v>75</v>
      </c>
      <c r="C46" s="2">
        <f t="shared" si="8"/>
        <v>450</v>
      </c>
      <c r="D46" s="2">
        <f t="shared" si="9"/>
        <v>36</v>
      </c>
      <c r="E46" s="2">
        <f t="shared" si="10"/>
        <v>5625</v>
      </c>
    </row>
    <row r="47" spans="1:5" x14ac:dyDescent="0.3">
      <c r="A47" s="2">
        <v>5</v>
      </c>
      <c r="B47" s="2">
        <v>65</v>
      </c>
      <c r="C47" s="2">
        <f t="shared" si="8"/>
        <v>325</v>
      </c>
      <c r="D47" s="2">
        <f t="shared" si="9"/>
        <v>25</v>
      </c>
      <c r="E47" s="2">
        <f t="shared" si="10"/>
        <v>4225</v>
      </c>
    </row>
    <row r="48" spans="1:5" x14ac:dyDescent="0.3">
      <c r="A48" s="2">
        <v>7</v>
      </c>
      <c r="B48" s="2">
        <v>91</v>
      </c>
      <c r="C48" s="2">
        <f t="shared" si="8"/>
        <v>637</v>
      </c>
      <c r="D48" s="2">
        <f t="shared" si="9"/>
        <v>49</v>
      </c>
      <c r="E48" s="2">
        <f t="shared" si="10"/>
        <v>8281</v>
      </c>
    </row>
    <row r="49" spans="1:5" x14ac:dyDescent="0.3">
      <c r="A49" s="2">
        <v>6</v>
      </c>
      <c r="B49" s="2">
        <v>80</v>
      </c>
      <c r="C49" s="2">
        <f t="shared" si="8"/>
        <v>480</v>
      </c>
      <c r="D49" s="2">
        <f t="shared" si="9"/>
        <v>36</v>
      </c>
      <c r="E49" s="2">
        <f t="shared" si="10"/>
        <v>6400</v>
      </c>
    </row>
    <row r="50" spans="1:5" x14ac:dyDescent="0.3">
      <c r="A50" s="6">
        <f>SUM(A44:A49)</f>
        <v>40</v>
      </c>
      <c r="B50" s="6">
        <f t="shared" ref="B50:E50" si="11">SUM(B44:B49)</f>
        <v>472</v>
      </c>
      <c r="C50" s="6">
        <f t="shared" si="11"/>
        <v>3180</v>
      </c>
      <c r="D50" s="6">
        <f t="shared" si="11"/>
        <v>274</v>
      </c>
      <c r="E50" s="6">
        <f t="shared" si="11"/>
        <v>37492</v>
      </c>
    </row>
    <row r="51" spans="1:5" x14ac:dyDescent="0.3">
      <c r="A51" s="2" t="s">
        <v>11</v>
      </c>
      <c r="B51" s="2">
        <f>COUNT(B44:B49)</f>
        <v>6</v>
      </c>
      <c r="C51" s="2"/>
      <c r="D51" s="2"/>
      <c r="E51" s="2"/>
    </row>
    <row r="53" spans="1:5" x14ac:dyDescent="0.3">
      <c r="B53" t="s">
        <v>10</v>
      </c>
      <c r="C53">
        <f>B51*(C50)-(A50*B50)</f>
        <v>200</v>
      </c>
    </row>
    <row r="54" spans="1:5" x14ac:dyDescent="0.3">
      <c r="B54" t="s">
        <v>12</v>
      </c>
      <c r="C54">
        <f>B51*(D50)-(A50*A50)</f>
        <v>44</v>
      </c>
    </row>
    <row r="55" spans="1:5" x14ac:dyDescent="0.3">
      <c r="B55" t="s">
        <v>13</v>
      </c>
      <c r="C55">
        <f>B51*(E50)-(B50*B50)</f>
        <v>2168</v>
      </c>
    </row>
    <row r="56" spans="1:5" x14ac:dyDescent="0.3">
      <c r="A56" s="13" t="s">
        <v>14</v>
      </c>
      <c r="B56" s="13"/>
      <c r="C56">
        <f>SQRT(C54*C55)</f>
        <v>308.85595347993535</v>
      </c>
    </row>
    <row r="57" spans="1:5" ht="15.6" x14ac:dyDescent="0.3">
      <c r="B57" s="4" t="s">
        <v>15</v>
      </c>
      <c r="C57" s="4">
        <f>C53/C56</f>
        <v>0.6475510597952352</v>
      </c>
      <c r="D57" t="s">
        <v>30</v>
      </c>
    </row>
    <row r="60" spans="1:5" x14ac:dyDescent="0.3">
      <c r="A60" s="1" t="s">
        <v>21</v>
      </c>
      <c r="B60" s="1" t="s">
        <v>22</v>
      </c>
      <c r="C60" s="1" t="s">
        <v>19</v>
      </c>
      <c r="D60" s="1" t="s">
        <v>3</v>
      </c>
      <c r="E60" s="1" t="s">
        <v>4</v>
      </c>
    </row>
    <row r="61" spans="1:5" x14ac:dyDescent="0.3">
      <c r="A61" s="2">
        <v>5</v>
      </c>
      <c r="B61" s="2">
        <v>5</v>
      </c>
      <c r="C61" s="2">
        <f>A61*B61</f>
        <v>25</v>
      </c>
      <c r="D61" s="2">
        <f>A61*A61</f>
        <v>25</v>
      </c>
      <c r="E61" s="2">
        <f>B61*B61</f>
        <v>25</v>
      </c>
    </row>
    <row r="62" spans="1:5" x14ac:dyDescent="0.3">
      <c r="A62" s="2">
        <v>10</v>
      </c>
      <c r="B62" s="2">
        <v>2</v>
      </c>
      <c r="C62" s="2">
        <f t="shared" ref="C62:C70" si="12">A62*B62</f>
        <v>20</v>
      </c>
      <c r="D62" s="2">
        <f t="shared" ref="D62:D70" si="13">A62*A62</f>
        <v>100</v>
      </c>
      <c r="E62" s="2">
        <f t="shared" ref="E62:E70" si="14">B62*B62</f>
        <v>4</v>
      </c>
    </row>
    <row r="63" spans="1:5" x14ac:dyDescent="0.3">
      <c r="A63" s="2">
        <v>4</v>
      </c>
      <c r="B63" s="2">
        <v>8</v>
      </c>
      <c r="C63" s="2">
        <f t="shared" si="12"/>
        <v>32</v>
      </c>
      <c r="D63" s="2">
        <f t="shared" si="13"/>
        <v>16</v>
      </c>
      <c r="E63" s="2">
        <f t="shared" si="14"/>
        <v>64</v>
      </c>
    </row>
    <row r="64" spans="1:5" x14ac:dyDescent="0.3">
      <c r="A64" s="2">
        <v>8</v>
      </c>
      <c r="B64" s="2">
        <v>3</v>
      </c>
      <c r="C64" s="2">
        <f t="shared" si="12"/>
        <v>24</v>
      </c>
      <c r="D64" s="2">
        <f t="shared" si="13"/>
        <v>64</v>
      </c>
      <c r="E64" s="2">
        <f t="shared" si="14"/>
        <v>9</v>
      </c>
    </row>
    <row r="65" spans="1:5" x14ac:dyDescent="0.3">
      <c r="A65" s="2">
        <v>2</v>
      </c>
      <c r="B65" s="2">
        <v>8</v>
      </c>
      <c r="C65" s="2">
        <f t="shared" si="12"/>
        <v>16</v>
      </c>
      <c r="D65" s="2">
        <f t="shared" si="13"/>
        <v>4</v>
      </c>
      <c r="E65" s="2">
        <f t="shared" si="14"/>
        <v>64</v>
      </c>
    </row>
    <row r="66" spans="1:5" x14ac:dyDescent="0.3">
      <c r="A66" s="2">
        <v>7</v>
      </c>
      <c r="B66" s="2">
        <v>5</v>
      </c>
      <c r="C66" s="2">
        <f t="shared" si="12"/>
        <v>35</v>
      </c>
      <c r="D66" s="2">
        <f t="shared" si="13"/>
        <v>49</v>
      </c>
      <c r="E66" s="2">
        <f t="shared" si="14"/>
        <v>25</v>
      </c>
    </row>
    <row r="67" spans="1:5" x14ac:dyDescent="0.3">
      <c r="A67" s="2">
        <v>9</v>
      </c>
      <c r="B67" s="2">
        <v>5</v>
      </c>
      <c r="C67" s="2">
        <f t="shared" si="12"/>
        <v>45</v>
      </c>
      <c r="D67" s="2">
        <f t="shared" si="13"/>
        <v>81</v>
      </c>
      <c r="E67" s="2">
        <f t="shared" si="14"/>
        <v>25</v>
      </c>
    </row>
    <row r="68" spans="1:5" x14ac:dyDescent="0.3">
      <c r="A68" s="2">
        <v>6</v>
      </c>
      <c r="B68" s="2">
        <v>7</v>
      </c>
      <c r="C68" s="2">
        <f t="shared" si="12"/>
        <v>42</v>
      </c>
      <c r="D68" s="2">
        <f t="shared" si="13"/>
        <v>36</v>
      </c>
      <c r="E68" s="2">
        <f t="shared" si="14"/>
        <v>49</v>
      </c>
    </row>
    <row r="69" spans="1:5" x14ac:dyDescent="0.3">
      <c r="A69" s="2">
        <v>1</v>
      </c>
      <c r="B69" s="2">
        <v>10</v>
      </c>
      <c r="C69" s="2">
        <f t="shared" si="12"/>
        <v>10</v>
      </c>
      <c r="D69" s="2">
        <f t="shared" si="13"/>
        <v>1</v>
      </c>
      <c r="E69" s="2">
        <f t="shared" si="14"/>
        <v>100</v>
      </c>
    </row>
    <row r="70" spans="1:5" x14ac:dyDescent="0.3">
      <c r="A70" s="2">
        <v>12</v>
      </c>
      <c r="B70" s="2">
        <v>3</v>
      </c>
      <c r="C70" s="2">
        <f t="shared" si="12"/>
        <v>36</v>
      </c>
      <c r="D70" s="2">
        <f t="shared" si="13"/>
        <v>144</v>
      </c>
      <c r="E70" s="2">
        <f t="shared" si="14"/>
        <v>9</v>
      </c>
    </row>
    <row r="71" spans="1:5" x14ac:dyDescent="0.3">
      <c r="A71" s="6">
        <f>SUM(A61:A70)</f>
        <v>64</v>
      </c>
      <c r="B71" s="6">
        <f t="shared" ref="B71:E71" si="15">SUM(B61:B70)</f>
        <v>56</v>
      </c>
      <c r="C71" s="6">
        <f t="shared" si="15"/>
        <v>285</v>
      </c>
      <c r="D71" s="6">
        <f t="shared" si="15"/>
        <v>520</v>
      </c>
      <c r="E71" s="6">
        <f t="shared" si="15"/>
        <v>374</v>
      </c>
    </row>
    <row r="72" spans="1:5" x14ac:dyDescent="0.3">
      <c r="A72" s="2" t="s">
        <v>11</v>
      </c>
      <c r="B72" s="2">
        <f>COUNT(B61:B70)</f>
        <v>10</v>
      </c>
      <c r="C72" s="2"/>
      <c r="D72" s="2"/>
      <c r="E72" s="2"/>
    </row>
    <row r="74" spans="1:5" x14ac:dyDescent="0.3">
      <c r="B74" t="s">
        <v>10</v>
      </c>
      <c r="C74">
        <f>B72*(C71)-(A71*B71)</f>
        <v>-734</v>
      </c>
    </row>
    <row r="75" spans="1:5" x14ac:dyDescent="0.3">
      <c r="B75" t="s">
        <v>12</v>
      </c>
      <c r="C75">
        <f>B72*(D71)-(A71*A71)</f>
        <v>1104</v>
      </c>
    </row>
    <row r="76" spans="1:5" x14ac:dyDescent="0.3">
      <c r="B76" t="s">
        <v>13</v>
      </c>
      <c r="C76">
        <f>B72*(E71)-(B71*B71)</f>
        <v>604</v>
      </c>
    </row>
    <row r="77" spans="1:5" x14ac:dyDescent="0.3">
      <c r="A77" s="13" t="s">
        <v>14</v>
      </c>
      <c r="B77" s="13"/>
      <c r="C77">
        <f>SQRT(C75*C76)</f>
        <v>816.58802342429681</v>
      </c>
    </row>
    <row r="78" spans="1:5" ht="15.6" x14ac:dyDescent="0.3">
      <c r="B78" s="4" t="s">
        <v>15</v>
      </c>
      <c r="C78" s="4">
        <f>C74/C77</f>
        <v>-0.8988620686867651</v>
      </c>
      <c r="D78" t="s">
        <v>29</v>
      </c>
    </row>
    <row r="81" spans="1:5" x14ac:dyDescent="0.3">
      <c r="A81" s="1" t="s">
        <v>23</v>
      </c>
      <c r="B81" s="1" t="s">
        <v>24</v>
      </c>
      <c r="C81" s="1" t="s">
        <v>19</v>
      </c>
      <c r="D81" s="1" t="s">
        <v>3</v>
      </c>
      <c r="E81" s="1" t="s">
        <v>4</v>
      </c>
    </row>
    <row r="82" spans="1:5" x14ac:dyDescent="0.3">
      <c r="A82" s="2">
        <v>80</v>
      </c>
      <c r="B82" s="2">
        <v>5</v>
      </c>
      <c r="C82" s="2">
        <f>A82*B82</f>
        <v>400</v>
      </c>
      <c r="D82" s="2">
        <f>A82*A82</f>
        <v>6400</v>
      </c>
      <c r="E82" s="2">
        <f>B82*B82</f>
        <v>25</v>
      </c>
    </row>
    <row r="83" spans="1:5" x14ac:dyDescent="0.3">
      <c r="A83" s="2">
        <v>78</v>
      </c>
      <c r="B83" s="2">
        <v>23</v>
      </c>
      <c r="C83" s="2">
        <f t="shared" ref="C83:C96" si="16">A83*B83</f>
        <v>1794</v>
      </c>
      <c r="D83" s="2">
        <f t="shared" ref="D83:D96" si="17">A83*A83</f>
        <v>6084</v>
      </c>
      <c r="E83" s="2">
        <f t="shared" ref="E83:E96" si="18">B83*B83</f>
        <v>529</v>
      </c>
    </row>
    <row r="84" spans="1:5" x14ac:dyDescent="0.3">
      <c r="A84" s="2">
        <v>60</v>
      </c>
      <c r="B84" s="2">
        <v>25</v>
      </c>
      <c r="C84" s="2">
        <f t="shared" si="16"/>
        <v>1500</v>
      </c>
      <c r="D84" s="2">
        <f t="shared" si="17"/>
        <v>3600</v>
      </c>
      <c r="E84" s="2">
        <f t="shared" si="18"/>
        <v>625</v>
      </c>
    </row>
    <row r="85" spans="1:5" x14ac:dyDescent="0.3">
      <c r="A85" s="2">
        <v>53</v>
      </c>
      <c r="B85" s="2">
        <v>48</v>
      </c>
      <c r="C85" s="2">
        <f t="shared" si="16"/>
        <v>2544</v>
      </c>
      <c r="D85" s="2">
        <f t="shared" si="17"/>
        <v>2809</v>
      </c>
      <c r="E85" s="2">
        <f t="shared" si="18"/>
        <v>2304</v>
      </c>
    </row>
    <row r="86" spans="1:5" x14ac:dyDescent="0.3">
      <c r="A86" s="2">
        <v>85</v>
      </c>
      <c r="B86" s="2">
        <v>17</v>
      </c>
      <c r="C86" s="2">
        <f t="shared" si="16"/>
        <v>1445</v>
      </c>
      <c r="D86" s="2">
        <f t="shared" si="17"/>
        <v>7225</v>
      </c>
      <c r="E86" s="2">
        <f t="shared" si="18"/>
        <v>289</v>
      </c>
    </row>
    <row r="87" spans="1:5" x14ac:dyDescent="0.3">
      <c r="A87" s="2">
        <v>84</v>
      </c>
      <c r="B87" s="2">
        <v>8</v>
      </c>
      <c r="C87" s="2">
        <f t="shared" si="16"/>
        <v>672</v>
      </c>
      <c r="D87" s="2">
        <f t="shared" si="17"/>
        <v>7056</v>
      </c>
      <c r="E87" s="2">
        <f t="shared" si="18"/>
        <v>64</v>
      </c>
    </row>
    <row r="88" spans="1:5" x14ac:dyDescent="0.3">
      <c r="A88" s="2">
        <v>73</v>
      </c>
      <c r="B88" s="2">
        <v>4</v>
      </c>
      <c r="C88" s="2">
        <f t="shared" si="16"/>
        <v>292</v>
      </c>
      <c r="D88" s="2">
        <f t="shared" si="17"/>
        <v>5329</v>
      </c>
      <c r="E88" s="2">
        <f t="shared" si="18"/>
        <v>16</v>
      </c>
    </row>
    <row r="89" spans="1:5" x14ac:dyDescent="0.3">
      <c r="A89" s="2">
        <v>79</v>
      </c>
      <c r="B89" s="2">
        <v>26</v>
      </c>
      <c r="C89" s="2">
        <f t="shared" si="16"/>
        <v>2054</v>
      </c>
      <c r="D89" s="2">
        <f t="shared" si="17"/>
        <v>6241</v>
      </c>
      <c r="E89" s="2">
        <f t="shared" si="18"/>
        <v>676</v>
      </c>
    </row>
    <row r="90" spans="1:5" x14ac:dyDescent="0.3">
      <c r="A90" s="2">
        <v>81</v>
      </c>
      <c r="B90" s="2">
        <v>11</v>
      </c>
      <c r="C90" s="2">
        <f t="shared" si="16"/>
        <v>891</v>
      </c>
      <c r="D90" s="2">
        <f t="shared" si="17"/>
        <v>6561</v>
      </c>
      <c r="E90" s="2">
        <f t="shared" si="18"/>
        <v>121</v>
      </c>
    </row>
    <row r="91" spans="1:5" x14ac:dyDescent="0.3">
      <c r="A91" s="2">
        <v>75</v>
      </c>
      <c r="B91" s="2">
        <v>19</v>
      </c>
      <c r="C91" s="2">
        <f t="shared" si="16"/>
        <v>1425</v>
      </c>
      <c r="D91" s="2">
        <f t="shared" si="17"/>
        <v>5625</v>
      </c>
      <c r="E91" s="2">
        <f t="shared" si="18"/>
        <v>361</v>
      </c>
    </row>
    <row r="92" spans="1:5" x14ac:dyDescent="0.3">
      <c r="A92" s="2">
        <v>68</v>
      </c>
      <c r="B92" s="2">
        <v>14</v>
      </c>
      <c r="C92" s="2">
        <f t="shared" si="16"/>
        <v>952</v>
      </c>
      <c r="D92" s="2">
        <f t="shared" si="17"/>
        <v>4624</v>
      </c>
      <c r="E92" s="2">
        <f t="shared" si="18"/>
        <v>196</v>
      </c>
    </row>
    <row r="93" spans="1:5" x14ac:dyDescent="0.3">
      <c r="A93" s="2">
        <v>72</v>
      </c>
      <c r="B93" s="2">
        <v>35</v>
      </c>
      <c r="C93" s="2">
        <f t="shared" si="16"/>
        <v>2520</v>
      </c>
      <c r="D93" s="2">
        <f t="shared" si="17"/>
        <v>5184</v>
      </c>
      <c r="E93" s="2">
        <f t="shared" si="18"/>
        <v>1225</v>
      </c>
    </row>
    <row r="94" spans="1:5" x14ac:dyDescent="0.3">
      <c r="A94" s="2">
        <v>58</v>
      </c>
      <c r="B94" s="2">
        <v>29</v>
      </c>
      <c r="C94" s="2">
        <f t="shared" si="16"/>
        <v>1682</v>
      </c>
      <c r="D94" s="2">
        <f t="shared" si="17"/>
        <v>3364</v>
      </c>
      <c r="E94" s="2">
        <f t="shared" si="18"/>
        <v>841</v>
      </c>
    </row>
    <row r="95" spans="1:5" x14ac:dyDescent="0.3">
      <c r="A95" s="2">
        <v>92</v>
      </c>
      <c r="B95" s="2">
        <v>4</v>
      </c>
      <c r="C95" s="2">
        <f t="shared" si="16"/>
        <v>368</v>
      </c>
      <c r="D95" s="2">
        <f t="shared" si="17"/>
        <v>8464</v>
      </c>
      <c r="E95" s="2">
        <f t="shared" si="18"/>
        <v>16</v>
      </c>
    </row>
    <row r="96" spans="1:5" x14ac:dyDescent="0.3">
      <c r="A96" s="2">
        <v>65</v>
      </c>
      <c r="B96" s="2">
        <v>23</v>
      </c>
      <c r="C96" s="2">
        <f t="shared" si="16"/>
        <v>1495</v>
      </c>
      <c r="D96" s="2">
        <f t="shared" si="17"/>
        <v>4225</v>
      </c>
      <c r="E96" s="2">
        <f t="shared" si="18"/>
        <v>529</v>
      </c>
    </row>
    <row r="97" spans="1:5" x14ac:dyDescent="0.3">
      <c r="A97" s="6">
        <f>SUM(A82:A96)</f>
        <v>1103</v>
      </c>
      <c r="B97" s="6">
        <f t="shared" ref="B97:E97" si="19">SUM(B82:B96)</f>
        <v>291</v>
      </c>
      <c r="C97" s="6">
        <f t="shared" si="19"/>
        <v>20034</v>
      </c>
      <c r="D97" s="6">
        <f t="shared" si="19"/>
        <v>82791</v>
      </c>
      <c r="E97" s="6">
        <f t="shared" si="19"/>
        <v>7817</v>
      </c>
    </row>
    <row r="98" spans="1:5" x14ac:dyDescent="0.3">
      <c r="A98" s="2" t="s">
        <v>11</v>
      </c>
      <c r="B98" s="2">
        <f>COUNT(B82:B96)</f>
        <v>15</v>
      </c>
      <c r="C98" s="2"/>
      <c r="D98" s="2"/>
      <c r="E98" s="2"/>
    </row>
    <row r="101" spans="1:5" x14ac:dyDescent="0.3">
      <c r="B101" t="s">
        <v>10</v>
      </c>
      <c r="C101">
        <f>B98*(C97)-(A97*B97)</f>
        <v>-20463</v>
      </c>
    </row>
    <row r="102" spans="1:5" x14ac:dyDescent="0.3">
      <c r="B102" t="s">
        <v>12</v>
      </c>
      <c r="C102">
        <f>B98*(D97)-(A97*A97)</f>
        <v>25256</v>
      </c>
    </row>
    <row r="103" spans="1:5" x14ac:dyDescent="0.3">
      <c r="B103" t="s">
        <v>13</v>
      </c>
      <c r="C103">
        <f>B98*(E97)-(B97*B97)</f>
        <v>32574</v>
      </c>
    </row>
    <row r="104" spans="1:5" x14ac:dyDescent="0.3">
      <c r="A104" s="13" t="s">
        <v>14</v>
      </c>
      <c r="B104" s="13"/>
      <c r="C104">
        <f>SQRT(C102*C103)</f>
        <v>28682.554697934422</v>
      </c>
    </row>
    <row r="105" spans="1:5" ht="15.6" x14ac:dyDescent="0.3">
      <c r="B105" s="4" t="s">
        <v>15</v>
      </c>
      <c r="C105" s="4">
        <f>C101/C104</f>
        <v>-0.71343017438658096</v>
      </c>
      <c r="D105" t="s">
        <v>29</v>
      </c>
    </row>
    <row r="108" spans="1:5" s="7" customFormat="1" ht="25.8" customHeight="1" x14ac:dyDescent="0.3">
      <c r="A108" s="8" t="s">
        <v>25</v>
      </c>
      <c r="B108" s="8" t="s">
        <v>26</v>
      </c>
      <c r="C108" s="8" t="s">
        <v>19</v>
      </c>
      <c r="D108" s="8" t="s">
        <v>3</v>
      </c>
      <c r="E108" s="8" t="s">
        <v>4</v>
      </c>
    </row>
    <row r="109" spans="1:5" x14ac:dyDescent="0.3">
      <c r="A109" s="2">
        <v>3</v>
      </c>
      <c r="B109" s="2">
        <v>1</v>
      </c>
      <c r="C109" s="2">
        <f>A109*B109</f>
        <v>3</v>
      </c>
      <c r="D109" s="2">
        <f>A109*A109</f>
        <v>9</v>
      </c>
      <c r="E109" s="2">
        <f>B109*B109</f>
        <v>1</v>
      </c>
    </row>
    <row r="110" spans="1:5" x14ac:dyDescent="0.3">
      <c r="A110" s="2">
        <v>9</v>
      </c>
      <c r="B110" s="2">
        <v>3</v>
      </c>
      <c r="C110" s="2">
        <f t="shared" ref="C110:C114" si="20">A110*B110</f>
        <v>27</v>
      </c>
      <c r="D110" s="2">
        <f t="shared" ref="D110:D114" si="21">A110*A110</f>
        <v>81</v>
      </c>
      <c r="E110" s="2">
        <f t="shared" ref="E110:E114" si="22">B110*B110</f>
        <v>9</v>
      </c>
    </row>
    <row r="111" spans="1:5" x14ac:dyDescent="0.3">
      <c r="A111" s="2">
        <v>12</v>
      </c>
      <c r="B111" s="2">
        <v>4</v>
      </c>
      <c r="C111" s="2">
        <f t="shared" si="20"/>
        <v>48</v>
      </c>
      <c r="D111" s="2">
        <f t="shared" si="21"/>
        <v>144</v>
      </c>
      <c r="E111" s="2">
        <f t="shared" si="22"/>
        <v>16</v>
      </c>
    </row>
    <row r="112" spans="1:5" x14ac:dyDescent="0.3">
      <c r="A112" s="2">
        <v>14</v>
      </c>
      <c r="B112" s="2">
        <v>1</v>
      </c>
      <c r="C112" s="2">
        <f t="shared" si="20"/>
        <v>14</v>
      </c>
      <c r="D112" s="2">
        <f t="shared" si="21"/>
        <v>196</v>
      </c>
      <c r="E112" s="2">
        <f t="shared" si="22"/>
        <v>1</v>
      </c>
    </row>
    <row r="113" spans="1:5" x14ac:dyDescent="0.3">
      <c r="A113" s="2">
        <v>15</v>
      </c>
      <c r="B113" s="2">
        <v>4</v>
      </c>
      <c r="C113" s="2">
        <f t="shared" si="20"/>
        <v>60</v>
      </c>
      <c r="D113" s="2">
        <f t="shared" si="21"/>
        <v>225</v>
      </c>
      <c r="E113" s="2">
        <f t="shared" si="22"/>
        <v>16</v>
      </c>
    </row>
    <row r="114" spans="1:5" x14ac:dyDescent="0.3">
      <c r="A114" s="2">
        <v>17</v>
      </c>
      <c r="B114" s="2">
        <v>2</v>
      </c>
      <c r="C114" s="2">
        <f t="shared" si="20"/>
        <v>34</v>
      </c>
      <c r="D114" s="2">
        <f t="shared" si="21"/>
        <v>289</v>
      </c>
      <c r="E114" s="2">
        <f t="shared" si="22"/>
        <v>4</v>
      </c>
    </row>
    <row r="115" spans="1:5" x14ac:dyDescent="0.3">
      <c r="A115" s="6">
        <f>SUM(A109:A114)</f>
        <v>70</v>
      </c>
      <c r="B115" s="6">
        <f t="shared" ref="B115:E115" si="23">SUM(B109:B114)</f>
        <v>15</v>
      </c>
      <c r="C115" s="6">
        <f t="shared" si="23"/>
        <v>186</v>
      </c>
      <c r="D115" s="6">
        <f t="shared" si="23"/>
        <v>944</v>
      </c>
      <c r="E115" s="6">
        <f t="shared" si="23"/>
        <v>47</v>
      </c>
    </row>
    <row r="116" spans="1:5" x14ac:dyDescent="0.3">
      <c r="A116" s="2" t="s">
        <v>11</v>
      </c>
      <c r="B116" s="2">
        <f>COUNT(B109:B114)</f>
        <v>6</v>
      </c>
      <c r="C116" s="2"/>
      <c r="D116" s="2"/>
      <c r="E116" s="2"/>
    </row>
    <row r="118" spans="1:5" x14ac:dyDescent="0.3">
      <c r="B118" t="s">
        <v>10</v>
      </c>
      <c r="C118">
        <f>B116*(C115)-(A115*B115)</f>
        <v>66</v>
      </c>
    </row>
    <row r="119" spans="1:5" x14ac:dyDescent="0.3">
      <c r="B119" t="s">
        <v>12</v>
      </c>
      <c r="C119">
        <f>B116*(D115)-(A115*A115)</f>
        <v>764</v>
      </c>
    </row>
    <row r="120" spans="1:5" x14ac:dyDescent="0.3">
      <c r="B120" t="s">
        <v>13</v>
      </c>
      <c r="C120">
        <f>B116*(E115)-(B115*B115)</f>
        <v>57</v>
      </c>
    </row>
    <row r="121" spans="1:5" x14ac:dyDescent="0.3">
      <c r="A121" s="13" t="s">
        <v>14</v>
      </c>
      <c r="B121" s="13"/>
      <c r="C121">
        <f>SQRT(C119*C120)</f>
        <v>208.68157561222313</v>
      </c>
    </row>
    <row r="122" spans="1:5" ht="15.6" x14ac:dyDescent="0.3">
      <c r="B122" s="4" t="s">
        <v>15</v>
      </c>
      <c r="C122" s="4">
        <f>C118/C121</f>
        <v>0.31627133256192541</v>
      </c>
      <c r="D122" t="s">
        <v>30</v>
      </c>
    </row>
    <row r="125" spans="1:5" x14ac:dyDescent="0.3">
      <c r="A125" s="1" t="s">
        <v>27</v>
      </c>
      <c r="B125" s="1" t="s">
        <v>28</v>
      </c>
      <c r="C125" s="1" t="s">
        <v>19</v>
      </c>
      <c r="D125" s="1" t="s">
        <v>3</v>
      </c>
      <c r="E125" s="1" t="s">
        <v>4</v>
      </c>
    </row>
    <row r="126" spans="1:5" x14ac:dyDescent="0.3">
      <c r="A126" s="2">
        <v>35</v>
      </c>
      <c r="B126" s="2">
        <v>26</v>
      </c>
      <c r="C126" s="2">
        <f>A126*B126</f>
        <v>910</v>
      </c>
      <c r="D126" s="2">
        <f>A126*A126</f>
        <v>1225</v>
      </c>
      <c r="E126" s="2">
        <f>B126*B126</f>
        <v>676</v>
      </c>
    </row>
    <row r="127" spans="1:5" x14ac:dyDescent="0.3">
      <c r="A127" s="2">
        <v>29</v>
      </c>
      <c r="B127" s="2">
        <v>22</v>
      </c>
      <c r="C127" s="2">
        <f t="shared" ref="C127:C136" si="24">A127*B127</f>
        <v>638</v>
      </c>
      <c r="D127" s="2">
        <f t="shared" ref="D127:D136" si="25">A127*A127</f>
        <v>841</v>
      </c>
      <c r="E127" s="2">
        <f t="shared" ref="E127:E136" si="26">B127*B127</f>
        <v>484</v>
      </c>
    </row>
    <row r="128" spans="1:5" x14ac:dyDescent="0.3">
      <c r="A128" s="2">
        <v>41</v>
      </c>
      <c r="B128" s="2">
        <v>32</v>
      </c>
      <c r="C128" s="2">
        <f t="shared" si="24"/>
        <v>1312</v>
      </c>
      <c r="D128" s="2">
        <f t="shared" si="25"/>
        <v>1681</v>
      </c>
      <c r="E128" s="2">
        <f t="shared" si="26"/>
        <v>1024</v>
      </c>
    </row>
    <row r="129" spans="1:5" x14ac:dyDescent="0.3">
      <c r="A129" s="2">
        <v>66</v>
      </c>
      <c r="B129" s="2">
        <v>28</v>
      </c>
      <c r="C129" s="2">
        <f t="shared" si="24"/>
        <v>1848</v>
      </c>
      <c r="D129" s="2">
        <f t="shared" si="25"/>
        <v>4356</v>
      </c>
      <c r="E129" s="2">
        <f t="shared" si="26"/>
        <v>784</v>
      </c>
    </row>
    <row r="130" spans="1:5" x14ac:dyDescent="0.3">
      <c r="A130" s="2">
        <v>53</v>
      </c>
      <c r="B130" s="2">
        <v>31</v>
      </c>
      <c r="C130" s="2">
        <f t="shared" si="24"/>
        <v>1643</v>
      </c>
      <c r="D130" s="2">
        <f t="shared" si="25"/>
        <v>2809</v>
      </c>
      <c r="E130" s="2">
        <f t="shared" si="26"/>
        <v>961</v>
      </c>
    </row>
    <row r="131" spans="1:5" x14ac:dyDescent="0.3">
      <c r="A131" s="2">
        <v>48</v>
      </c>
      <c r="B131" s="2">
        <v>26</v>
      </c>
      <c r="C131" s="2">
        <f t="shared" si="24"/>
        <v>1248</v>
      </c>
      <c r="D131" s="2">
        <f t="shared" si="25"/>
        <v>2304</v>
      </c>
      <c r="E131" s="2">
        <f t="shared" si="26"/>
        <v>676</v>
      </c>
    </row>
    <row r="132" spans="1:5" x14ac:dyDescent="0.3">
      <c r="A132" s="2">
        <v>60</v>
      </c>
      <c r="B132" s="2">
        <v>30</v>
      </c>
      <c r="C132" s="2">
        <f t="shared" si="24"/>
        <v>1800</v>
      </c>
      <c r="D132" s="2">
        <f t="shared" si="25"/>
        <v>3600</v>
      </c>
      <c r="E132" s="2">
        <f t="shared" si="26"/>
        <v>900</v>
      </c>
    </row>
    <row r="133" spans="1:5" x14ac:dyDescent="0.3">
      <c r="A133" s="2">
        <v>46</v>
      </c>
      <c r="B133" s="2">
        <v>30</v>
      </c>
      <c r="C133" s="2">
        <f t="shared" si="24"/>
        <v>1380</v>
      </c>
      <c r="D133" s="2">
        <f t="shared" si="25"/>
        <v>2116</v>
      </c>
      <c r="E133" s="2">
        <f t="shared" si="26"/>
        <v>900</v>
      </c>
    </row>
    <row r="134" spans="1:5" x14ac:dyDescent="0.3">
      <c r="A134" s="2">
        <v>30</v>
      </c>
      <c r="B134" s="2">
        <v>22</v>
      </c>
      <c r="C134" s="2">
        <f t="shared" si="24"/>
        <v>660</v>
      </c>
      <c r="D134" s="2">
        <f t="shared" si="25"/>
        <v>900</v>
      </c>
      <c r="E134" s="2">
        <f t="shared" si="26"/>
        <v>484</v>
      </c>
    </row>
    <row r="135" spans="1:5" x14ac:dyDescent="0.3">
      <c r="A135" s="2">
        <v>36</v>
      </c>
      <c r="B135" s="2">
        <v>27</v>
      </c>
      <c r="C135" s="2">
        <f t="shared" si="24"/>
        <v>972</v>
      </c>
      <c r="D135" s="2">
        <f t="shared" si="25"/>
        <v>1296</v>
      </c>
      <c r="E135" s="2">
        <f t="shared" si="26"/>
        <v>729</v>
      </c>
    </row>
    <row r="136" spans="1:5" x14ac:dyDescent="0.3">
      <c r="A136" s="2">
        <v>58</v>
      </c>
      <c r="B136" s="2">
        <v>32</v>
      </c>
      <c r="C136" s="2">
        <f t="shared" si="24"/>
        <v>1856</v>
      </c>
      <c r="D136" s="2">
        <f t="shared" si="25"/>
        <v>3364</v>
      </c>
      <c r="E136" s="2">
        <f t="shared" si="26"/>
        <v>1024</v>
      </c>
    </row>
    <row r="137" spans="1:5" x14ac:dyDescent="0.3">
      <c r="A137" s="6">
        <f>SUM(A126:A136)</f>
        <v>502</v>
      </c>
      <c r="B137" s="6">
        <f t="shared" ref="B137:E137" si="27">SUM(B126:B136)</f>
        <v>306</v>
      </c>
      <c r="C137" s="6">
        <f t="shared" si="27"/>
        <v>14267</v>
      </c>
      <c r="D137" s="6">
        <f t="shared" si="27"/>
        <v>24492</v>
      </c>
      <c r="E137" s="6">
        <f t="shared" si="27"/>
        <v>8642</v>
      </c>
    </row>
    <row r="138" spans="1:5" x14ac:dyDescent="0.3">
      <c r="A138" s="2" t="s">
        <v>11</v>
      </c>
      <c r="B138" s="2">
        <f>COUNT(B126:B136)</f>
        <v>11</v>
      </c>
      <c r="C138" s="2"/>
      <c r="D138" s="2"/>
      <c r="E138" s="2"/>
    </row>
    <row r="140" spans="1:5" x14ac:dyDescent="0.3">
      <c r="B140" t="s">
        <v>10</v>
      </c>
      <c r="C140">
        <f>B138*(C137)-(A137*B137)</f>
        <v>3325</v>
      </c>
    </row>
    <row r="141" spans="1:5" x14ac:dyDescent="0.3">
      <c r="B141" t="s">
        <v>12</v>
      </c>
      <c r="C141">
        <f>B138*(D137)-(A137*A137)</f>
        <v>17408</v>
      </c>
    </row>
    <row r="142" spans="1:5" x14ac:dyDescent="0.3">
      <c r="B142" t="s">
        <v>13</v>
      </c>
      <c r="C142">
        <f>B138*(E137)-(B137*B137)</f>
        <v>1426</v>
      </c>
    </row>
    <row r="143" spans="1:5" x14ac:dyDescent="0.3">
      <c r="A143" s="13" t="s">
        <v>14</v>
      </c>
      <c r="B143" s="13"/>
      <c r="C143">
        <f>SQRT(C141*C142)</f>
        <v>4982.3496465021399</v>
      </c>
    </row>
    <row r="144" spans="1:5" ht="15.6" x14ac:dyDescent="0.3">
      <c r="B144" s="4" t="s">
        <v>15</v>
      </c>
      <c r="C144" s="4">
        <f>C140/C143</f>
        <v>0.6673558132023748</v>
      </c>
      <c r="D144" t="s">
        <v>30</v>
      </c>
    </row>
    <row r="147" spans="1:5" x14ac:dyDescent="0.3">
      <c r="A147" t="s">
        <v>38</v>
      </c>
    </row>
    <row r="148" spans="1:5" x14ac:dyDescent="0.3">
      <c r="A148" s="10" t="s">
        <v>47</v>
      </c>
      <c r="B148" s="1" t="s">
        <v>48</v>
      </c>
      <c r="C148" s="1" t="s">
        <v>19</v>
      </c>
      <c r="D148" s="1" t="s">
        <v>3</v>
      </c>
      <c r="E148" s="1" t="s">
        <v>4</v>
      </c>
    </row>
    <row r="149" spans="1:5" x14ac:dyDescent="0.3">
      <c r="A149" s="2">
        <v>20</v>
      </c>
      <c r="B149" s="2">
        <v>6</v>
      </c>
      <c r="C149" s="2">
        <f>A149*B149</f>
        <v>120</v>
      </c>
      <c r="D149" s="2">
        <f>A149*A149</f>
        <v>400</v>
      </c>
      <c r="E149" s="2">
        <f>B149*B149</f>
        <v>36</v>
      </c>
    </row>
    <row r="150" spans="1:5" x14ac:dyDescent="0.3">
      <c r="A150" s="2">
        <v>21</v>
      </c>
      <c r="B150" s="2">
        <v>4</v>
      </c>
      <c r="C150" s="2">
        <f t="shared" ref="C150:C153" si="28">A150*B150</f>
        <v>84</v>
      </c>
      <c r="D150" s="2">
        <f t="shared" ref="D150:D153" si="29">A150*A150</f>
        <v>441</v>
      </c>
      <c r="E150" s="2">
        <f t="shared" ref="E150:E153" si="30">B150*B150</f>
        <v>16</v>
      </c>
    </row>
    <row r="151" spans="1:5" x14ac:dyDescent="0.3">
      <c r="A151" s="2">
        <v>22</v>
      </c>
      <c r="B151" s="2">
        <v>5</v>
      </c>
      <c r="C151" s="2">
        <f t="shared" si="28"/>
        <v>110</v>
      </c>
      <c r="D151" s="2">
        <f t="shared" si="29"/>
        <v>484</v>
      </c>
      <c r="E151" s="2">
        <f t="shared" si="30"/>
        <v>25</v>
      </c>
    </row>
    <row r="152" spans="1:5" x14ac:dyDescent="0.3">
      <c r="A152" s="2">
        <v>23</v>
      </c>
      <c r="B152" s="2">
        <v>1</v>
      </c>
      <c r="C152" s="2">
        <f t="shared" si="28"/>
        <v>23</v>
      </c>
      <c r="D152" s="2">
        <f t="shared" si="29"/>
        <v>529</v>
      </c>
      <c r="E152" s="2">
        <f t="shared" si="30"/>
        <v>1</v>
      </c>
    </row>
    <row r="153" spans="1:5" ht="15" thickBot="1" x14ac:dyDescent="0.35">
      <c r="A153" s="11">
        <v>24</v>
      </c>
      <c r="B153" s="11">
        <v>4</v>
      </c>
      <c r="C153" s="11">
        <f t="shared" si="28"/>
        <v>96</v>
      </c>
      <c r="D153" s="11">
        <f t="shared" si="29"/>
        <v>576</v>
      </c>
      <c r="E153" s="11">
        <f t="shared" si="30"/>
        <v>16</v>
      </c>
    </row>
    <row r="154" spans="1:5" ht="15" thickTop="1" x14ac:dyDescent="0.3">
      <c r="A154" s="12">
        <f>SUM(A149:A153)</f>
        <v>110</v>
      </c>
      <c r="B154" s="12">
        <f t="shared" ref="B154:E154" si="31">SUM(B149:B153)</f>
        <v>20</v>
      </c>
      <c r="C154" s="12">
        <f t="shared" si="31"/>
        <v>433</v>
      </c>
      <c r="D154" s="12">
        <f t="shared" si="31"/>
        <v>2430</v>
      </c>
      <c r="E154" s="12">
        <f t="shared" si="31"/>
        <v>94</v>
      </c>
    </row>
    <row r="155" spans="1:5" x14ac:dyDescent="0.3">
      <c r="A155" s="9" t="s">
        <v>11</v>
      </c>
      <c r="B155" s="9">
        <f>COUNT(B149:B153)</f>
        <v>5</v>
      </c>
    </row>
    <row r="156" spans="1:5" x14ac:dyDescent="0.3">
      <c r="B156" t="s">
        <v>10</v>
      </c>
      <c r="C156">
        <f>B155*(C154)-(A154*B154)</f>
        <v>-35</v>
      </c>
    </row>
    <row r="157" spans="1:5" x14ac:dyDescent="0.3">
      <c r="B157" t="s">
        <v>12</v>
      </c>
      <c r="C157">
        <f>B155*(D154)-(A154*A154)</f>
        <v>50</v>
      </c>
    </row>
    <row r="158" spans="1:5" x14ac:dyDescent="0.3">
      <c r="B158" t="s">
        <v>13</v>
      </c>
      <c r="C158">
        <f>B155*(E154)-(B154*B154)</f>
        <v>70</v>
      </c>
    </row>
    <row r="159" spans="1:5" x14ac:dyDescent="0.3">
      <c r="A159" s="13" t="s">
        <v>14</v>
      </c>
      <c r="B159" s="13"/>
      <c r="C159">
        <f>SQRT(C157*C158)</f>
        <v>59.16079783099616</v>
      </c>
    </row>
    <row r="161" spans="1:5" ht="15.6" x14ac:dyDescent="0.3">
      <c r="B161" s="4" t="s">
        <v>15</v>
      </c>
      <c r="C161" s="4">
        <f>C156/C159</f>
        <v>-0.59160797830996159</v>
      </c>
      <c r="D161" t="s">
        <v>29</v>
      </c>
    </row>
    <row r="164" spans="1:5" x14ac:dyDescent="0.3">
      <c r="A164" s="1" t="s">
        <v>49</v>
      </c>
      <c r="B164" s="1" t="s">
        <v>50</v>
      </c>
      <c r="C164" s="1" t="s">
        <v>19</v>
      </c>
      <c r="D164" s="1" t="s">
        <v>3</v>
      </c>
      <c r="E164" s="1" t="s">
        <v>4</v>
      </c>
    </row>
    <row r="165" spans="1:5" x14ac:dyDescent="0.3">
      <c r="A165" s="2">
        <v>10</v>
      </c>
      <c r="B165" s="2">
        <v>2</v>
      </c>
      <c r="C165" s="2">
        <f>A165*B165</f>
        <v>20</v>
      </c>
      <c r="D165" s="2">
        <f>A165*A165</f>
        <v>100</v>
      </c>
      <c r="E165" s="2">
        <f>B165*B165</f>
        <v>4</v>
      </c>
    </row>
    <row r="166" spans="1:5" x14ac:dyDescent="0.3">
      <c r="A166" s="2">
        <v>11</v>
      </c>
      <c r="B166" s="2">
        <v>3</v>
      </c>
      <c r="C166" s="2">
        <f t="shared" ref="C166:C169" si="32">A166*B166</f>
        <v>33</v>
      </c>
      <c r="D166" s="2">
        <f t="shared" ref="D166:D169" si="33">A166*A166</f>
        <v>121</v>
      </c>
      <c r="E166" s="2">
        <f t="shared" ref="E166:E169" si="34">B166*B166</f>
        <v>9</v>
      </c>
    </row>
    <row r="167" spans="1:5" x14ac:dyDescent="0.3">
      <c r="A167" s="2">
        <v>12</v>
      </c>
      <c r="B167" s="2">
        <v>8</v>
      </c>
      <c r="C167" s="2">
        <f t="shared" si="32"/>
        <v>96</v>
      </c>
      <c r="D167" s="2">
        <f t="shared" si="33"/>
        <v>144</v>
      </c>
      <c r="E167" s="2">
        <f t="shared" si="34"/>
        <v>64</v>
      </c>
    </row>
    <row r="168" spans="1:5" x14ac:dyDescent="0.3">
      <c r="A168" s="2">
        <v>14</v>
      </c>
      <c r="B168" s="2">
        <v>3</v>
      </c>
      <c r="C168" s="2">
        <f t="shared" si="32"/>
        <v>42</v>
      </c>
      <c r="D168" s="2">
        <f t="shared" si="33"/>
        <v>196</v>
      </c>
      <c r="E168" s="2">
        <f t="shared" si="34"/>
        <v>9</v>
      </c>
    </row>
    <row r="169" spans="1:5" ht="15" thickBot="1" x14ac:dyDescent="0.35">
      <c r="A169" s="11">
        <v>15</v>
      </c>
      <c r="B169" s="11">
        <v>4</v>
      </c>
      <c r="C169" s="11">
        <f t="shared" si="32"/>
        <v>60</v>
      </c>
      <c r="D169" s="11">
        <f t="shared" si="33"/>
        <v>225</v>
      </c>
      <c r="E169" s="11">
        <f t="shared" si="34"/>
        <v>16</v>
      </c>
    </row>
    <row r="170" spans="1:5" ht="15" thickTop="1" x14ac:dyDescent="0.3">
      <c r="A170" s="12">
        <f>SUM(A165:A169)</f>
        <v>62</v>
      </c>
      <c r="B170" s="12">
        <f t="shared" ref="B170:E170" si="35">SUM(B165:B169)</f>
        <v>20</v>
      </c>
      <c r="C170" s="12">
        <f t="shared" si="35"/>
        <v>251</v>
      </c>
      <c r="D170" s="12">
        <f t="shared" si="35"/>
        <v>786</v>
      </c>
      <c r="E170" s="12">
        <f t="shared" si="35"/>
        <v>102</v>
      </c>
    </row>
    <row r="171" spans="1:5" x14ac:dyDescent="0.3">
      <c r="A171" s="9" t="s">
        <v>11</v>
      </c>
      <c r="B171" s="9">
        <f>COUNT(B165:B169)</f>
        <v>5</v>
      </c>
      <c r="C171" s="9"/>
      <c r="D171" s="9"/>
      <c r="E171" s="9"/>
    </row>
    <row r="172" spans="1:5" x14ac:dyDescent="0.3">
      <c r="A172" s="9"/>
      <c r="B172" s="9"/>
      <c r="C172" s="9"/>
      <c r="D172" s="9"/>
      <c r="E172" s="9"/>
    </row>
    <row r="173" spans="1:5" x14ac:dyDescent="0.3">
      <c r="A173" s="9"/>
      <c r="B173" t="s">
        <v>10</v>
      </c>
      <c r="C173" s="9">
        <f>B171*(C170)-(A170*B170)</f>
        <v>15</v>
      </c>
      <c r="D173" s="9"/>
      <c r="E173" s="9"/>
    </row>
    <row r="174" spans="1:5" x14ac:dyDescent="0.3">
      <c r="A174" s="9"/>
      <c r="B174" t="s">
        <v>12</v>
      </c>
      <c r="C174" s="9">
        <f>B171*(D170)-(A170*A170)</f>
        <v>86</v>
      </c>
      <c r="D174" s="9"/>
      <c r="E174" s="9"/>
    </row>
    <row r="175" spans="1:5" x14ac:dyDescent="0.3">
      <c r="A175" s="9"/>
      <c r="B175" t="s">
        <v>13</v>
      </c>
      <c r="C175" s="9">
        <f>B171*(E170)-(B170*B170)</f>
        <v>110</v>
      </c>
      <c r="D175" s="9"/>
      <c r="E175" s="9"/>
    </row>
    <row r="176" spans="1:5" x14ac:dyDescent="0.3">
      <c r="A176" s="13" t="s">
        <v>14</v>
      </c>
      <c r="B176" s="13"/>
      <c r="C176" s="9">
        <f>SQRT(C174*C175)</f>
        <v>97.262531326302621</v>
      </c>
      <c r="D176" s="9"/>
      <c r="E176" s="9"/>
    </row>
    <row r="178" spans="2:4" ht="15.6" x14ac:dyDescent="0.3">
      <c r="B178" s="4" t="s">
        <v>15</v>
      </c>
      <c r="C178" s="4">
        <f>C173/C176</f>
        <v>0.15422177271612469</v>
      </c>
      <c r="D178" t="s">
        <v>30</v>
      </c>
    </row>
  </sheetData>
  <mergeCells count="11">
    <mergeCell ref="A176:B176"/>
    <mergeCell ref="G5:L8"/>
    <mergeCell ref="A19:B19"/>
    <mergeCell ref="H4:K4"/>
    <mergeCell ref="A39:B39"/>
    <mergeCell ref="A159:B159"/>
    <mergeCell ref="A56:B56"/>
    <mergeCell ref="A77:B77"/>
    <mergeCell ref="A104:B104"/>
    <mergeCell ref="A121:B121"/>
    <mergeCell ref="A143:B1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7C26-C187-4024-A05A-332E1623ED66}">
  <dimension ref="A1:V183"/>
  <sheetViews>
    <sheetView tabSelected="1" topLeftCell="A40" workbookViewId="0">
      <selection activeCell="E13" sqref="E13"/>
    </sheetView>
  </sheetViews>
  <sheetFormatPr defaultRowHeight="14.4" x14ac:dyDescent="0.3"/>
  <cols>
    <col min="1" max="6" width="19.44140625" style="9" customWidth="1"/>
    <col min="8" max="8" width="17.88671875" customWidth="1"/>
  </cols>
  <sheetData>
    <row r="1" spans="1:11" x14ac:dyDescent="0.3">
      <c r="A1" s="1" t="s">
        <v>5</v>
      </c>
      <c r="B1" s="1" t="s">
        <v>6</v>
      </c>
      <c r="C1" s="1" t="s">
        <v>31</v>
      </c>
      <c r="D1" s="1" t="s">
        <v>7</v>
      </c>
      <c r="E1" s="1" t="s">
        <v>32</v>
      </c>
      <c r="F1" s="1" t="s">
        <v>8</v>
      </c>
    </row>
    <row r="2" spans="1:11" x14ac:dyDescent="0.3">
      <c r="A2" s="2">
        <v>8</v>
      </c>
      <c r="B2" s="2">
        <v>101</v>
      </c>
      <c r="C2" s="2">
        <v>6</v>
      </c>
      <c r="D2" s="2">
        <v>3</v>
      </c>
      <c r="E2" s="2">
        <f>C2-D2</f>
        <v>3</v>
      </c>
      <c r="F2" s="2">
        <f>E2*E2</f>
        <v>9</v>
      </c>
    </row>
    <row r="3" spans="1:11" x14ac:dyDescent="0.3">
      <c r="A3" s="2">
        <v>7</v>
      </c>
      <c r="B3" s="2">
        <v>98</v>
      </c>
      <c r="C3" s="2">
        <v>7</v>
      </c>
      <c r="D3" s="2">
        <v>4</v>
      </c>
      <c r="E3" s="2">
        <f t="shared" ref="E3:E9" si="0">C3-D3</f>
        <v>3</v>
      </c>
      <c r="F3" s="2">
        <f t="shared" ref="F3:F9" si="1">E3*E3</f>
        <v>9</v>
      </c>
    </row>
    <row r="4" spans="1:11" x14ac:dyDescent="0.3">
      <c r="A4" s="2">
        <v>11</v>
      </c>
      <c r="B4" s="2">
        <v>96</v>
      </c>
      <c r="C4" s="2">
        <v>4</v>
      </c>
      <c r="D4" s="2">
        <v>6</v>
      </c>
      <c r="E4" s="2">
        <f t="shared" si="0"/>
        <v>-2</v>
      </c>
      <c r="F4" s="2">
        <f t="shared" si="1"/>
        <v>4</v>
      </c>
    </row>
    <row r="5" spans="1:11" x14ac:dyDescent="0.3">
      <c r="A5" s="2">
        <v>10</v>
      </c>
      <c r="B5" s="2">
        <v>105</v>
      </c>
      <c r="C5" s="2">
        <v>5</v>
      </c>
      <c r="D5" s="2">
        <v>2</v>
      </c>
      <c r="E5" s="2">
        <f t="shared" si="0"/>
        <v>3</v>
      </c>
      <c r="F5" s="2">
        <f t="shared" si="1"/>
        <v>9</v>
      </c>
      <c r="H5" s="16" t="s">
        <v>33</v>
      </c>
      <c r="I5" s="16"/>
      <c r="J5" s="16"/>
      <c r="K5" s="16"/>
    </row>
    <row r="6" spans="1:11" x14ac:dyDescent="0.3">
      <c r="A6" s="2">
        <v>19</v>
      </c>
      <c r="B6" s="2">
        <v>110</v>
      </c>
      <c r="C6" s="2">
        <v>1</v>
      </c>
      <c r="D6" s="2">
        <v>1</v>
      </c>
      <c r="E6" s="2">
        <f t="shared" si="0"/>
        <v>0</v>
      </c>
      <c r="F6" s="2">
        <f t="shared" si="1"/>
        <v>0</v>
      </c>
      <c r="H6" s="16"/>
      <c r="I6" s="16"/>
      <c r="J6" s="16"/>
      <c r="K6" s="16"/>
    </row>
    <row r="7" spans="1:11" x14ac:dyDescent="0.3">
      <c r="A7" s="2">
        <v>14</v>
      </c>
      <c r="B7" s="2">
        <v>97</v>
      </c>
      <c r="C7" s="2">
        <v>2</v>
      </c>
      <c r="D7" s="2">
        <v>5</v>
      </c>
      <c r="E7" s="2">
        <f t="shared" si="0"/>
        <v>-3</v>
      </c>
      <c r="F7" s="2">
        <f t="shared" si="1"/>
        <v>9</v>
      </c>
      <c r="H7" s="16"/>
      <c r="I7" s="16"/>
      <c r="J7" s="16"/>
      <c r="K7" s="16"/>
    </row>
    <row r="8" spans="1:11" x14ac:dyDescent="0.3">
      <c r="A8" s="2">
        <v>6</v>
      </c>
      <c r="B8" s="2">
        <v>11</v>
      </c>
      <c r="C8" s="2">
        <v>8</v>
      </c>
      <c r="D8" s="2">
        <v>8</v>
      </c>
      <c r="E8" s="2">
        <f t="shared" si="0"/>
        <v>0</v>
      </c>
      <c r="F8" s="2">
        <f t="shared" si="1"/>
        <v>0</v>
      </c>
    </row>
    <row r="9" spans="1:11" x14ac:dyDescent="0.3">
      <c r="A9" s="2">
        <v>13</v>
      </c>
      <c r="B9" s="2">
        <v>50</v>
      </c>
      <c r="C9" s="2">
        <v>3</v>
      </c>
      <c r="D9" s="2">
        <v>7</v>
      </c>
      <c r="E9" s="2">
        <f t="shared" si="0"/>
        <v>-4</v>
      </c>
      <c r="F9" s="2">
        <f t="shared" si="1"/>
        <v>16</v>
      </c>
    </row>
    <row r="10" spans="1:11" x14ac:dyDescent="0.3">
      <c r="A10" s="6" t="s">
        <v>11</v>
      </c>
      <c r="B10" s="6">
        <f>COUNT(B2:B9)</f>
        <v>8</v>
      </c>
      <c r="C10" s="2"/>
      <c r="D10" s="2"/>
      <c r="E10" s="2"/>
      <c r="F10" s="6">
        <f>SUM(F2:F9)</f>
        <v>56</v>
      </c>
    </row>
    <row r="12" spans="1:11" x14ac:dyDescent="0.3">
      <c r="F12" s="9" t="s">
        <v>35</v>
      </c>
      <c r="G12">
        <f>6*F10</f>
        <v>336</v>
      </c>
    </row>
    <row r="13" spans="1:11" x14ac:dyDescent="0.3">
      <c r="B13" s="6" t="s">
        <v>34</v>
      </c>
      <c r="C13" s="17">
        <f>1-G14</f>
        <v>0.33333333333333337</v>
      </c>
      <c r="D13" s="6" t="s">
        <v>30</v>
      </c>
      <c r="F13" s="9" t="s">
        <v>36</v>
      </c>
      <c r="G13">
        <f>B10*((B10*B10)-1)</f>
        <v>504</v>
      </c>
    </row>
    <row r="14" spans="1:11" x14ac:dyDescent="0.3">
      <c r="F14" s="9" t="s">
        <v>37</v>
      </c>
      <c r="G14">
        <f>G12/G13</f>
        <v>0.66666666666666663</v>
      </c>
    </row>
    <row r="17" spans="1:22" x14ac:dyDescent="0.3">
      <c r="A17" s="1" t="s">
        <v>18</v>
      </c>
      <c r="B17" s="1" t="s">
        <v>17</v>
      </c>
      <c r="C17" s="1" t="s">
        <v>31</v>
      </c>
      <c r="D17" s="1" t="s">
        <v>7</v>
      </c>
      <c r="E17" s="1" t="s">
        <v>32</v>
      </c>
      <c r="F17" s="1" t="s">
        <v>8</v>
      </c>
    </row>
    <row r="18" spans="1:22" x14ac:dyDescent="0.3">
      <c r="A18" s="2">
        <v>3</v>
      </c>
      <c r="B18" s="2">
        <v>74</v>
      </c>
      <c r="C18" s="2">
        <v>3.5</v>
      </c>
      <c r="D18" s="2">
        <v>3</v>
      </c>
      <c r="E18" s="2">
        <f>C18-D18</f>
        <v>0.5</v>
      </c>
      <c r="F18" s="2">
        <f>E18*E18</f>
        <v>0.25</v>
      </c>
    </row>
    <row r="19" spans="1:22" ht="14.4" customHeight="1" x14ac:dyDescent="0.3">
      <c r="A19" s="2">
        <v>1</v>
      </c>
      <c r="B19" s="2">
        <v>68</v>
      </c>
      <c r="C19" s="2">
        <v>6.5</v>
      </c>
      <c r="D19" s="2">
        <v>5.5</v>
      </c>
      <c r="E19" s="2">
        <f t="shared" ref="E19:E24" si="2">C19-D19</f>
        <v>1</v>
      </c>
      <c r="F19" s="2">
        <f t="shared" ref="F19:F24" si="3">E19*E19</f>
        <v>1</v>
      </c>
      <c r="I19" s="16" t="s">
        <v>40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ht="14.4" customHeight="1" x14ac:dyDescent="0.3">
      <c r="A20" s="2">
        <v>1</v>
      </c>
      <c r="B20" s="2">
        <v>66</v>
      </c>
      <c r="C20" s="2">
        <v>6.5</v>
      </c>
      <c r="D20" s="2">
        <v>7</v>
      </c>
      <c r="E20" s="2">
        <f t="shared" si="2"/>
        <v>-0.5</v>
      </c>
      <c r="F20" s="2">
        <f t="shared" si="3"/>
        <v>0.25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ht="14.4" customHeight="1" x14ac:dyDescent="0.3">
      <c r="A21" s="2">
        <v>3</v>
      </c>
      <c r="B21" s="2">
        <v>72</v>
      </c>
      <c r="C21" s="2">
        <v>3.5</v>
      </c>
      <c r="D21" s="2">
        <v>4</v>
      </c>
      <c r="E21" s="2">
        <f t="shared" si="2"/>
        <v>-0.5</v>
      </c>
      <c r="F21" s="2">
        <f t="shared" si="3"/>
        <v>0.25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3">
      <c r="A22" s="2">
        <v>4</v>
      </c>
      <c r="B22" s="2">
        <v>80</v>
      </c>
      <c r="C22" s="2">
        <v>1.5</v>
      </c>
      <c r="D22" s="2">
        <v>1</v>
      </c>
      <c r="E22" s="2">
        <f t="shared" si="2"/>
        <v>0.5</v>
      </c>
      <c r="F22" s="2">
        <f t="shared" si="3"/>
        <v>0.25</v>
      </c>
    </row>
    <row r="23" spans="1:22" x14ac:dyDescent="0.3">
      <c r="A23" s="2">
        <v>2</v>
      </c>
      <c r="B23" s="2">
        <v>68</v>
      </c>
      <c r="C23" s="2">
        <v>5</v>
      </c>
      <c r="D23" s="2">
        <v>5.5</v>
      </c>
      <c r="E23" s="2">
        <f t="shared" si="2"/>
        <v>-0.5</v>
      </c>
      <c r="F23" s="2">
        <f t="shared" si="3"/>
        <v>0.25</v>
      </c>
      <c r="H23" t="s">
        <v>39</v>
      </c>
      <c r="I23">
        <f>((2*2*2)-2)/12</f>
        <v>0.5</v>
      </c>
    </row>
    <row r="24" spans="1:22" x14ac:dyDescent="0.3">
      <c r="A24" s="2">
        <v>4</v>
      </c>
      <c r="B24" s="2">
        <v>78</v>
      </c>
      <c r="C24" s="2">
        <v>1.5</v>
      </c>
      <c r="D24" s="2">
        <v>2</v>
      </c>
      <c r="E24" s="2">
        <f t="shared" si="2"/>
        <v>-0.5</v>
      </c>
      <c r="F24" s="2">
        <f t="shared" si="3"/>
        <v>0.25</v>
      </c>
      <c r="H24" t="s">
        <v>41</v>
      </c>
      <c r="I24">
        <f>((2*2*2)-2)/12</f>
        <v>0.5</v>
      </c>
    </row>
    <row r="25" spans="1:22" x14ac:dyDescent="0.3">
      <c r="A25" s="2"/>
      <c r="B25" s="2"/>
      <c r="C25" s="2"/>
      <c r="D25" s="2"/>
      <c r="E25" s="2"/>
      <c r="F25" s="6">
        <f>SUM(F18:F24)</f>
        <v>2.5</v>
      </c>
      <c r="H25" t="s">
        <v>43</v>
      </c>
      <c r="I25">
        <f>((2*2*2)-2)/12</f>
        <v>0.5</v>
      </c>
    </row>
    <row r="26" spans="1:22" x14ac:dyDescent="0.3">
      <c r="H26" t="s">
        <v>44</v>
      </c>
      <c r="I26">
        <f>((2*2*2)-2)/12</f>
        <v>0.5</v>
      </c>
    </row>
    <row r="27" spans="1:22" x14ac:dyDescent="0.3">
      <c r="A27" s="9" t="s">
        <v>11</v>
      </c>
      <c r="B27" s="9">
        <f>COUNT(B18:B24)</f>
        <v>7</v>
      </c>
      <c r="H27" t="s">
        <v>42</v>
      </c>
      <c r="I27">
        <f>7*((7*7)-1)</f>
        <v>336</v>
      </c>
    </row>
    <row r="29" spans="1:22" x14ac:dyDescent="0.3">
      <c r="B29" s="6" t="s">
        <v>45</v>
      </c>
      <c r="C29" s="17">
        <f>1-(6*(F25+I23+I24+I25+I26)/I27)</f>
        <v>0.9196428571428571</v>
      </c>
      <c r="D29" s="6" t="s">
        <v>30</v>
      </c>
    </row>
    <row r="32" spans="1:22" x14ac:dyDescent="0.3">
      <c r="A32" s="1" t="s">
        <v>5</v>
      </c>
      <c r="B32" s="1" t="s">
        <v>6</v>
      </c>
      <c r="C32" s="1" t="s">
        <v>31</v>
      </c>
      <c r="D32" s="1" t="s">
        <v>7</v>
      </c>
      <c r="E32" s="1" t="s">
        <v>32</v>
      </c>
      <c r="F32" s="1" t="s">
        <v>8</v>
      </c>
    </row>
    <row r="33" spans="1:9" x14ac:dyDescent="0.3">
      <c r="A33" s="2">
        <v>10</v>
      </c>
      <c r="B33" s="2">
        <v>4</v>
      </c>
      <c r="C33" s="2">
        <v>4.5</v>
      </c>
      <c r="D33" s="2">
        <v>6</v>
      </c>
      <c r="E33" s="2">
        <f>C33-D33</f>
        <v>-1.5</v>
      </c>
      <c r="F33" s="2">
        <f>E33*E33</f>
        <v>2.25</v>
      </c>
    </row>
    <row r="34" spans="1:9" x14ac:dyDescent="0.3">
      <c r="A34" s="2">
        <v>11</v>
      </c>
      <c r="B34" s="2">
        <v>5</v>
      </c>
      <c r="C34" s="2">
        <v>3</v>
      </c>
      <c r="D34" s="2">
        <v>4</v>
      </c>
      <c r="E34" s="2">
        <f t="shared" ref="E34:E39" si="4">C34-D34</f>
        <v>-1</v>
      </c>
      <c r="F34" s="2">
        <f t="shared" ref="F34:F39" si="5">E34*E34</f>
        <v>1</v>
      </c>
      <c r="H34" t="s">
        <v>39</v>
      </c>
      <c r="I34">
        <f>((2*2*2)-2)/12</f>
        <v>0.5</v>
      </c>
    </row>
    <row r="35" spans="1:9" x14ac:dyDescent="0.3">
      <c r="A35" s="2">
        <v>12</v>
      </c>
      <c r="B35" s="2">
        <v>6</v>
      </c>
      <c r="C35" s="2">
        <v>2</v>
      </c>
      <c r="D35" s="2">
        <v>2</v>
      </c>
      <c r="E35" s="2">
        <f t="shared" si="4"/>
        <v>0</v>
      </c>
      <c r="F35" s="2">
        <f t="shared" si="5"/>
        <v>0</v>
      </c>
      <c r="H35" t="s">
        <v>41</v>
      </c>
      <c r="I35">
        <f>((3*3*3)-3)/12</f>
        <v>2</v>
      </c>
    </row>
    <row r="36" spans="1:9" x14ac:dyDescent="0.3">
      <c r="A36" s="2">
        <v>8</v>
      </c>
      <c r="B36" s="2">
        <v>5</v>
      </c>
      <c r="C36" s="2">
        <v>6</v>
      </c>
      <c r="D36" s="2">
        <v>4</v>
      </c>
      <c r="E36" s="2">
        <f t="shared" si="4"/>
        <v>2</v>
      </c>
      <c r="F36" s="2">
        <f t="shared" si="5"/>
        <v>4</v>
      </c>
      <c r="H36" t="s">
        <v>42</v>
      </c>
      <c r="I36">
        <f>7*((7*7)-1)</f>
        <v>336</v>
      </c>
    </row>
    <row r="37" spans="1:9" x14ac:dyDescent="0.3">
      <c r="A37" s="2">
        <v>10</v>
      </c>
      <c r="B37" s="2">
        <v>5</v>
      </c>
      <c r="C37" s="2">
        <v>4.5</v>
      </c>
      <c r="D37" s="2">
        <v>4</v>
      </c>
      <c r="E37" s="2">
        <f t="shared" si="4"/>
        <v>0.5</v>
      </c>
      <c r="F37" s="2">
        <f t="shared" si="5"/>
        <v>0.25</v>
      </c>
    </row>
    <row r="38" spans="1:9" x14ac:dyDescent="0.3">
      <c r="A38" s="2">
        <v>15</v>
      </c>
      <c r="B38" s="2">
        <v>3</v>
      </c>
      <c r="C38" s="2">
        <v>1</v>
      </c>
      <c r="D38" s="2">
        <v>7</v>
      </c>
      <c r="E38" s="2">
        <f t="shared" si="4"/>
        <v>-6</v>
      </c>
      <c r="F38" s="2">
        <f t="shared" si="5"/>
        <v>36</v>
      </c>
    </row>
    <row r="39" spans="1:9" x14ac:dyDescent="0.3">
      <c r="A39" s="2">
        <v>7</v>
      </c>
      <c r="B39" s="2">
        <v>7</v>
      </c>
      <c r="C39" s="2">
        <v>7</v>
      </c>
      <c r="D39" s="2">
        <v>1</v>
      </c>
      <c r="E39" s="2">
        <f t="shared" si="4"/>
        <v>6</v>
      </c>
      <c r="F39" s="2">
        <f t="shared" si="5"/>
        <v>36</v>
      </c>
    </row>
    <row r="40" spans="1:9" x14ac:dyDescent="0.3">
      <c r="A40" s="2"/>
      <c r="B40" s="2"/>
      <c r="C40" s="2"/>
      <c r="D40" s="2"/>
      <c r="E40" s="2"/>
      <c r="F40" s="6">
        <f>SUM(F33:F39)</f>
        <v>79.5</v>
      </c>
    </row>
    <row r="42" spans="1:9" x14ac:dyDescent="0.3">
      <c r="A42" s="9" t="s">
        <v>11</v>
      </c>
      <c r="B42" s="9">
        <f>COUNT(B33:B39)</f>
        <v>7</v>
      </c>
    </row>
    <row r="44" spans="1:9" x14ac:dyDescent="0.3">
      <c r="B44" s="6" t="s">
        <v>45</v>
      </c>
      <c r="C44" s="2">
        <f>1-(6*(F40+I34+I35)/I36)</f>
        <v>-0.46428571428571419</v>
      </c>
      <c r="D44" s="6" t="s">
        <v>29</v>
      </c>
    </row>
    <row r="47" spans="1:9" x14ac:dyDescent="0.3">
      <c r="A47" s="1" t="s">
        <v>20</v>
      </c>
      <c r="B47" s="1" t="s">
        <v>17</v>
      </c>
      <c r="C47" s="1" t="s">
        <v>31</v>
      </c>
      <c r="D47" s="1" t="s">
        <v>7</v>
      </c>
      <c r="E47" s="1" t="s">
        <v>32</v>
      </c>
      <c r="F47" s="1" t="s">
        <v>8</v>
      </c>
    </row>
    <row r="48" spans="1:9" x14ac:dyDescent="0.3">
      <c r="A48" s="2">
        <v>8</v>
      </c>
      <c r="B48" s="2">
        <v>81</v>
      </c>
      <c r="C48" s="2">
        <v>1.5</v>
      </c>
      <c r="D48" s="2">
        <v>2</v>
      </c>
      <c r="E48" s="2">
        <f>C48-D48</f>
        <v>-0.5</v>
      </c>
      <c r="F48" s="2">
        <f>E48*E48</f>
        <v>0.25</v>
      </c>
    </row>
    <row r="49" spans="1:9" x14ac:dyDescent="0.3">
      <c r="A49" s="2">
        <v>8</v>
      </c>
      <c r="B49" s="2">
        <v>80</v>
      </c>
      <c r="C49" s="2">
        <v>1.5</v>
      </c>
      <c r="D49" s="2">
        <v>3.5</v>
      </c>
      <c r="E49" s="2">
        <f t="shared" ref="E49:E53" si="6">C49-D49</f>
        <v>-2</v>
      </c>
      <c r="F49" s="2">
        <f t="shared" ref="F49:F53" si="7">E49*E49</f>
        <v>4</v>
      </c>
      <c r="H49" t="s">
        <v>39</v>
      </c>
      <c r="I49">
        <f>((2*2*2)-2)/12</f>
        <v>0.5</v>
      </c>
    </row>
    <row r="50" spans="1:9" x14ac:dyDescent="0.3">
      <c r="A50" s="2">
        <v>6</v>
      </c>
      <c r="B50" s="2">
        <v>75</v>
      </c>
      <c r="C50" s="2">
        <v>4.5</v>
      </c>
      <c r="D50" s="2">
        <v>5</v>
      </c>
      <c r="E50" s="2">
        <f t="shared" si="6"/>
        <v>-0.5</v>
      </c>
      <c r="F50" s="2">
        <f t="shared" si="7"/>
        <v>0.25</v>
      </c>
      <c r="H50" t="s">
        <v>41</v>
      </c>
      <c r="I50">
        <f t="shared" ref="I50:I51" si="8">((2*2*2)-2)/12</f>
        <v>0.5</v>
      </c>
    </row>
    <row r="51" spans="1:9" x14ac:dyDescent="0.3">
      <c r="A51" s="2">
        <v>5</v>
      </c>
      <c r="B51" s="2">
        <v>65</v>
      </c>
      <c r="C51" s="2">
        <v>6</v>
      </c>
      <c r="D51" s="2">
        <v>6</v>
      </c>
      <c r="E51" s="2">
        <f t="shared" si="6"/>
        <v>0</v>
      </c>
      <c r="F51" s="2">
        <f t="shared" si="7"/>
        <v>0</v>
      </c>
      <c r="H51" t="s">
        <v>43</v>
      </c>
      <c r="I51">
        <f t="shared" si="8"/>
        <v>0.5</v>
      </c>
    </row>
    <row r="52" spans="1:9" x14ac:dyDescent="0.3">
      <c r="A52" s="2">
        <v>7</v>
      </c>
      <c r="B52" s="2">
        <v>91</v>
      </c>
      <c r="C52" s="2">
        <v>3</v>
      </c>
      <c r="D52" s="2">
        <v>1</v>
      </c>
      <c r="E52" s="2">
        <f t="shared" si="6"/>
        <v>2</v>
      </c>
      <c r="F52" s="2">
        <f t="shared" si="7"/>
        <v>4</v>
      </c>
      <c r="H52" t="s">
        <v>42</v>
      </c>
      <c r="I52">
        <f>6*((6*6)-1)</f>
        <v>210</v>
      </c>
    </row>
    <row r="53" spans="1:9" x14ac:dyDescent="0.3">
      <c r="A53" s="2">
        <v>6</v>
      </c>
      <c r="B53" s="2">
        <v>80</v>
      </c>
      <c r="C53" s="2">
        <v>4.5</v>
      </c>
      <c r="D53" s="2">
        <v>3.5</v>
      </c>
      <c r="E53" s="2">
        <f t="shared" si="6"/>
        <v>1</v>
      </c>
      <c r="F53" s="2">
        <f t="shared" si="7"/>
        <v>1</v>
      </c>
    </row>
    <row r="54" spans="1:9" x14ac:dyDescent="0.3">
      <c r="A54" s="2"/>
      <c r="B54" s="2"/>
      <c r="C54" s="2"/>
      <c r="D54" s="2"/>
      <c r="E54" s="2"/>
      <c r="F54" s="6">
        <f>SUM(F48:F53)</f>
        <v>9.5</v>
      </c>
    </row>
    <row r="56" spans="1:9" x14ac:dyDescent="0.3">
      <c r="A56" s="9" t="s">
        <v>11</v>
      </c>
      <c r="B56" s="9">
        <f>COUNT(B48:B53)</f>
        <v>6</v>
      </c>
    </row>
    <row r="57" spans="1:9" x14ac:dyDescent="0.3">
      <c r="B57" s="6" t="s">
        <v>45</v>
      </c>
      <c r="C57" s="2">
        <f>1-(6*(F54+I49+I50+I51)/I52)</f>
        <v>0.68571428571428572</v>
      </c>
      <c r="D57" s="6" t="s">
        <v>30</v>
      </c>
    </row>
    <row r="60" spans="1:9" x14ac:dyDescent="0.3">
      <c r="A60" s="1" t="s">
        <v>21</v>
      </c>
      <c r="B60" s="1" t="s">
        <v>22</v>
      </c>
      <c r="C60" s="1" t="s">
        <v>31</v>
      </c>
      <c r="D60" s="1" t="s">
        <v>7</v>
      </c>
      <c r="E60" s="1" t="s">
        <v>32</v>
      </c>
      <c r="F60" s="1" t="s">
        <v>8</v>
      </c>
    </row>
    <row r="61" spans="1:9" x14ac:dyDescent="0.3">
      <c r="A61" s="2">
        <v>5</v>
      </c>
      <c r="B61" s="2">
        <v>5</v>
      </c>
      <c r="C61" s="2">
        <v>7</v>
      </c>
      <c r="D61" s="2">
        <v>6</v>
      </c>
      <c r="E61" s="2">
        <f>C61-D61</f>
        <v>1</v>
      </c>
      <c r="F61" s="2">
        <f>E61*E61</f>
        <v>1</v>
      </c>
    </row>
    <row r="62" spans="1:9" x14ac:dyDescent="0.3">
      <c r="A62" s="2">
        <v>10</v>
      </c>
      <c r="B62" s="2">
        <v>2</v>
      </c>
      <c r="C62" s="2">
        <v>2</v>
      </c>
      <c r="D62" s="2">
        <v>10</v>
      </c>
      <c r="E62" s="2">
        <f t="shared" ref="E62:E70" si="9">C62-D62</f>
        <v>-8</v>
      </c>
      <c r="F62" s="2">
        <f t="shared" ref="F62:F70" si="10">E62*E62</f>
        <v>64</v>
      </c>
    </row>
    <row r="63" spans="1:9" x14ac:dyDescent="0.3">
      <c r="A63" s="2">
        <v>4</v>
      </c>
      <c r="B63" s="2">
        <v>8</v>
      </c>
      <c r="C63" s="2">
        <v>8</v>
      </c>
      <c r="D63" s="2">
        <v>2.5</v>
      </c>
      <c r="E63" s="2">
        <f t="shared" si="9"/>
        <v>5.5</v>
      </c>
      <c r="F63" s="2">
        <f t="shared" si="10"/>
        <v>30.25</v>
      </c>
    </row>
    <row r="64" spans="1:9" x14ac:dyDescent="0.3">
      <c r="A64" s="2">
        <v>8</v>
      </c>
      <c r="B64" s="2">
        <v>3</v>
      </c>
      <c r="C64" s="2">
        <v>4</v>
      </c>
      <c r="D64" s="2">
        <v>8.5</v>
      </c>
      <c r="E64" s="2">
        <f t="shared" si="9"/>
        <v>-4.5</v>
      </c>
      <c r="F64" s="2">
        <f t="shared" si="10"/>
        <v>20.25</v>
      </c>
      <c r="H64" t="s">
        <v>39</v>
      </c>
      <c r="I64">
        <f>((3*3*3)-3)/12</f>
        <v>2</v>
      </c>
    </row>
    <row r="65" spans="1:9" x14ac:dyDescent="0.3">
      <c r="A65" s="2">
        <v>2</v>
      </c>
      <c r="B65" s="2">
        <v>8</v>
      </c>
      <c r="C65" s="2">
        <v>9</v>
      </c>
      <c r="D65" s="2">
        <v>2.5</v>
      </c>
      <c r="E65" s="2">
        <f t="shared" si="9"/>
        <v>6.5</v>
      </c>
      <c r="F65" s="2">
        <f t="shared" si="10"/>
        <v>42.25</v>
      </c>
      <c r="H65" t="s">
        <v>41</v>
      </c>
      <c r="I65">
        <v>0.5</v>
      </c>
    </row>
    <row r="66" spans="1:9" x14ac:dyDescent="0.3">
      <c r="A66" s="2">
        <v>7</v>
      </c>
      <c r="B66" s="2">
        <v>5</v>
      </c>
      <c r="C66" s="2">
        <v>5</v>
      </c>
      <c r="D66" s="2">
        <v>6</v>
      </c>
      <c r="E66" s="2">
        <f t="shared" si="9"/>
        <v>-1</v>
      </c>
      <c r="F66" s="2">
        <f t="shared" si="10"/>
        <v>1</v>
      </c>
      <c r="H66" t="s">
        <v>43</v>
      </c>
      <c r="I66">
        <v>0.5</v>
      </c>
    </row>
    <row r="67" spans="1:9" x14ac:dyDescent="0.3">
      <c r="A67" s="2">
        <v>9</v>
      </c>
      <c r="B67" s="2">
        <v>5</v>
      </c>
      <c r="C67" s="2">
        <v>3</v>
      </c>
      <c r="D67" s="2">
        <v>6</v>
      </c>
      <c r="E67" s="2">
        <f t="shared" si="9"/>
        <v>-3</v>
      </c>
      <c r="F67" s="2">
        <f t="shared" si="10"/>
        <v>9</v>
      </c>
      <c r="H67" t="s">
        <v>42</v>
      </c>
      <c r="I67">
        <f>10*((10*10)-1)</f>
        <v>990</v>
      </c>
    </row>
    <row r="68" spans="1:9" x14ac:dyDescent="0.3">
      <c r="A68" s="2">
        <v>6</v>
      </c>
      <c r="B68" s="2">
        <v>7</v>
      </c>
      <c r="C68" s="2">
        <v>6</v>
      </c>
      <c r="D68" s="2">
        <v>4</v>
      </c>
      <c r="E68" s="2">
        <f t="shared" si="9"/>
        <v>2</v>
      </c>
      <c r="F68" s="2">
        <f t="shared" si="10"/>
        <v>4</v>
      </c>
    </row>
    <row r="69" spans="1:9" x14ac:dyDescent="0.3">
      <c r="A69" s="2">
        <v>1</v>
      </c>
      <c r="B69" s="2">
        <v>10</v>
      </c>
      <c r="C69" s="2">
        <v>10</v>
      </c>
      <c r="D69" s="2">
        <v>1</v>
      </c>
      <c r="E69" s="2">
        <f t="shared" si="9"/>
        <v>9</v>
      </c>
      <c r="F69" s="2">
        <f t="shared" si="10"/>
        <v>81</v>
      </c>
    </row>
    <row r="70" spans="1:9" x14ac:dyDescent="0.3">
      <c r="A70" s="2">
        <v>12</v>
      </c>
      <c r="B70" s="2">
        <v>3</v>
      </c>
      <c r="C70" s="2">
        <v>1</v>
      </c>
      <c r="D70" s="2">
        <v>8.5</v>
      </c>
      <c r="E70" s="2">
        <f t="shared" si="9"/>
        <v>-7.5</v>
      </c>
      <c r="F70" s="2">
        <f t="shared" si="10"/>
        <v>56.25</v>
      </c>
    </row>
    <row r="71" spans="1:9" x14ac:dyDescent="0.3">
      <c r="A71" s="2"/>
      <c r="B71" s="2"/>
      <c r="C71" s="2"/>
      <c r="D71" s="2"/>
      <c r="E71" s="2"/>
      <c r="F71" s="6">
        <f>SUM(F61:F70)</f>
        <v>309</v>
      </c>
    </row>
    <row r="73" spans="1:9" x14ac:dyDescent="0.3">
      <c r="A73" s="9" t="s">
        <v>11</v>
      </c>
      <c r="B73" s="9">
        <f>COUNT(B61:B70)</f>
        <v>10</v>
      </c>
    </row>
    <row r="75" spans="1:9" x14ac:dyDescent="0.3">
      <c r="B75" s="6" t="s">
        <v>45</v>
      </c>
      <c r="C75" s="2">
        <f>1-(6*(F71+I64+I65+I66)/I67)</f>
        <v>-0.89090909090909087</v>
      </c>
      <c r="D75" s="6" t="s">
        <v>29</v>
      </c>
    </row>
    <row r="78" spans="1:9" x14ac:dyDescent="0.3">
      <c r="A78" s="1" t="s">
        <v>23</v>
      </c>
      <c r="B78" s="1" t="s">
        <v>24</v>
      </c>
      <c r="C78" s="1" t="s">
        <v>31</v>
      </c>
      <c r="D78" s="1" t="s">
        <v>7</v>
      </c>
      <c r="E78" s="1" t="s">
        <v>32</v>
      </c>
      <c r="F78" s="1" t="s">
        <v>8</v>
      </c>
    </row>
    <row r="79" spans="1:9" x14ac:dyDescent="0.3">
      <c r="A79" s="2">
        <v>80</v>
      </c>
      <c r="B79" s="2">
        <v>5</v>
      </c>
      <c r="C79" s="2">
        <v>5</v>
      </c>
      <c r="D79" s="2">
        <v>13</v>
      </c>
      <c r="E79" s="2">
        <f>C79-D79</f>
        <v>-8</v>
      </c>
      <c r="F79" s="2">
        <f>E79*E79</f>
        <v>64</v>
      </c>
    </row>
    <row r="80" spans="1:9" x14ac:dyDescent="0.3">
      <c r="A80" s="2">
        <v>78</v>
      </c>
      <c r="B80" s="2">
        <v>23</v>
      </c>
      <c r="C80" s="2">
        <v>7</v>
      </c>
      <c r="D80" s="2">
        <v>6.5</v>
      </c>
      <c r="E80" s="2">
        <f t="shared" ref="E80:E93" si="11">C80-D80</f>
        <v>0.5</v>
      </c>
      <c r="F80" s="2">
        <f t="shared" ref="F80:F93" si="12">E80*E80</f>
        <v>0.25</v>
      </c>
      <c r="H80" t="s">
        <v>39</v>
      </c>
      <c r="I80">
        <v>0.5</v>
      </c>
    </row>
    <row r="81" spans="1:9" x14ac:dyDescent="0.3">
      <c r="A81" s="2">
        <v>60</v>
      </c>
      <c r="B81" s="2">
        <v>25</v>
      </c>
      <c r="C81" s="2">
        <v>13</v>
      </c>
      <c r="D81" s="2">
        <v>5</v>
      </c>
      <c r="E81" s="2">
        <f t="shared" si="11"/>
        <v>8</v>
      </c>
      <c r="F81" s="2">
        <f t="shared" si="12"/>
        <v>64</v>
      </c>
      <c r="H81" t="s">
        <v>41</v>
      </c>
      <c r="I81">
        <v>0.5</v>
      </c>
    </row>
    <row r="82" spans="1:9" x14ac:dyDescent="0.3">
      <c r="A82" s="2">
        <v>53</v>
      </c>
      <c r="B82" s="2">
        <v>48</v>
      </c>
      <c r="C82" s="2">
        <v>15</v>
      </c>
      <c r="D82" s="2">
        <v>1</v>
      </c>
      <c r="E82" s="2">
        <f t="shared" si="11"/>
        <v>14</v>
      </c>
      <c r="F82" s="2">
        <f t="shared" si="12"/>
        <v>196</v>
      </c>
      <c r="H82" t="s">
        <v>42</v>
      </c>
      <c r="I82">
        <f>15*((15*15)-1)</f>
        <v>3360</v>
      </c>
    </row>
    <row r="83" spans="1:9" x14ac:dyDescent="0.3">
      <c r="A83" s="2">
        <v>85</v>
      </c>
      <c r="B83" s="2">
        <v>17</v>
      </c>
      <c r="C83" s="2">
        <v>2</v>
      </c>
      <c r="D83" s="2">
        <v>9</v>
      </c>
      <c r="E83" s="2">
        <f t="shared" si="11"/>
        <v>-7</v>
      </c>
      <c r="F83" s="2">
        <f t="shared" si="12"/>
        <v>49</v>
      </c>
    </row>
    <row r="84" spans="1:9" x14ac:dyDescent="0.3">
      <c r="A84" s="2">
        <v>84</v>
      </c>
      <c r="B84" s="2">
        <v>8</v>
      </c>
      <c r="C84" s="2">
        <v>3</v>
      </c>
      <c r="D84" s="2">
        <v>12</v>
      </c>
      <c r="E84" s="2">
        <f t="shared" si="11"/>
        <v>-9</v>
      </c>
      <c r="F84" s="2">
        <f t="shared" si="12"/>
        <v>81</v>
      </c>
    </row>
    <row r="85" spans="1:9" x14ac:dyDescent="0.3">
      <c r="A85" s="2">
        <v>73</v>
      </c>
      <c r="B85" s="2">
        <v>4</v>
      </c>
      <c r="C85" s="2">
        <v>9</v>
      </c>
      <c r="D85" s="2">
        <v>14.5</v>
      </c>
      <c r="E85" s="2">
        <f t="shared" si="11"/>
        <v>-5.5</v>
      </c>
      <c r="F85" s="2">
        <f t="shared" si="12"/>
        <v>30.25</v>
      </c>
    </row>
    <row r="86" spans="1:9" x14ac:dyDescent="0.3">
      <c r="A86" s="2">
        <v>79</v>
      </c>
      <c r="B86" s="2">
        <v>26</v>
      </c>
      <c r="C86" s="2">
        <v>6</v>
      </c>
      <c r="D86" s="2">
        <v>4</v>
      </c>
      <c r="E86" s="2">
        <f t="shared" si="11"/>
        <v>2</v>
      </c>
      <c r="F86" s="2">
        <f t="shared" si="12"/>
        <v>4</v>
      </c>
    </row>
    <row r="87" spans="1:9" x14ac:dyDescent="0.3">
      <c r="A87" s="2">
        <v>81</v>
      </c>
      <c r="B87" s="2">
        <v>11</v>
      </c>
      <c r="C87" s="2">
        <v>4</v>
      </c>
      <c r="D87" s="2">
        <v>11</v>
      </c>
      <c r="E87" s="2">
        <f t="shared" si="11"/>
        <v>-7</v>
      </c>
      <c r="F87" s="2">
        <f t="shared" si="12"/>
        <v>49</v>
      </c>
    </row>
    <row r="88" spans="1:9" x14ac:dyDescent="0.3">
      <c r="A88" s="2">
        <v>75</v>
      </c>
      <c r="B88" s="2">
        <v>19</v>
      </c>
      <c r="C88" s="2">
        <v>8</v>
      </c>
      <c r="D88" s="2">
        <v>8</v>
      </c>
      <c r="E88" s="2">
        <f t="shared" si="11"/>
        <v>0</v>
      </c>
      <c r="F88" s="2">
        <f t="shared" si="12"/>
        <v>0</v>
      </c>
    </row>
    <row r="89" spans="1:9" x14ac:dyDescent="0.3">
      <c r="A89" s="2">
        <v>68</v>
      </c>
      <c r="B89" s="2">
        <v>14</v>
      </c>
      <c r="C89" s="2">
        <v>11</v>
      </c>
      <c r="D89" s="2">
        <v>10</v>
      </c>
      <c r="E89" s="2">
        <f t="shared" si="11"/>
        <v>1</v>
      </c>
      <c r="F89" s="2">
        <f t="shared" si="12"/>
        <v>1</v>
      </c>
    </row>
    <row r="90" spans="1:9" x14ac:dyDescent="0.3">
      <c r="A90" s="2">
        <v>72</v>
      </c>
      <c r="B90" s="2">
        <v>35</v>
      </c>
      <c r="C90" s="2">
        <v>10</v>
      </c>
      <c r="D90" s="2">
        <v>2</v>
      </c>
      <c r="E90" s="2">
        <f t="shared" si="11"/>
        <v>8</v>
      </c>
      <c r="F90" s="2">
        <f t="shared" si="12"/>
        <v>64</v>
      </c>
    </row>
    <row r="91" spans="1:9" x14ac:dyDescent="0.3">
      <c r="A91" s="2">
        <v>58</v>
      </c>
      <c r="B91" s="2">
        <v>29</v>
      </c>
      <c r="C91" s="2">
        <v>14</v>
      </c>
      <c r="D91" s="2">
        <v>3</v>
      </c>
      <c r="E91" s="2">
        <f t="shared" si="11"/>
        <v>11</v>
      </c>
      <c r="F91" s="2">
        <f t="shared" si="12"/>
        <v>121</v>
      </c>
    </row>
    <row r="92" spans="1:9" x14ac:dyDescent="0.3">
      <c r="A92" s="2">
        <v>92</v>
      </c>
      <c r="B92" s="2">
        <v>4</v>
      </c>
      <c r="C92" s="2">
        <v>1</v>
      </c>
      <c r="D92" s="2">
        <v>14.5</v>
      </c>
      <c r="E92" s="2">
        <f t="shared" si="11"/>
        <v>-13.5</v>
      </c>
      <c r="F92" s="2">
        <f t="shared" si="12"/>
        <v>182.25</v>
      </c>
    </row>
    <row r="93" spans="1:9" x14ac:dyDescent="0.3">
      <c r="A93" s="2">
        <v>65</v>
      </c>
      <c r="B93" s="2">
        <v>23</v>
      </c>
      <c r="C93" s="2">
        <v>12</v>
      </c>
      <c r="D93" s="2">
        <v>6.5</v>
      </c>
      <c r="E93" s="2">
        <f t="shared" si="11"/>
        <v>5.5</v>
      </c>
      <c r="F93" s="2">
        <f t="shared" si="12"/>
        <v>30.25</v>
      </c>
    </row>
    <row r="94" spans="1:9" x14ac:dyDescent="0.3">
      <c r="A94" s="2"/>
      <c r="B94" s="2"/>
      <c r="C94" s="2"/>
      <c r="D94" s="2"/>
      <c r="E94" s="2"/>
      <c r="F94" s="6">
        <f>SUM(F79:F93)</f>
        <v>936</v>
      </c>
    </row>
    <row r="95" spans="1:9" x14ac:dyDescent="0.3">
      <c r="A95" s="9" t="s">
        <v>11</v>
      </c>
      <c r="B95" s="9">
        <f>COUNT(B79:B93)</f>
        <v>15</v>
      </c>
    </row>
    <row r="97" spans="1:9" x14ac:dyDescent="0.3">
      <c r="B97" s="6" t="s">
        <v>45</v>
      </c>
      <c r="C97" s="2">
        <f>1-(6*(F94+I80+I81)/I82)</f>
        <v>-0.67321428571428577</v>
      </c>
      <c r="D97" s="6" t="s">
        <v>29</v>
      </c>
    </row>
    <row r="99" spans="1:9" ht="28.8" x14ac:dyDescent="0.3">
      <c r="A99" s="8" t="s">
        <v>25</v>
      </c>
      <c r="B99" s="8" t="s">
        <v>26</v>
      </c>
      <c r="C99" s="1" t="s">
        <v>31</v>
      </c>
      <c r="D99" s="1" t="s">
        <v>7</v>
      </c>
      <c r="E99" s="1" t="s">
        <v>32</v>
      </c>
      <c r="F99" s="1" t="s">
        <v>8</v>
      </c>
    </row>
    <row r="100" spans="1:9" x14ac:dyDescent="0.3">
      <c r="A100" s="2">
        <v>3</v>
      </c>
      <c r="B100" s="2">
        <v>1</v>
      </c>
      <c r="C100" s="2">
        <v>6</v>
      </c>
      <c r="D100" s="2">
        <v>5.5</v>
      </c>
      <c r="E100" s="2">
        <f>C100-D100</f>
        <v>0.5</v>
      </c>
      <c r="F100" s="2">
        <f>E100*E100</f>
        <v>0.25</v>
      </c>
    </row>
    <row r="101" spans="1:9" x14ac:dyDescent="0.3">
      <c r="A101" s="2">
        <v>9</v>
      </c>
      <c r="B101" s="2">
        <v>3</v>
      </c>
      <c r="C101" s="2">
        <v>5</v>
      </c>
      <c r="D101" s="2">
        <v>3</v>
      </c>
      <c r="E101" s="2">
        <f t="shared" ref="E101:E105" si="13">C101-D101</f>
        <v>2</v>
      </c>
      <c r="F101" s="2">
        <f t="shared" ref="F101:F105" si="14">E101*E101</f>
        <v>4</v>
      </c>
      <c r="H101" t="s">
        <v>39</v>
      </c>
      <c r="I101">
        <v>0.5</v>
      </c>
    </row>
    <row r="102" spans="1:9" x14ac:dyDescent="0.3">
      <c r="A102" s="2">
        <v>12</v>
      </c>
      <c r="B102" s="2">
        <v>4</v>
      </c>
      <c r="C102" s="2">
        <v>4</v>
      </c>
      <c r="D102" s="2">
        <v>1.5</v>
      </c>
      <c r="E102" s="2">
        <f t="shared" si="13"/>
        <v>2.5</v>
      </c>
      <c r="F102" s="2">
        <f t="shared" si="14"/>
        <v>6.25</v>
      </c>
      <c r="H102" t="s">
        <v>41</v>
      </c>
      <c r="I102">
        <v>0.5</v>
      </c>
    </row>
    <row r="103" spans="1:9" x14ac:dyDescent="0.3">
      <c r="A103" s="2">
        <v>14</v>
      </c>
      <c r="B103" s="2">
        <v>1</v>
      </c>
      <c r="C103" s="2">
        <v>3</v>
      </c>
      <c r="D103" s="2">
        <v>5.5</v>
      </c>
      <c r="E103" s="2">
        <f t="shared" si="13"/>
        <v>-2.5</v>
      </c>
      <c r="F103" s="2">
        <f t="shared" si="14"/>
        <v>6.25</v>
      </c>
      <c r="H103" t="s">
        <v>42</v>
      </c>
      <c r="I103">
        <f>6*((6*6)-1)</f>
        <v>210</v>
      </c>
    </row>
    <row r="104" spans="1:9" x14ac:dyDescent="0.3">
      <c r="A104" s="2">
        <v>15</v>
      </c>
      <c r="B104" s="2">
        <v>4</v>
      </c>
      <c r="C104" s="2">
        <v>2</v>
      </c>
      <c r="D104" s="2">
        <v>1.5</v>
      </c>
      <c r="E104" s="2">
        <f t="shared" si="13"/>
        <v>0.5</v>
      </c>
      <c r="F104" s="2">
        <f t="shared" si="14"/>
        <v>0.25</v>
      </c>
    </row>
    <row r="105" spans="1:9" x14ac:dyDescent="0.3">
      <c r="A105" s="2">
        <v>17</v>
      </c>
      <c r="B105" s="2">
        <v>2</v>
      </c>
      <c r="C105" s="2">
        <v>1</v>
      </c>
      <c r="D105" s="2">
        <v>4</v>
      </c>
      <c r="E105" s="2">
        <f t="shared" si="13"/>
        <v>-3</v>
      </c>
      <c r="F105" s="2">
        <f t="shared" si="14"/>
        <v>9</v>
      </c>
    </row>
    <row r="106" spans="1:9" x14ac:dyDescent="0.3">
      <c r="A106" s="2"/>
      <c r="B106" s="2"/>
      <c r="C106" s="2"/>
      <c r="D106" s="2"/>
      <c r="E106" s="2"/>
      <c r="F106" s="6">
        <f>SUM(F100:F105)</f>
        <v>26</v>
      </c>
    </row>
    <row r="108" spans="1:9" x14ac:dyDescent="0.3">
      <c r="A108" s="9" t="s">
        <v>11</v>
      </c>
      <c r="B108" s="9">
        <f>COUNT(B100:B105)</f>
        <v>6</v>
      </c>
    </row>
    <row r="110" spans="1:9" x14ac:dyDescent="0.3">
      <c r="B110" s="6" t="s">
        <v>45</v>
      </c>
      <c r="C110" s="2">
        <f>1-(6*(F106+I101+I102)/I103)</f>
        <v>0.22857142857142854</v>
      </c>
      <c r="D110" s="6" t="s">
        <v>30</v>
      </c>
    </row>
    <row r="113" spans="1:9" x14ac:dyDescent="0.3">
      <c r="A113" s="1" t="s">
        <v>27</v>
      </c>
      <c r="B113" s="1" t="s">
        <v>28</v>
      </c>
      <c r="C113" s="1" t="s">
        <v>31</v>
      </c>
      <c r="D113" s="1" t="s">
        <v>7</v>
      </c>
      <c r="E113" s="1" t="s">
        <v>32</v>
      </c>
      <c r="F113" s="1" t="s">
        <v>8</v>
      </c>
    </row>
    <row r="114" spans="1:9" x14ac:dyDescent="0.3">
      <c r="A114" s="2">
        <v>35</v>
      </c>
      <c r="B114" s="2">
        <v>26</v>
      </c>
      <c r="C114" s="2">
        <v>3</v>
      </c>
      <c r="D114" s="2">
        <v>3.5</v>
      </c>
      <c r="E114" s="2">
        <f>C114-D114</f>
        <v>-0.5</v>
      </c>
      <c r="F114" s="2">
        <f>E114*E114</f>
        <v>0.25</v>
      </c>
    </row>
    <row r="115" spans="1:9" x14ac:dyDescent="0.3">
      <c r="A115" s="2">
        <v>29</v>
      </c>
      <c r="B115" s="2">
        <v>22</v>
      </c>
      <c r="C115" s="2">
        <v>1</v>
      </c>
      <c r="D115" s="2">
        <v>1.5</v>
      </c>
      <c r="E115" s="2">
        <f t="shared" ref="E115:E124" si="15">C115-D115</f>
        <v>-0.5</v>
      </c>
      <c r="F115" s="2">
        <f t="shared" ref="F115:F124" si="16">E115*E115</f>
        <v>0.25</v>
      </c>
    </row>
    <row r="116" spans="1:9" x14ac:dyDescent="0.3">
      <c r="A116" s="2">
        <v>41</v>
      </c>
      <c r="B116" s="2">
        <v>32</v>
      </c>
      <c r="C116" s="2">
        <v>5</v>
      </c>
      <c r="D116" s="2">
        <v>10.5</v>
      </c>
      <c r="E116" s="2">
        <f t="shared" si="15"/>
        <v>-5.5</v>
      </c>
      <c r="F116" s="2">
        <f t="shared" si="16"/>
        <v>30.25</v>
      </c>
    </row>
    <row r="117" spans="1:9" x14ac:dyDescent="0.3">
      <c r="A117" s="2">
        <v>66</v>
      </c>
      <c r="B117" s="2">
        <v>28</v>
      </c>
      <c r="C117" s="2">
        <v>11</v>
      </c>
      <c r="D117" s="2">
        <v>6</v>
      </c>
      <c r="E117" s="2">
        <f t="shared" si="15"/>
        <v>5</v>
      </c>
      <c r="F117" s="2">
        <f t="shared" si="16"/>
        <v>25</v>
      </c>
      <c r="H117" t="s">
        <v>39</v>
      </c>
      <c r="I117">
        <v>0.5</v>
      </c>
    </row>
    <row r="118" spans="1:9" x14ac:dyDescent="0.3">
      <c r="A118" s="2">
        <v>53</v>
      </c>
      <c r="B118" s="2">
        <v>31</v>
      </c>
      <c r="C118" s="2">
        <v>8</v>
      </c>
      <c r="D118" s="2">
        <v>9</v>
      </c>
      <c r="E118" s="2">
        <f t="shared" si="15"/>
        <v>-1</v>
      </c>
      <c r="F118" s="2">
        <f t="shared" si="16"/>
        <v>1</v>
      </c>
      <c r="H118" t="s">
        <v>41</v>
      </c>
      <c r="I118">
        <v>0.5</v>
      </c>
    </row>
    <row r="119" spans="1:9" x14ac:dyDescent="0.3">
      <c r="A119" s="2">
        <v>48</v>
      </c>
      <c r="B119" s="2">
        <v>26</v>
      </c>
      <c r="C119" s="2">
        <v>7</v>
      </c>
      <c r="D119" s="2">
        <v>3.5</v>
      </c>
      <c r="E119" s="2">
        <f t="shared" si="15"/>
        <v>3.5</v>
      </c>
      <c r="F119" s="2">
        <f t="shared" si="16"/>
        <v>12.25</v>
      </c>
      <c r="H119" t="s">
        <v>43</v>
      </c>
      <c r="I119">
        <v>0.5</v>
      </c>
    </row>
    <row r="120" spans="1:9" x14ac:dyDescent="0.3">
      <c r="A120" s="2">
        <v>60</v>
      </c>
      <c r="B120" s="2">
        <v>30</v>
      </c>
      <c r="C120" s="2">
        <v>10</v>
      </c>
      <c r="D120" s="2">
        <v>7.5</v>
      </c>
      <c r="E120" s="2">
        <f t="shared" si="15"/>
        <v>2.5</v>
      </c>
      <c r="F120" s="2">
        <f t="shared" si="16"/>
        <v>6.25</v>
      </c>
      <c r="H120" t="s">
        <v>44</v>
      </c>
      <c r="I120">
        <v>0.5</v>
      </c>
    </row>
    <row r="121" spans="1:9" x14ac:dyDescent="0.3">
      <c r="A121" s="2">
        <v>46</v>
      </c>
      <c r="B121" s="2">
        <v>30</v>
      </c>
      <c r="C121" s="2">
        <v>6</v>
      </c>
      <c r="D121" s="2">
        <v>7.5</v>
      </c>
      <c r="E121" s="2">
        <f t="shared" si="15"/>
        <v>-1.5</v>
      </c>
      <c r="F121" s="2">
        <f t="shared" si="16"/>
        <v>2.25</v>
      </c>
      <c r="H121" t="s">
        <v>42</v>
      </c>
      <c r="I121">
        <f>11*((11*11)-1)</f>
        <v>1320</v>
      </c>
    </row>
    <row r="122" spans="1:9" x14ac:dyDescent="0.3">
      <c r="A122" s="2">
        <v>30</v>
      </c>
      <c r="B122" s="2">
        <v>22</v>
      </c>
      <c r="C122" s="2">
        <v>2</v>
      </c>
      <c r="D122" s="2">
        <v>1.5</v>
      </c>
      <c r="E122" s="2">
        <f t="shared" si="15"/>
        <v>0.5</v>
      </c>
      <c r="F122" s="2">
        <f t="shared" si="16"/>
        <v>0.25</v>
      </c>
    </row>
    <row r="123" spans="1:9" x14ac:dyDescent="0.3">
      <c r="A123" s="2">
        <v>36</v>
      </c>
      <c r="B123" s="2">
        <v>27</v>
      </c>
      <c r="C123" s="2">
        <v>4</v>
      </c>
      <c r="D123" s="2">
        <v>5</v>
      </c>
      <c r="E123" s="2">
        <f t="shared" si="15"/>
        <v>-1</v>
      </c>
      <c r="F123" s="2">
        <f t="shared" si="16"/>
        <v>1</v>
      </c>
    </row>
    <row r="124" spans="1:9" x14ac:dyDescent="0.3">
      <c r="A124" s="2">
        <v>58</v>
      </c>
      <c r="B124" s="2">
        <v>32</v>
      </c>
      <c r="C124" s="2">
        <v>9</v>
      </c>
      <c r="D124" s="2">
        <v>10.5</v>
      </c>
      <c r="E124" s="2">
        <f t="shared" si="15"/>
        <v>-1.5</v>
      </c>
      <c r="F124" s="2">
        <f t="shared" si="16"/>
        <v>2.25</v>
      </c>
    </row>
    <row r="125" spans="1:9" x14ac:dyDescent="0.3">
      <c r="A125" s="2"/>
      <c r="B125" s="2"/>
      <c r="C125" s="2"/>
      <c r="D125" s="2"/>
      <c r="E125" s="2"/>
      <c r="F125" s="6">
        <f>SUM(F114:F124)</f>
        <v>81</v>
      </c>
    </row>
    <row r="127" spans="1:9" x14ac:dyDescent="0.3">
      <c r="A127" s="9" t="s">
        <v>11</v>
      </c>
      <c r="B127" s="9">
        <f>COUNT(B114:B124)</f>
        <v>11</v>
      </c>
    </row>
    <row r="128" spans="1:9" x14ac:dyDescent="0.3">
      <c r="B128" s="6" t="s">
        <v>45</v>
      </c>
      <c r="C128" s="2">
        <f>1-(6*(F125+I117+I118+I119+I120)/I121)</f>
        <v>0.6227272727272728</v>
      </c>
      <c r="D128" s="6" t="s">
        <v>30</v>
      </c>
    </row>
    <row r="131" spans="1:9" x14ac:dyDescent="0.3">
      <c r="A131" s="1" t="s">
        <v>5</v>
      </c>
      <c r="B131" s="1" t="s">
        <v>6</v>
      </c>
      <c r="C131" s="1" t="s">
        <v>31</v>
      </c>
      <c r="D131" s="1" t="s">
        <v>7</v>
      </c>
      <c r="E131" s="1" t="s">
        <v>32</v>
      </c>
      <c r="F131" s="1" t="s">
        <v>8</v>
      </c>
    </row>
    <row r="132" spans="1:9" x14ac:dyDescent="0.3">
      <c r="A132" s="2">
        <v>6</v>
      </c>
      <c r="B132" s="2">
        <v>290</v>
      </c>
      <c r="C132" s="2">
        <v>2</v>
      </c>
      <c r="D132" s="2">
        <v>9</v>
      </c>
      <c r="E132" s="2">
        <f>C132-D132</f>
        <v>-7</v>
      </c>
      <c r="F132" s="2">
        <f>E132*E132</f>
        <v>49</v>
      </c>
      <c r="H132" t="s">
        <v>39</v>
      </c>
      <c r="I132">
        <v>2</v>
      </c>
    </row>
    <row r="133" spans="1:9" x14ac:dyDescent="0.3">
      <c r="A133" s="2">
        <v>6</v>
      </c>
      <c r="B133" s="2">
        <v>280</v>
      </c>
      <c r="C133" s="2">
        <v>2</v>
      </c>
      <c r="D133" s="2">
        <v>10</v>
      </c>
      <c r="E133" s="2">
        <f t="shared" ref="E133:E141" si="17">C133-D133</f>
        <v>-8</v>
      </c>
      <c r="F133" s="2">
        <f t="shared" ref="F133:F141" si="18">E133*E133</f>
        <v>64</v>
      </c>
      <c r="H133" t="s">
        <v>41</v>
      </c>
      <c r="I133">
        <v>0.5</v>
      </c>
    </row>
    <row r="134" spans="1:9" x14ac:dyDescent="0.3">
      <c r="A134" s="2">
        <v>6</v>
      </c>
      <c r="B134" s="2">
        <v>295</v>
      </c>
      <c r="C134" s="2">
        <v>2</v>
      </c>
      <c r="D134" s="2">
        <v>8</v>
      </c>
      <c r="E134" s="2">
        <f t="shared" si="17"/>
        <v>-6</v>
      </c>
      <c r="F134" s="2">
        <f t="shared" si="18"/>
        <v>36</v>
      </c>
      <c r="H134" t="s">
        <v>43</v>
      </c>
      <c r="I134">
        <v>0.5</v>
      </c>
    </row>
    <row r="135" spans="1:9" x14ac:dyDescent="0.3">
      <c r="A135" s="2">
        <v>2</v>
      </c>
      <c r="B135" s="2">
        <v>425</v>
      </c>
      <c r="C135" s="2">
        <v>8.5</v>
      </c>
      <c r="D135" s="2">
        <v>1.5</v>
      </c>
      <c r="E135" s="2">
        <f t="shared" si="17"/>
        <v>7</v>
      </c>
      <c r="F135" s="2">
        <f t="shared" si="18"/>
        <v>49</v>
      </c>
      <c r="H135" t="s">
        <v>44</v>
      </c>
      <c r="I135">
        <v>0.5</v>
      </c>
    </row>
    <row r="136" spans="1:9" x14ac:dyDescent="0.3">
      <c r="A136" s="2">
        <v>2</v>
      </c>
      <c r="B136" s="2">
        <v>384</v>
      </c>
      <c r="C136" s="2">
        <v>8.5</v>
      </c>
      <c r="D136" s="2">
        <v>3</v>
      </c>
      <c r="E136" s="2">
        <f t="shared" si="17"/>
        <v>5.5</v>
      </c>
      <c r="F136" s="2">
        <f t="shared" si="18"/>
        <v>30.25</v>
      </c>
      <c r="H136" t="s">
        <v>46</v>
      </c>
      <c r="I136">
        <v>0.5</v>
      </c>
    </row>
    <row r="137" spans="1:9" x14ac:dyDescent="0.3">
      <c r="A137" s="2">
        <v>5</v>
      </c>
      <c r="B137" s="2">
        <v>315</v>
      </c>
      <c r="C137" s="2">
        <v>4.5</v>
      </c>
      <c r="D137" s="2">
        <v>7</v>
      </c>
      <c r="E137" s="2">
        <f t="shared" si="17"/>
        <v>-2.5</v>
      </c>
      <c r="F137" s="2">
        <f t="shared" si="18"/>
        <v>6.25</v>
      </c>
      <c r="H137" t="s">
        <v>42</v>
      </c>
      <c r="I137">
        <f>10*((10*10)-1)</f>
        <v>990</v>
      </c>
    </row>
    <row r="138" spans="1:9" x14ac:dyDescent="0.3">
      <c r="A138" s="2">
        <v>4</v>
      </c>
      <c r="B138" s="2">
        <v>355</v>
      </c>
      <c r="C138" s="2">
        <v>6.5</v>
      </c>
      <c r="D138" s="2">
        <v>4</v>
      </c>
      <c r="E138" s="2">
        <f t="shared" si="17"/>
        <v>2.5</v>
      </c>
      <c r="F138" s="2">
        <f t="shared" si="18"/>
        <v>6.25</v>
      </c>
    </row>
    <row r="139" spans="1:9" x14ac:dyDescent="0.3">
      <c r="A139" s="2">
        <v>5</v>
      </c>
      <c r="B139" s="2">
        <v>328</v>
      </c>
      <c r="C139" s="2">
        <v>4.5</v>
      </c>
      <c r="D139" s="2">
        <v>5</v>
      </c>
      <c r="E139" s="2">
        <f t="shared" si="17"/>
        <v>-0.5</v>
      </c>
      <c r="F139" s="2">
        <f t="shared" si="18"/>
        <v>0.25</v>
      </c>
    </row>
    <row r="140" spans="1:9" x14ac:dyDescent="0.3">
      <c r="A140" s="2">
        <v>1</v>
      </c>
      <c r="B140" s="2">
        <v>425</v>
      </c>
      <c r="C140" s="2">
        <v>10</v>
      </c>
      <c r="D140" s="2">
        <v>1.5</v>
      </c>
      <c r="E140" s="2">
        <f t="shared" si="17"/>
        <v>8.5</v>
      </c>
      <c r="F140" s="2">
        <f t="shared" si="18"/>
        <v>72.25</v>
      </c>
    </row>
    <row r="141" spans="1:9" x14ac:dyDescent="0.3">
      <c r="A141" s="2">
        <v>4</v>
      </c>
      <c r="B141" s="2">
        <v>325</v>
      </c>
      <c r="C141" s="2">
        <v>6.5</v>
      </c>
      <c r="D141" s="2">
        <v>6</v>
      </c>
      <c r="E141" s="2">
        <f t="shared" si="17"/>
        <v>0.5</v>
      </c>
      <c r="F141" s="2">
        <f t="shared" si="18"/>
        <v>0.25</v>
      </c>
    </row>
    <row r="142" spans="1:9" x14ac:dyDescent="0.3">
      <c r="A142" s="2"/>
      <c r="B142" s="2"/>
      <c r="C142" s="2"/>
      <c r="D142" s="2"/>
      <c r="E142" s="2"/>
      <c r="F142" s="6">
        <f>SUM(F132:F141)</f>
        <v>313.5</v>
      </c>
    </row>
    <row r="143" spans="1:9" x14ac:dyDescent="0.3">
      <c r="A143" s="9" t="s">
        <v>11</v>
      </c>
      <c r="B143" s="9">
        <f>COUNT(B132:B141)</f>
        <v>10</v>
      </c>
    </row>
    <row r="145" spans="1:9" x14ac:dyDescent="0.3">
      <c r="B145" s="6" t="s">
        <v>45</v>
      </c>
      <c r="C145" s="2">
        <f>1-(6*(F142+I132+I133+I134+I135+I136)/I137)</f>
        <v>-0.92424242424242431</v>
      </c>
      <c r="D145" s="6" t="s">
        <v>29</v>
      </c>
    </row>
    <row r="147" spans="1:9" x14ac:dyDescent="0.3">
      <c r="A147" s="1" t="s">
        <v>5</v>
      </c>
      <c r="B147" s="1" t="s">
        <v>6</v>
      </c>
      <c r="C147" s="1" t="s">
        <v>31</v>
      </c>
      <c r="D147" s="1" t="s">
        <v>7</v>
      </c>
      <c r="E147" s="1" t="s">
        <v>32</v>
      </c>
      <c r="F147" s="1" t="s">
        <v>8</v>
      </c>
    </row>
    <row r="148" spans="1:9" x14ac:dyDescent="0.3">
      <c r="A148" s="2">
        <v>26</v>
      </c>
      <c r="B148" s="2">
        <v>540</v>
      </c>
      <c r="C148" s="2">
        <v>8</v>
      </c>
      <c r="D148" s="2">
        <v>8</v>
      </c>
      <c r="E148" s="2">
        <f>C148-D148</f>
        <v>0</v>
      </c>
      <c r="F148" s="2">
        <f>E148*E148</f>
        <v>0</v>
      </c>
    </row>
    <row r="149" spans="1:9" x14ac:dyDescent="0.3">
      <c r="A149" s="2">
        <v>27</v>
      </c>
      <c r="B149" s="2">
        <v>555</v>
      </c>
      <c r="C149" s="2">
        <v>7</v>
      </c>
      <c r="D149" s="2">
        <v>7</v>
      </c>
      <c r="E149" s="2">
        <f t="shared" ref="E149:E156" si="19">C149-D149</f>
        <v>0</v>
      </c>
      <c r="F149" s="2">
        <f t="shared" ref="F149:F156" si="20">E149*E149</f>
        <v>0</v>
      </c>
    </row>
    <row r="150" spans="1:9" x14ac:dyDescent="0.3">
      <c r="A150" s="2">
        <v>33</v>
      </c>
      <c r="B150" s="2">
        <v>575</v>
      </c>
      <c r="C150" s="2">
        <v>3</v>
      </c>
      <c r="D150" s="2">
        <v>6</v>
      </c>
      <c r="E150" s="2">
        <f t="shared" si="19"/>
        <v>-3</v>
      </c>
      <c r="F150" s="2">
        <f t="shared" si="20"/>
        <v>9</v>
      </c>
      <c r="H150" t="s">
        <v>39</v>
      </c>
      <c r="I150">
        <v>0.5</v>
      </c>
    </row>
    <row r="151" spans="1:9" x14ac:dyDescent="0.3">
      <c r="A151" s="2">
        <v>29</v>
      </c>
      <c r="B151" s="2">
        <v>577</v>
      </c>
      <c r="C151" s="2">
        <v>5.5</v>
      </c>
      <c r="D151" s="2">
        <v>5</v>
      </c>
      <c r="E151" s="2">
        <f t="shared" si="19"/>
        <v>0.5</v>
      </c>
      <c r="F151" s="2">
        <f t="shared" si="20"/>
        <v>0.25</v>
      </c>
      <c r="H151" t="s">
        <v>42</v>
      </c>
      <c r="I151">
        <f>9*((9*9)-1)</f>
        <v>720</v>
      </c>
    </row>
    <row r="152" spans="1:9" x14ac:dyDescent="0.3">
      <c r="A152" s="2">
        <v>29</v>
      </c>
      <c r="B152" s="2">
        <v>606</v>
      </c>
      <c r="C152" s="2">
        <v>5.5</v>
      </c>
      <c r="D152" s="2">
        <v>4</v>
      </c>
      <c r="E152" s="2">
        <f t="shared" si="19"/>
        <v>1.5</v>
      </c>
      <c r="F152" s="2">
        <f t="shared" si="20"/>
        <v>2.25</v>
      </c>
    </row>
    <row r="153" spans="1:9" x14ac:dyDescent="0.3">
      <c r="A153" s="2">
        <v>34</v>
      </c>
      <c r="B153" s="2">
        <v>661</v>
      </c>
      <c r="C153" s="2">
        <v>2</v>
      </c>
      <c r="D153" s="2">
        <v>3</v>
      </c>
      <c r="E153" s="2">
        <f t="shared" si="19"/>
        <v>-1</v>
      </c>
      <c r="F153" s="2">
        <f t="shared" si="20"/>
        <v>1</v>
      </c>
    </row>
    <row r="154" spans="1:9" x14ac:dyDescent="0.3">
      <c r="A154" s="2">
        <v>30</v>
      </c>
      <c r="B154" s="2">
        <v>738</v>
      </c>
      <c r="C154" s="2">
        <v>4</v>
      </c>
      <c r="D154" s="2">
        <v>2</v>
      </c>
      <c r="E154" s="2">
        <f t="shared" si="19"/>
        <v>2</v>
      </c>
      <c r="F154" s="2">
        <f t="shared" si="20"/>
        <v>4</v>
      </c>
    </row>
    <row r="155" spans="1:9" x14ac:dyDescent="0.3">
      <c r="A155" s="2">
        <v>40</v>
      </c>
      <c r="B155" s="2">
        <v>804</v>
      </c>
      <c r="C155" s="2">
        <v>1</v>
      </c>
      <c r="D155" s="2">
        <v>1</v>
      </c>
      <c r="E155" s="2">
        <f t="shared" si="19"/>
        <v>0</v>
      </c>
      <c r="F155" s="2">
        <f t="shared" si="20"/>
        <v>0</v>
      </c>
    </row>
    <row r="156" spans="1:9" x14ac:dyDescent="0.3">
      <c r="A156" s="2">
        <v>22</v>
      </c>
      <c r="B156" s="2">
        <v>496</v>
      </c>
      <c r="C156" s="2">
        <v>9</v>
      </c>
      <c r="D156" s="2">
        <v>9</v>
      </c>
      <c r="E156" s="2">
        <f t="shared" si="19"/>
        <v>0</v>
      </c>
      <c r="F156" s="2">
        <f t="shared" si="20"/>
        <v>0</v>
      </c>
    </row>
    <row r="157" spans="1:9" x14ac:dyDescent="0.3">
      <c r="A157" s="2"/>
      <c r="B157" s="2"/>
      <c r="C157" s="2"/>
      <c r="D157" s="2"/>
      <c r="E157" s="2"/>
      <c r="F157" s="6">
        <f>SUM(F148:F156)</f>
        <v>16.5</v>
      </c>
    </row>
    <row r="158" spans="1:9" x14ac:dyDescent="0.3">
      <c r="A158" s="9" t="s">
        <v>11</v>
      </c>
      <c r="B158" s="9">
        <f>COUNT(B148:B156)</f>
        <v>9</v>
      </c>
    </row>
    <row r="160" spans="1:9" x14ac:dyDescent="0.3">
      <c r="B160" s="6" t="s">
        <v>45</v>
      </c>
      <c r="C160" s="2">
        <f>1-(6*(F157+I150)/I151)</f>
        <v>0.85833333333333339</v>
      </c>
      <c r="D160" s="6" t="s">
        <v>30</v>
      </c>
    </row>
    <row r="163" spans="1:9" x14ac:dyDescent="0.3">
      <c r="A163" s="10" t="s">
        <v>47</v>
      </c>
      <c r="B163" s="1" t="s">
        <v>48</v>
      </c>
      <c r="C163" s="1" t="s">
        <v>31</v>
      </c>
      <c r="D163" s="1" t="s">
        <v>7</v>
      </c>
      <c r="E163" s="1" t="s">
        <v>32</v>
      </c>
      <c r="F163" s="1" t="s">
        <v>8</v>
      </c>
    </row>
    <row r="164" spans="1:9" x14ac:dyDescent="0.3">
      <c r="A164" s="2">
        <v>20</v>
      </c>
      <c r="B164" s="2">
        <v>6</v>
      </c>
      <c r="C164" s="2">
        <v>5</v>
      </c>
      <c r="D164" s="2">
        <v>1</v>
      </c>
      <c r="E164" s="2">
        <f>C164-D164</f>
        <v>4</v>
      </c>
      <c r="F164" s="2">
        <f>E164*E164</f>
        <v>16</v>
      </c>
    </row>
    <row r="165" spans="1:9" x14ac:dyDescent="0.3">
      <c r="A165" s="2">
        <v>21</v>
      </c>
      <c r="B165" s="2">
        <v>4</v>
      </c>
      <c r="C165" s="2">
        <v>4</v>
      </c>
      <c r="D165" s="2">
        <v>3.5</v>
      </c>
      <c r="E165" s="2">
        <f t="shared" ref="E165:E168" si="21">C165-D165</f>
        <v>0.5</v>
      </c>
      <c r="F165" s="2">
        <f t="shared" ref="F165:F168" si="22">E165*E165</f>
        <v>0.25</v>
      </c>
      <c r="H165" t="s">
        <v>39</v>
      </c>
      <c r="I165">
        <v>0.5</v>
      </c>
    </row>
    <row r="166" spans="1:9" x14ac:dyDescent="0.3">
      <c r="A166" s="2">
        <v>22</v>
      </c>
      <c r="B166" s="2">
        <v>5</v>
      </c>
      <c r="C166" s="2">
        <v>3</v>
      </c>
      <c r="D166" s="2">
        <v>2</v>
      </c>
      <c r="E166" s="2">
        <f t="shared" si="21"/>
        <v>1</v>
      </c>
      <c r="F166" s="2">
        <f t="shared" si="22"/>
        <v>1</v>
      </c>
      <c r="H166" t="s">
        <v>42</v>
      </c>
      <c r="I166">
        <f>5*((5*5)-1)</f>
        <v>120</v>
      </c>
    </row>
    <row r="167" spans="1:9" x14ac:dyDescent="0.3">
      <c r="A167" s="2">
        <v>23</v>
      </c>
      <c r="B167" s="2">
        <v>1</v>
      </c>
      <c r="C167" s="2">
        <v>2</v>
      </c>
      <c r="D167" s="2">
        <v>5</v>
      </c>
      <c r="E167" s="2">
        <f t="shared" si="21"/>
        <v>-3</v>
      </c>
      <c r="F167" s="2">
        <f t="shared" si="22"/>
        <v>9</v>
      </c>
    </row>
    <row r="168" spans="1:9" x14ac:dyDescent="0.3">
      <c r="A168" s="2">
        <v>24</v>
      </c>
      <c r="B168" s="2">
        <v>4</v>
      </c>
      <c r="C168" s="2">
        <v>1</v>
      </c>
      <c r="D168" s="2">
        <v>3.5</v>
      </c>
      <c r="E168" s="2">
        <f t="shared" si="21"/>
        <v>-2.5</v>
      </c>
      <c r="F168" s="2">
        <f t="shared" si="22"/>
        <v>6.25</v>
      </c>
    </row>
    <row r="169" spans="1:9" x14ac:dyDescent="0.3">
      <c r="A169" s="2"/>
      <c r="B169" s="2"/>
      <c r="C169" s="2"/>
      <c r="D169" s="2"/>
      <c r="E169" s="2"/>
      <c r="F169" s="6">
        <f>SUM(F164:F168)</f>
        <v>32.5</v>
      </c>
    </row>
    <row r="170" spans="1:9" x14ac:dyDescent="0.3">
      <c r="A170" s="9" t="s">
        <v>11</v>
      </c>
      <c r="B170" s="9">
        <f>COUNT(B164:B168)</f>
        <v>5</v>
      </c>
    </row>
    <row r="172" spans="1:9" x14ac:dyDescent="0.3">
      <c r="B172" s="6" t="s">
        <v>45</v>
      </c>
      <c r="C172" s="2">
        <f>1-(6*(F169+I165)/I166)</f>
        <v>-0.64999999999999991</v>
      </c>
      <c r="D172" s="6" t="s">
        <v>29</v>
      </c>
    </row>
    <row r="174" spans="1:9" x14ac:dyDescent="0.3">
      <c r="A174" s="1" t="s">
        <v>49</v>
      </c>
      <c r="B174" s="1" t="s">
        <v>50</v>
      </c>
      <c r="C174" s="1" t="s">
        <v>31</v>
      </c>
      <c r="D174" s="1" t="s">
        <v>7</v>
      </c>
      <c r="E174" s="1" t="s">
        <v>32</v>
      </c>
      <c r="F174" s="1" t="s">
        <v>8</v>
      </c>
    </row>
    <row r="175" spans="1:9" x14ac:dyDescent="0.3">
      <c r="A175" s="2">
        <v>10</v>
      </c>
      <c r="B175" s="2">
        <v>2</v>
      </c>
      <c r="C175" s="2">
        <v>5</v>
      </c>
      <c r="D175" s="2">
        <v>5</v>
      </c>
      <c r="E175" s="2">
        <f>C175-D175</f>
        <v>0</v>
      </c>
      <c r="F175" s="2">
        <f>E175*E175</f>
        <v>0</v>
      </c>
    </row>
    <row r="176" spans="1:9" x14ac:dyDescent="0.3">
      <c r="A176" s="2">
        <v>11</v>
      </c>
      <c r="B176" s="2">
        <v>3</v>
      </c>
      <c r="C176" s="2">
        <v>4</v>
      </c>
      <c r="D176" s="2">
        <v>3.5</v>
      </c>
      <c r="E176" s="2">
        <f t="shared" ref="E176:E179" si="23">C176-D176</f>
        <v>0.5</v>
      </c>
      <c r="F176" s="2">
        <f t="shared" ref="F176:F179" si="24">E176*E176</f>
        <v>0.25</v>
      </c>
      <c r="H176" t="s">
        <v>39</v>
      </c>
      <c r="I176">
        <v>0.5</v>
      </c>
    </row>
    <row r="177" spans="1:9" x14ac:dyDescent="0.3">
      <c r="A177" s="2">
        <v>12</v>
      </c>
      <c r="B177" s="2">
        <v>8</v>
      </c>
      <c r="C177" s="2">
        <v>3</v>
      </c>
      <c r="D177" s="2">
        <v>1</v>
      </c>
      <c r="E177" s="2">
        <f t="shared" si="23"/>
        <v>2</v>
      </c>
      <c r="F177" s="2">
        <f t="shared" si="24"/>
        <v>4</v>
      </c>
      <c r="H177" t="s">
        <v>42</v>
      </c>
      <c r="I177">
        <f>5*((5*5)-1)</f>
        <v>120</v>
      </c>
    </row>
    <row r="178" spans="1:9" x14ac:dyDescent="0.3">
      <c r="A178" s="2">
        <v>14</v>
      </c>
      <c r="B178" s="2">
        <v>3</v>
      </c>
      <c r="C178" s="2">
        <v>2</v>
      </c>
      <c r="D178" s="2">
        <v>3.5</v>
      </c>
      <c r="E178" s="2">
        <f t="shared" si="23"/>
        <v>-1.5</v>
      </c>
      <c r="F178" s="2">
        <f t="shared" si="24"/>
        <v>2.25</v>
      </c>
    </row>
    <row r="179" spans="1:9" x14ac:dyDescent="0.3">
      <c r="A179" s="2">
        <v>15</v>
      </c>
      <c r="B179" s="2">
        <v>4</v>
      </c>
      <c r="C179" s="2">
        <v>1</v>
      </c>
      <c r="D179" s="2">
        <v>2</v>
      </c>
      <c r="E179" s="2">
        <f t="shared" si="23"/>
        <v>-1</v>
      </c>
      <c r="F179" s="2">
        <f t="shared" si="24"/>
        <v>1</v>
      </c>
    </row>
    <row r="180" spans="1:9" x14ac:dyDescent="0.3">
      <c r="A180" s="2"/>
      <c r="B180" s="2"/>
      <c r="C180" s="2"/>
      <c r="D180" s="2"/>
      <c r="E180" s="2"/>
      <c r="F180" s="6">
        <f>SUM(F175:F179)</f>
        <v>7.5</v>
      </c>
    </row>
    <row r="181" spans="1:9" x14ac:dyDescent="0.3">
      <c r="A181" s="9" t="s">
        <v>11</v>
      </c>
      <c r="B181" s="9">
        <f>COUNT(B175:B179)</f>
        <v>5</v>
      </c>
    </row>
    <row r="183" spans="1:9" x14ac:dyDescent="0.3">
      <c r="B183" s="6" t="s">
        <v>45</v>
      </c>
      <c r="C183" s="2">
        <f>1-(6*(F180+I176)/I177)</f>
        <v>0.6</v>
      </c>
      <c r="D183" s="6" t="s">
        <v>30</v>
      </c>
    </row>
  </sheetData>
  <mergeCells count="2">
    <mergeCell ref="H5:K7"/>
    <mergeCell ref="I19:V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karl person's</vt:lpstr>
      <vt:lpstr>spearman's 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Nafil Mk</dc:creator>
  <cp:lastModifiedBy>Nafil Mk</cp:lastModifiedBy>
  <dcterms:created xsi:type="dcterms:W3CDTF">2023-03-23T05:14:04Z</dcterms:created>
  <dcterms:modified xsi:type="dcterms:W3CDTF">2023-03-31T05:32:55Z</dcterms:modified>
</cp:coreProperties>
</file>