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UFIQUE TONMOY\Desktop\online course\Supply chain management\strategy\week 4\"/>
    </mc:Choice>
  </mc:AlternateContent>
  <bookViews>
    <workbookView xWindow="0" yWindow="0" windowWidth="19200" windowHeight="7310" tabRatio="500"/>
  </bookViews>
  <sheets>
    <sheet name="2014" sheetId="1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K39" i="1"/>
  <c r="M39" i="1"/>
  <c r="N39" i="1"/>
  <c r="N16" i="1"/>
  <c r="N17" i="1"/>
  <c r="M16" i="1"/>
  <c r="M17" i="1"/>
  <c r="L16" i="1"/>
  <c r="L17" i="1"/>
  <c r="K16" i="1"/>
  <c r="K17" i="1"/>
  <c r="G39" i="1"/>
  <c r="D39" i="1"/>
  <c r="E39" i="1"/>
  <c r="F39" i="1"/>
  <c r="D26" i="1"/>
  <c r="E26" i="1"/>
  <c r="G26" i="1"/>
  <c r="F26" i="1"/>
  <c r="D25" i="1"/>
  <c r="E25" i="1"/>
  <c r="G25" i="1"/>
  <c r="F25" i="1"/>
  <c r="D24" i="1"/>
  <c r="E24" i="1"/>
  <c r="G24" i="1"/>
  <c r="F24" i="1"/>
  <c r="D23" i="1"/>
  <c r="E23" i="1"/>
  <c r="G23" i="1"/>
  <c r="F23" i="1"/>
  <c r="D22" i="1"/>
  <c r="E22" i="1"/>
  <c r="G22" i="1"/>
  <c r="F22" i="1"/>
  <c r="D21" i="1"/>
  <c r="E21" i="1"/>
  <c r="G21" i="1"/>
  <c r="F21" i="1"/>
  <c r="D20" i="1"/>
  <c r="E20" i="1"/>
  <c r="G20" i="1"/>
  <c r="D19" i="1"/>
  <c r="E19" i="1"/>
  <c r="G19" i="1"/>
  <c r="F19" i="1"/>
  <c r="D18" i="1"/>
  <c r="E18" i="1"/>
  <c r="G18" i="1"/>
  <c r="F18" i="1"/>
  <c r="D17" i="1"/>
  <c r="E17" i="1"/>
  <c r="G17" i="1"/>
  <c r="F17" i="1"/>
  <c r="D16" i="1"/>
  <c r="E16" i="1"/>
  <c r="G16" i="1"/>
  <c r="F16" i="1"/>
  <c r="D15" i="1"/>
  <c r="E15" i="1"/>
  <c r="G15" i="1"/>
  <c r="F15" i="1"/>
  <c r="D38" i="1"/>
  <c r="E38" i="1"/>
  <c r="G38" i="1"/>
  <c r="F38" i="1"/>
  <c r="D37" i="1"/>
  <c r="E37" i="1"/>
  <c r="G37" i="1"/>
  <c r="F37" i="1"/>
  <c r="D36" i="1"/>
  <c r="E36" i="1"/>
  <c r="G36" i="1"/>
  <c r="F36" i="1"/>
  <c r="D35" i="1"/>
  <c r="E35" i="1"/>
  <c r="G35" i="1"/>
  <c r="F35" i="1"/>
  <c r="D34" i="1"/>
  <c r="E34" i="1"/>
  <c r="G34" i="1"/>
  <c r="F34" i="1"/>
  <c r="D33" i="1"/>
  <c r="E33" i="1"/>
  <c r="G33" i="1"/>
  <c r="F33" i="1"/>
  <c r="D32" i="1"/>
  <c r="E32" i="1"/>
  <c r="G32" i="1"/>
  <c r="F32" i="1"/>
  <c r="D31" i="1"/>
  <c r="E31" i="1"/>
  <c r="G31" i="1"/>
  <c r="F31" i="1"/>
  <c r="D30" i="1"/>
  <c r="E30" i="1"/>
  <c r="G30" i="1"/>
  <c r="F30" i="1"/>
  <c r="D29" i="1"/>
  <c r="E29" i="1"/>
  <c r="G29" i="1"/>
  <c r="F29" i="1"/>
  <c r="D28" i="1"/>
  <c r="E28" i="1"/>
  <c r="G28" i="1"/>
  <c r="F28" i="1"/>
  <c r="D27" i="1"/>
  <c r="E27" i="1"/>
  <c r="G27" i="1"/>
  <c r="F2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39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M27" i="1"/>
  <c r="M28" i="1"/>
  <c r="M29" i="1"/>
  <c r="M30" i="1"/>
  <c r="M31" i="1"/>
  <c r="M32" i="1"/>
  <c r="M33" i="1"/>
  <c r="M34" i="1"/>
  <c r="M35" i="1"/>
  <c r="M36" i="1"/>
  <c r="M37" i="1"/>
  <c r="M38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<sst xmlns="http://schemas.openxmlformats.org/spreadsheetml/2006/main" count="52" uniqueCount="27">
  <si>
    <t>Month/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</si>
  <si>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</si>
  <si>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</si>
  <si>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</si>
  <si>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</si>
  <si>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</si>
  <si>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</si>
  <si>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</si>
  <si>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</si>
  <si>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</si>
  <si>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</si>
  <si>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</si>
  <si>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</si>
  <si>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Shipped</t>
  </si>
  <si>
    <t>Starting</t>
  </si>
  <si>
    <t>Ending</t>
  </si>
  <si>
    <t>Production</t>
  </si>
  <si>
    <t>Forecast</t>
  </si>
  <si>
    <t>Current error</t>
  </si>
  <si>
    <t>Absolute error</t>
  </si>
  <si>
    <t>Squared error</t>
  </si>
  <si>
    <t>absolute percent error</t>
  </si>
  <si>
    <t>ME</t>
  </si>
  <si>
    <t>MSE</t>
  </si>
  <si>
    <t>MAPE</t>
  </si>
  <si>
    <t>Demand</t>
  </si>
  <si>
    <t>Naïve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</si>
</sst>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0" xfId="2" applyFont="1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0" fontId="0" fillId="0" borderId="2" xfId="0" applyBorder="1"/>
    <xf numFmtId="43" fontId="0" fillId="0" borderId="2" xfId="0" applyNumberFormat="1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1" xfId="0" applyBorder="1"/>
    <xf numFmtId="0" fontId="0" fillId="0" borderId="0" xfId="0" applyFill="1" applyBorder="1"/>
    <xf numFmtId="43" fontId="0" fillId="0" borderId="0" xfId="0" applyNumberForma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Prefered</a:t>
            </a:r>
            <a:r>
              <a:rPr lang="en-US" baseline="0"/>
              <a:t> Forecasting</a:t>
            </a:r>
            <a:endParaRPr lang="en-US"/>
          </a:p>
        </c:rich>
      </c:tx>
      <c:layout>
        <c:manualLayout>
          <c:xMode val="edge"/>
          <c:yMode val="edge"/>
          <c:x val="0.34609112563054995"/>
          <c:y val="2.757352941176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'2014'!$I$14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'2014'!$I$15:$I$38</c:f>
              <c:numCache>
                <c:formatCode>_(* #,##0_);_(* \(#,##0\);_(* "-"??_);_(@_)</c:formatCode>
                <c:ptCount val="24"/>
                <c:pt idx="0">
                  <c:v>26203</c:v>
                </c:pt>
                <c:pt idx="1">
                  <c:v>33738</c:v>
                </c:pt>
                <c:pt idx="2">
                  <c:v>18977</c:v>
                </c:pt>
                <c:pt idx="3">
                  <c:v>40057</c:v>
                </c:pt>
                <c:pt idx="4">
                  <c:v>33429</c:v>
                </c:pt>
                <c:pt idx="5">
                  <c:v>18070</c:v>
                </c:pt>
                <c:pt idx="6">
                  <c:v>47283</c:v>
                </c:pt>
                <c:pt idx="7">
                  <c:v>1852</c:v>
                </c:pt>
                <c:pt idx="8">
                  <c:v>42170</c:v>
                </c:pt>
                <c:pt idx="9">
                  <c:v>30419</c:v>
                </c:pt>
                <c:pt idx="10">
                  <c:v>32223</c:v>
                </c:pt>
                <c:pt idx="11">
                  <c:v>22894</c:v>
                </c:pt>
                <c:pt idx="12">
                  <c:v>27135</c:v>
                </c:pt>
                <c:pt idx="13">
                  <c:v>34962</c:v>
                </c:pt>
                <c:pt idx="14">
                  <c:v>19637</c:v>
                </c:pt>
                <c:pt idx="15">
                  <c:v>41514</c:v>
                </c:pt>
                <c:pt idx="16">
                  <c:v>34581</c:v>
                </c:pt>
                <c:pt idx="17">
                  <c:v>18685</c:v>
                </c:pt>
                <c:pt idx="18">
                  <c:v>48953</c:v>
                </c:pt>
                <c:pt idx="19">
                  <c:v>1838</c:v>
                </c:pt>
                <c:pt idx="20">
                  <c:v>43675</c:v>
                </c:pt>
                <c:pt idx="21">
                  <c:v>31457</c:v>
                </c:pt>
                <c:pt idx="22">
                  <c:v>33346</c:v>
                </c:pt>
                <c:pt idx="23">
                  <c:v>23677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AD-422A-88C5-37F4CF90EB63}"/>
            </c:ext>
          </c:extLst>
        </c:ser>
        <c:ser>
          <c:idx val="1"/>
          <c:order val="1"/>
          <c:tx>
            <c:strRef>
              <c:f>'2014'!$J$14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'2014'!$J$15:$J$38</c:f>
              <c:numCache>
                <c:formatCode>_(* #,##0_);_(* \(#,##0\);_(* "-"??_);_(@_)</c:formatCode>
                <c:ptCount val="24"/>
                <c:pt idx="1">
                  <c:v>26203</c:v>
                </c:pt>
                <c:pt idx="2">
                  <c:v>33738</c:v>
                </c:pt>
                <c:pt idx="3">
                  <c:v>18977</c:v>
                </c:pt>
                <c:pt idx="4">
                  <c:v>40057</c:v>
                </c:pt>
                <c:pt idx="5">
                  <c:v>33429</c:v>
                </c:pt>
                <c:pt idx="6">
                  <c:v>18070</c:v>
                </c:pt>
                <c:pt idx="7">
                  <c:v>47283</c:v>
                </c:pt>
                <c:pt idx="8">
                  <c:v>1852</c:v>
                </c:pt>
                <c:pt idx="9">
                  <c:v>42170</c:v>
                </c:pt>
                <c:pt idx="10">
                  <c:v>30419</c:v>
                </c:pt>
                <c:pt idx="11">
                  <c:v>32223</c:v>
                </c:pt>
                <c:pt idx="12">
                  <c:v>22894</c:v>
                </c:pt>
                <c:pt idx="13">
                  <c:v>27135</c:v>
                </c:pt>
                <c:pt idx="14">
                  <c:v>34962</c:v>
                </c:pt>
                <c:pt idx="15">
                  <c:v>19637</c:v>
                </c:pt>
                <c:pt idx="16">
                  <c:v>41514</c:v>
                </c:pt>
                <c:pt idx="17">
                  <c:v>34581</c:v>
                </c:pt>
                <c:pt idx="18">
                  <c:v>18685</c:v>
                </c:pt>
                <c:pt idx="19">
                  <c:v>48953</c:v>
                </c:pt>
                <c:pt idx="20">
                  <c:v>1838</c:v>
                </c:pt>
                <c:pt idx="21">
                  <c:v>43675</c:v>
                </c:pt>
                <c:pt idx="22">
                  <c:v>31457</c:v>
                </c:pt>
                <c:pt idx="23">
                  <c:v>33346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AD-422A-88C5-37F4CF90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53920"/>
        <c:axId val="798344128"/>
      </c:lineChart>
      <c:catAx>
        <c:axId val="7983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44128"/>
        <c:crosses val="autoZero"/>
        <c:auto val="1"/>
        <c:lblAlgn val="ctr"/>
        <c:lblOffset val="100"/>
        <c:noMultiLvlLbl val="0"/>
      </c:catAx>
      <c:valAx>
        <c:axId val="798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forecasting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'2014'!$B$14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'2014'!$B$15:$B$38</c:f>
              <c:numCache>
                <c:formatCode>_(* #,##0_);_(* \(#,##0\);_(* "-"??_);_(@_)</c:formatCode>
                <c:ptCount val="24"/>
                <c:pt idx="0">
                  <c:v>26203</c:v>
                </c:pt>
                <c:pt idx="1">
                  <c:v>33738</c:v>
                </c:pt>
                <c:pt idx="2">
                  <c:v>18977</c:v>
                </c:pt>
                <c:pt idx="3">
                  <c:v>40057</c:v>
                </c:pt>
                <c:pt idx="4">
                  <c:v>33429</c:v>
                </c:pt>
                <c:pt idx="5">
                  <c:v>18070</c:v>
                </c:pt>
                <c:pt idx="6">
                  <c:v>47283</c:v>
                </c:pt>
                <c:pt idx="7">
                  <c:v>1852</c:v>
                </c:pt>
                <c:pt idx="8">
                  <c:v>42170</c:v>
                </c:pt>
                <c:pt idx="9">
                  <c:v>30419</c:v>
                </c:pt>
                <c:pt idx="10">
                  <c:v>32223</c:v>
                </c:pt>
                <c:pt idx="11">
                  <c:v>22894</c:v>
                </c:pt>
                <c:pt idx="12">
                  <c:v>27135</c:v>
                </c:pt>
                <c:pt idx="13">
                  <c:v>34962</c:v>
                </c:pt>
                <c:pt idx="14">
                  <c:v>19637</c:v>
                </c:pt>
                <c:pt idx="15">
                  <c:v>41514</c:v>
                </c:pt>
                <c:pt idx="16">
                  <c:v>34581</c:v>
                </c:pt>
                <c:pt idx="17">
                  <c:v>18685</c:v>
                </c:pt>
                <c:pt idx="18">
                  <c:v>48953</c:v>
                </c:pt>
                <c:pt idx="19">
                  <c:v>1838</c:v>
                </c:pt>
                <c:pt idx="20">
                  <c:v>43675</c:v>
                </c:pt>
                <c:pt idx="21">
                  <c:v>31457</c:v>
                </c:pt>
                <c:pt idx="22">
                  <c:v>33346</c:v>
                </c:pt>
                <c:pt idx="23">
                  <c:v>23677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9-4D04-A771-362FEED1056A}"/>
            </c:ext>
          </c:extLst>
        </c:ser>
        <c:ser>
          <c:idx val="1"/>
          <c:order val="1"/>
          <c:tx>
            <c:strRef>
              <c:f>'2014'!$C$14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'2014'!$C$15:$C$38</c:f>
              <c:numCache>
                <c:formatCode>_(* #,##0_);_(* \(#,##0\);_(* "-"??_);_(@_)</c:formatCode>
                <c:ptCount val="24"/>
                <c:pt idx="0">
                  <c:v>31258.350000000002</c:v>
                </c:pt>
                <c:pt idx="1">
                  <c:v>28281.364285714284</c:v>
                </c:pt>
                <c:pt idx="2">
                  <c:v>31258.350000000002</c:v>
                </c:pt>
                <c:pt idx="3">
                  <c:v>32746.842857142859</c:v>
                </c:pt>
                <c:pt idx="4">
                  <c:v>32240.210970464188</c:v>
                </c:pt>
                <c:pt idx="5">
                  <c:v>29769.857142857141</c:v>
                </c:pt>
                <c:pt idx="6">
                  <c:v>32746.842857142859</c:v>
                </c:pt>
                <c:pt idx="7">
                  <c:v>22327.392857142855</c:v>
                </c:pt>
                <c:pt idx="8">
                  <c:v>29769.857142857141</c:v>
                </c:pt>
                <c:pt idx="9">
                  <c:v>32746.842857142859</c:v>
                </c:pt>
                <c:pt idx="10">
                  <c:v>28281.364285714284</c:v>
                </c:pt>
                <c:pt idx="11">
                  <c:v>20838.900000000001</c:v>
                </c:pt>
                <c:pt idx="12">
                  <c:v>32762.731306414586</c:v>
                </c:pt>
                <c:pt idx="13">
                  <c:v>29642.471181994144</c:v>
                </c:pt>
                <c:pt idx="14">
                  <c:v>32762.731306414586</c:v>
                </c:pt>
                <c:pt idx="15">
                  <c:v>34322.861368624799</c:v>
                </c:pt>
                <c:pt idx="16">
                  <c:v>32762.731306414586</c:v>
                </c:pt>
                <c:pt idx="17">
                  <c:v>32762.731306414586</c:v>
                </c:pt>
                <c:pt idx="18">
                  <c:v>34322.861368624799</c:v>
                </c:pt>
                <c:pt idx="19">
                  <c:v>21841.820870943055</c:v>
                </c:pt>
                <c:pt idx="20">
                  <c:v>32762.731306414586</c:v>
                </c:pt>
                <c:pt idx="21">
                  <c:v>34322.861368624799</c:v>
                </c:pt>
                <c:pt idx="22">
                  <c:v>28082.341119783927</c:v>
                </c:pt>
                <c:pt idx="23">
                  <c:v>23401.950933153275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9-4D04-A771-362FEED1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57184"/>
        <c:axId val="798357728"/>
      </c:lineChart>
      <c:catAx>
        <c:axId val="7983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57728"/>
        <c:crosses val="autoZero"/>
        <c:auto val="1"/>
        <c:lblAlgn val="ctr"/>
        <c:lblOffset val="100"/>
        <c:noMultiLvlLbl val="0"/>
      </c:catAx>
      <c:valAx>
        <c:axId val="7983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255633</xdr:colOff>
      <xdr:row>43</xdr:row>
      <xdr:rowOff>194311</xdr:rowOff>
    </xdr:from>
    <xdr:to>
      <xdr:col>13</xdr:col>
      <xdr:colOff>240393</xdr:colOff>
      <xdr:row>57</xdr:row>
      <xdr:rowOff>163831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A9CC8B2-51FE-4B51-A8C3-3C44710EC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569867</xdr:colOff>
      <xdr:row>43</xdr:row>
      <xdr:rowOff>189594</xdr:rowOff>
    </xdr:from>
    <xdr:to>
      <xdr:col>7</xdr:col>
      <xdr:colOff>573858</xdr:colOff>
      <xdr:row>57</xdr:row>
      <xdr:rowOff>159114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5F89BD2-E74B-4EBD-A7DB-C4984865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55" zoomScaleNormal="55" workbookViewId="0">
      <selection activeCell="F21" sqref="F21"/>
    </sheetView>
  </sheetViews>
  <sheetFormatPr defaultColWidth="11.1640625" defaultRowHeight="15.5" x14ac:dyDescent="0.35"/>
  <cols>
    <col min="1" max="1" width="11.5" bestFit="1" customWidth="1"/>
    <col min="2" max="2" width="17.4140625" customWidth="1"/>
    <col min="3" max="3" width="11" customWidth="1"/>
    <col min="4" max="4" width="12" bestFit="1" customWidth="1"/>
    <col min="5" max="5" width="13.1640625" bestFit="1" customWidth="1"/>
    <col min="6" max="6" width="20.75" customWidth="1"/>
    <col min="7" max="7" width="20" bestFit="1" customWidth="1"/>
    <col min="8" max="12" width="11" customWidth="1"/>
    <col min="13" max="13" width="20.6640625" customWidth="1"/>
    <col min="14" max="16" width="17.5" bestFit="1" customWidth="1"/>
    <col min="17" max="17" width="16" bestFit="1" customWidth="1"/>
    <col min="18" max="18" width="12.5" bestFit="1" customWidth="1"/>
  </cols>
  <sheetData>
    <row r="1" spans="1:18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8" x14ac:dyDescent="0.35">
      <c r="A2" s="8">
        <v>2013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8" x14ac:dyDescent="0.35">
      <c r="A3" s="5" t="s">
        <v>14</v>
      </c>
      <c r="B3" s="6">
        <v>120816</v>
      </c>
      <c r="C3" s="7">
        <v>125871.35</v>
      </c>
      <c r="D3" s="7">
        <v>120414.71428571429</v>
      </c>
      <c r="E3" s="7">
        <v>132696.0642857143</v>
      </c>
      <c r="F3" s="7">
        <v>125385.90714285715</v>
      </c>
      <c r="G3" s="7">
        <v>124197.11811332134</v>
      </c>
      <c r="H3" s="7">
        <v>135896.97525617847</v>
      </c>
      <c r="I3" s="7">
        <v>121360.81811332132</v>
      </c>
      <c r="J3" s="7">
        <v>141836.21097046416</v>
      </c>
      <c r="K3" s="7">
        <v>129436.06811332129</v>
      </c>
      <c r="L3" s="7">
        <v>131763.91097046415</v>
      </c>
      <c r="M3" s="7">
        <v>127822.27525617843</v>
      </c>
      <c r="N3" s="3"/>
      <c r="O3" s="1"/>
    </row>
    <row r="4" spans="1:18" x14ac:dyDescent="0.35">
      <c r="A4" s="8" t="s">
        <v>13</v>
      </c>
      <c r="B4" s="9">
        <v>26203</v>
      </c>
      <c r="C4" s="9">
        <v>33738</v>
      </c>
      <c r="D4" s="9">
        <v>18977</v>
      </c>
      <c r="E4" s="9">
        <v>40057</v>
      </c>
      <c r="F4" s="9">
        <v>33429</v>
      </c>
      <c r="G4" s="9">
        <v>18070</v>
      </c>
      <c r="H4" s="9">
        <v>47283</v>
      </c>
      <c r="I4" s="9">
        <v>1852</v>
      </c>
      <c r="J4" s="9">
        <v>42170</v>
      </c>
      <c r="K4" s="9">
        <v>30419</v>
      </c>
      <c r="L4" s="9">
        <v>32223</v>
      </c>
      <c r="M4" s="9">
        <v>22894</v>
      </c>
      <c r="N4" s="3"/>
      <c r="O4" s="1"/>
    </row>
    <row r="5" spans="1:18" x14ac:dyDescent="0.35">
      <c r="A5" s="8" t="s">
        <v>16</v>
      </c>
      <c r="B5" s="9">
        <v>31258.350000000002</v>
      </c>
      <c r="C5" s="9">
        <v>28281.364285714284</v>
      </c>
      <c r="D5" s="9">
        <v>31258.350000000002</v>
      </c>
      <c r="E5" s="9">
        <v>32746.842857142859</v>
      </c>
      <c r="F5" s="9">
        <v>32240.210970464188</v>
      </c>
      <c r="G5" s="9">
        <v>29769.857142857141</v>
      </c>
      <c r="H5" s="9">
        <v>32746.842857142859</v>
      </c>
      <c r="I5" s="9">
        <v>22327.392857142855</v>
      </c>
      <c r="J5" s="9">
        <v>29769.857142857141</v>
      </c>
      <c r="K5" s="9">
        <v>32746.842857142859</v>
      </c>
      <c r="L5" s="9">
        <v>28281.364285714284</v>
      </c>
      <c r="M5" s="9">
        <v>20838.900000000001</v>
      </c>
      <c r="N5" s="3"/>
      <c r="O5" s="4"/>
    </row>
    <row r="6" spans="1:18" x14ac:dyDescent="0.35">
      <c r="A6" s="10" t="s">
        <v>15</v>
      </c>
      <c r="B6" s="11">
        <v>125871.35</v>
      </c>
      <c r="C6" s="11">
        <v>120414.71428571429</v>
      </c>
      <c r="D6" s="11">
        <v>132696.0642857143</v>
      </c>
      <c r="E6" s="11">
        <v>125385.90714285715</v>
      </c>
      <c r="F6" s="11">
        <v>124197.11811332134</v>
      </c>
      <c r="G6" s="11">
        <v>135896.97525617847</v>
      </c>
      <c r="H6" s="11">
        <v>121360.81811332132</v>
      </c>
      <c r="I6" s="11">
        <v>141836.21097046416</v>
      </c>
      <c r="J6" s="11">
        <v>129436.06811332129</v>
      </c>
      <c r="K6" s="11">
        <v>131763.91097046415</v>
      </c>
      <c r="L6" s="11">
        <v>127822.27525617843</v>
      </c>
      <c r="M6" s="11">
        <v>125767.17525617842</v>
      </c>
      <c r="N6" s="3"/>
      <c r="O6" s="1"/>
    </row>
    <row r="7" spans="1:18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Q7" s="1"/>
      <c r="R7" s="2"/>
    </row>
    <row r="8" spans="1:18" x14ac:dyDescent="0.35">
      <c r="A8" s="8">
        <v>2014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Q8" s="1"/>
      <c r="R8" s="2"/>
    </row>
    <row r="9" spans="1:18" x14ac:dyDescent="0.35">
      <c r="A9" s="5" t="s">
        <v>14</v>
      </c>
      <c r="B9" s="7">
        <v>125767.17525617842</v>
      </c>
      <c r="C9" s="7">
        <v>131394.90656259301</v>
      </c>
      <c r="D9" s="7">
        <v>126075.37774458714</v>
      </c>
      <c r="E9" s="7">
        <v>139201.10905100172</v>
      </c>
      <c r="F9" s="7">
        <v>132009.97041962651</v>
      </c>
      <c r="G9" s="7">
        <v>130191.70172604109</v>
      </c>
      <c r="H9" s="7">
        <v>144269.43303245568</v>
      </c>
      <c r="I9" s="7">
        <v>129639.29440108046</v>
      </c>
      <c r="J9" s="7">
        <v>149643.11527202351</v>
      </c>
      <c r="K9" s="7">
        <v>138730.8465784381</v>
      </c>
      <c r="L9" s="7">
        <v>141596.70794706291</v>
      </c>
      <c r="M9" s="7">
        <v>136333.04906684684</v>
      </c>
      <c r="Q9" s="1"/>
      <c r="R9" s="2"/>
    </row>
    <row r="10" spans="1:18" x14ac:dyDescent="0.35">
      <c r="A10" s="8" t="s">
        <v>13</v>
      </c>
      <c r="B10" s="9">
        <v>27135</v>
      </c>
      <c r="C10" s="9">
        <v>34962</v>
      </c>
      <c r="D10" s="9">
        <v>19637</v>
      </c>
      <c r="E10" s="9">
        <v>41514</v>
      </c>
      <c r="F10" s="9">
        <v>34581</v>
      </c>
      <c r="G10" s="9">
        <v>18685</v>
      </c>
      <c r="H10" s="9">
        <v>48953</v>
      </c>
      <c r="I10" s="9">
        <v>1838</v>
      </c>
      <c r="J10" s="9">
        <v>43675</v>
      </c>
      <c r="K10" s="9">
        <v>31457</v>
      </c>
      <c r="L10" s="9">
        <v>33346</v>
      </c>
      <c r="M10" s="9">
        <v>23677</v>
      </c>
      <c r="N10" s="3"/>
      <c r="O10" s="1"/>
    </row>
    <row r="11" spans="1:18" x14ac:dyDescent="0.35">
      <c r="A11" s="8" t="s">
        <v>16</v>
      </c>
      <c r="B11" s="9">
        <v>32762.731306414586</v>
      </c>
      <c r="C11" s="9">
        <v>29642.471181994144</v>
      </c>
      <c r="D11" s="9">
        <v>32762.731306414586</v>
      </c>
      <c r="E11" s="9">
        <v>34322.861368624799</v>
      </c>
      <c r="F11" s="9">
        <v>32762.731306414586</v>
      </c>
      <c r="G11" s="9">
        <v>32762.731306414586</v>
      </c>
      <c r="H11" s="9">
        <v>34322.861368624799</v>
      </c>
      <c r="I11" s="9">
        <v>21841.820870943055</v>
      </c>
      <c r="J11" s="9">
        <v>32762.731306414586</v>
      </c>
      <c r="K11" s="9">
        <v>34322.861368624799</v>
      </c>
      <c r="L11" s="9">
        <v>28082.341119783927</v>
      </c>
      <c r="M11" s="9">
        <v>23401.950933153275</v>
      </c>
      <c r="N11" s="3"/>
    </row>
    <row r="12" spans="1:18" x14ac:dyDescent="0.35">
      <c r="A12" s="10" t="s">
        <v>15</v>
      </c>
      <c r="B12" s="11">
        <v>131394.90656259301</v>
      </c>
      <c r="C12" s="11">
        <v>126075.37774458714</v>
      </c>
      <c r="D12" s="11">
        <v>139201.10905100172</v>
      </c>
      <c r="E12" s="11">
        <v>132009.97041962651</v>
      </c>
      <c r="F12" s="11">
        <v>130191.70172604109</v>
      </c>
      <c r="G12" s="11">
        <v>144269.43303245568</v>
      </c>
      <c r="H12" s="11">
        <v>129639.29440108046</v>
      </c>
      <c r="I12" s="11">
        <v>149643.11527202351</v>
      </c>
      <c r="J12" s="11">
        <v>138730.8465784381</v>
      </c>
      <c r="K12" s="11">
        <v>141596.70794706291</v>
      </c>
      <c r="L12" s="11">
        <v>136333.04906684684</v>
      </c>
      <c r="M12" s="11">
        <v>136058.00000000012</v>
      </c>
    </row>
    <row r="13" spans="1:18" x14ac:dyDescent="0.35">
      <c r="I13" s="19" t="s">
        <v>26</v>
      </c>
      <c r="J13" s="19"/>
    </row>
    <row r="14" spans="1:18" x14ac:dyDescent="0.35">
      <c r="A14" s="8">
        <v>2014</v>
      </c>
      <c r="B14" s="8" t="s">
        <v>13</v>
      </c>
      <c r="C14" s="8" t="s">
        <v>16</v>
      </c>
      <c r="D14" s="13" t="s">
        <v>18</v>
      </c>
      <c r="E14" s="10" t="s">
        <v>19</v>
      </c>
      <c r="F14" s="13" t="s">
        <v>20</v>
      </c>
      <c r="G14" s="13" t="s">
        <v>21</v>
      </c>
      <c r="I14" t="s">
        <v>25</v>
      </c>
      <c r="J14" t="s">
        <v>17</v>
      </c>
      <c r="K14" s="13" t="s">
        <v>18</v>
      </c>
      <c r="L14" s="10" t="s">
        <v>19</v>
      </c>
      <c r="M14" s="13" t="s">
        <v>20</v>
      </c>
      <c r="N14" s="13" t="s">
        <v>21</v>
      </c>
    </row>
    <row r="15" spans="1:18" x14ac:dyDescent="0.35">
      <c r="A15" s="12" t="s">
        <v>1</v>
      </c>
      <c r="B15" s="9">
        <v>26203</v>
      </c>
      <c r="C15" s="9">
        <v>31258.350000000002</v>
      </c>
      <c r="D15" s="3">
        <f>B15-C15</f>
        <v>-5055.3500000000022</v>
      </c>
      <c r="E15" s="11">
        <f>ABS(D15)</f>
        <v>5055.3500000000022</v>
      </c>
      <c r="F15" s="14">
        <f>D15^2</f>
        <v>25556563.622500021</v>
      </c>
      <c r="G15">
        <f>E15/B15 *100</f>
        <v>19.293019883219486</v>
      </c>
      <c r="I15" s="9">
        <v>26203</v>
      </c>
      <c r="J15" s="9"/>
      <c r="K15" s="3"/>
      <c r="L15" s="11"/>
      <c r="M15" s="14"/>
    </row>
    <row r="16" spans="1:18" x14ac:dyDescent="0.35">
      <c r="A16" s="12" t="s">
        <v>2</v>
      </c>
      <c r="B16" s="9">
        <v>33738</v>
      </c>
      <c r="C16" s="9">
        <v>28281.364285714284</v>
      </c>
      <c r="D16" s="3">
        <f t="shared" ref="D16:D26" si="0">B16-C16</f>
        <v>5456.6357142857159</v>
      </c>
      <c r="E16" s="11">
        <f t="shared" ref="E16:E26" si="1">ABS(D16)</f>
        <v>5456.6357142857159</v>
      </c>
      <c r="F16" s="14">
        <f t="shared" ref="F16:F26" si="2">D16^2</f>
        <v>29774873.318418387</v>
      </c>
      <c r="G16">
        <f t="shared" ref="G16:G26" si="3">E16/B16 *100</f>
        <v>16.173560122964361</v>
      </c>
      <c r="I16" s="9">
        <v>33738</v>
      </c>
      <c r="J16" s="9">
        <v>26203</v>
      </c>
      <c r="K16" s="3">
        <f>I16-J16</f>
        <v>7535</v>
      </c>
      <c r="L16" s="11">
        <f t="shared" ref="L16:L39" si="4">ABS(K16)</f>
        <v>7535</v>
      </c>
      <c r="M16" s="14">
        <f t="shared" ref="M16:M38" si="5">K16^2</f>
        <v>56776225</v>
      </c>
      <c r="N16">
        <f t="shared" ref="N16:N25" si="6">L16/I16 *100</f>
        <v>22.333866856363745</v>
      </c>
    </row>
    <row r="17" spans="1:14" x14ac:dyDescent="0.35">
      <c r="A17" s="12" t="s">
        <v>3</v>
      </c>
      <c r="B17" s="9">
        <v>18977</v>
      </c>
      <c r="C17" s="9">
        <v>31258.350000000002</v>
      </c>
      <c r="D17" s="3">
        <f t="shared" si="0"/>
        <v>-12281.350000000002</v>
      </c>
      <c r="E17" s="11">
        <f t="shared" si="1"/>
        <v>12281.350000000002</v>
      </c>
      <c r="F17" s="14">
        <f t="shared" si="2"/>
        <v>150831557.82250005</v>
      </c>
      <c r="G17">
        <f t="shared" si="3"/>
        <v>64.71702587342574</v>
      </c>
      <c r="I17" s="9">
        <v>18977</v>
      </c>
      <c r="J17" s="9">
        <v>33738</v>
      </c>
      <c r="K17" s="3">
        <f t="shared" ref="K17:K38" si="7">I17-J17</f>
        <v>-14761</v>
      </c>
      <c r="L17" s="11">
        <f t="shared" si="4"/>
        <v>14761</v>
      </c>
      <c r="M17" s="14">
        <f t="shared" si="5"/>
        <v>217887121</v>
      </c>
      <c r="N17">
        <f t="shared" si="6"/>
        <v>77.783632818675244</v>
      </c>
    </row>
    <row r="18" spans="1:14" x14ac:dyDescent="0.35">
      <c r="A18" s="12" t="s">
        <v>4</v>
      </c>
      <c r="B18" s="9">
        <v>40057</v>
      </c>
      <c r="C18" s="9">
        <v>32746.842857142859</v>
      </c>
      <c r="D18" s="3">
        <f t="shared" si="0"/>
        <v>7310.1571428571406</v>
      </c>
      <c r="E18" s="11">
        <f t="shared" si="1"/>
        <v>7310.1571428571406</v>
      </c>
      <c r="F18" s="14">
        <f t="shared" si="2"/>
        <v>53438397.453265272</v>
      </c>
      <c r="G18">
        <f t="shared" si="3"/>
        <v>18.249387479983874</v>
      </c>
      <c r="I18" s="9">
        <v>40057</v>
      </c>
      <c r="J18" s="9">
        <v>18977</v>
      </c>
      <c r="K18" s="3">
        <f t="shared" si="7"/>
        <v>21080</v>
      </c>
      <c r="L18" s="11">
        <f t="shared" si="4"/>
        <v>21080</v>
      </c>
      <c r="M18" s="14">
        <f t="shared" si="5"/>
        <v>444366400</v>
      </c>
      <c r="N18">
        <f t="shared" si="6"/>
        <v>52.625009361659636</v>
      </c>
    </row>
    <row r="19" spans="1:14" x14ac:dyDescent="0.35">
      <c r="A19" s="12" t="s">
        <v>5</v>
      </c>
      <c r="B19" s="9">
        <v>33429</v>
      </c>
      <c r="C19" s="9">
        <v>32240.210970464188</v>
      </c>
      <c r="D19" s="3">
        <f t="shared" si="0"/>
        <v>1188.789029535812</v>
      </c>
      <c r="E19" s="11">
        <f t="shared" si="1"/>
        <v>1188.789029535812</v>
      </c>
      <c r="F19" s="14">
        <f t="shared" si="2"/>
        <v>1413219.3567446978</v>
      </c>
      <c r="G19">
        <f t="shared" si="3"/>
        <v>3.556160906804906</v>
      </c>
      <c r="I19" s="9">
        <v>33429</v>
      </c>
      <c r="J19" s="9">
        <v>40057</v>
      </c>
      <c r="K19" s="3">
        <f t="shared" si="7"/>
        <v>-6628</v>
      </c>
      <c r="L19" s="11">
        <f t="shared" si="4"/>
        <v>6628</v>
      </c>
      <c r="M19" s="14">
        <f t="shared" si="5"/>
        <v>43930384</v>
      </c>
      <c r="N19">
        <f t="shared" si="6"/>
        <v>19.82709623380897</v>
      </c>
    </row>
    <row r="20" spans="1:14" x14ac:dyDescent="0.35">
      <c r="A20" s="12" t="s">
        <v>6</v>
      </c>
      <c r="B20" s="9">
        <v>18070</v>
      </c>
      <c r="C20" s="9">
        <v>29769.857142857141</v>
      </c>
      <c r="D20" s="3">
        <f t="shared" si="0"/>
        <v>-11699.857142857141</v>
      </c>
      <c r="E20" s="11">
        <f t="shared" si="1"/>
        <v>11699.857142857141</v>
      </c>
      <c r="F20" s="14">
        <f>D20^2</f>
        <v>136886657.16326526</v>
      </c>
      <c r="G20">
        <f t="shared" si="3"/>
        <v>64.747410862518777</v>
      </c>
      <c r="I20" s="9">
        <v>18070</v>
      </c>
      <c r="J20" s="9">
        <v>33429</v>
      </c>
      <c r="K20" s="3">
        <f t="shared" si="7"/>
        <v>-15359</v>
      </c>
      <c r="L20" s="11">
        <f t="shared" si="4"/>
        <v>15359</v>
      </c>
      <c r="M20" s="14">
        <f t="shared" si="5"/>
        <v>235898881</v>
      </c>
      <c r="N20">
        <f t="shared" si="6"/>
        <v>84.997232982844494</v>
      </c>
    </row>
    <row r="21" spans="1:14" x14ac:dyDescent="0.35">
      <c r="A21" s="12" t="s">
        <v>7</v>
      </c>
      <c r="B21" s="9">
        <v>47283</v>
      </c>
      <c r="C21" s="9">
        <v>32746.842857142859</v>
      </c>
      <c r="D21" s="3">
        <f t="shared" si="0"/>
        <v>14536.157142857141</v>
      </c>
      <c r="E21" s="11">
        <f t="shared" si="1"/>
        <v>14536.157142857141</v>
      </c>
      <c r="F21" s="14">
        <f t="shared" si="2"/>
        <v>211299864.48183668</v>
      </c>
      <c r="G21">
        <f t="shared" si="3"/>
        <v>30.742882521957448</v>
      </c>
      <c r="I21" s="9">
        <v>47283</v>
      </c>
      <c r="J21" s="9">
        <v>18070</v>
      </c>
      <c r="K21" s="3">
        <f t="shared" si="7"/>
        <v>29213</v>
      </c>
      <c r="L21" s="11">
        <f t="shared" si="4"/>
        <v>29213</v>
      </c>
      <c r="M21" s="14">
        <f t="shared" si="5"/>
        <v>853399369</v>
      </c>
      <c r="N21">
        <f t="shared" si="6"/>
        <v>61.78330478184548</v>
      </c>
    </row>
    <row r="22" spans="1:14" x14ac:dyDescent="0.35">
      <c r="A22" s="12" t="s">
        <v>8</v>
      </c>
      <c r="B22" s="9">
        <v>1852</v>
      </c>
      <c r="C22" s="9">
        <v>22327.392857142855</v>
      </c>
      <c r="D22" s="3">
        <f t="shared" si="0"/>
        <v>-20475.392857142855</v>
      </c>
      <c r="E22" s="11">
        <f t="shared" si="1"/>
        <v>20475.392857142855</v>
      </c>
      <c r="F22" s="14">
        <f t="shared" si="2"/>
        <v>419241712.65433663</v>
      </c>
      <c r="G22">
        <f t="shared" si="3"/>
        <v>1105.5827676643012</v>
      </c>
      <c r="I22" s="9">
        <v>1852</v>
      </c>
      <c r="J22" s="9">
        <v>47283</v>
      </c>
      <c r="K22" s="3">
        <f t="shared" si="7"/>
        <v>-45431</v>
      </c>
      <c r="L22" s="11">
        <f t="shared" si="4"/>
        <v>45431</v>
      </c>
      <c r="M22" s="14">
        <f t="shared" si="5"/>
        <v>2063975761</v>
      </c>
      <c r="N22">
        <f t="shared" si="6"/>
        <v>2453.0777537796976</v>
      </c>
    </row>
    <row r="23" spans="1:14" x14ac:dyDescent="0.35">
      <c r="A23" s="12" t="s">
        <v>9</v>
      </c>
      <c r="B23" s="9">
        <v>42170</v>
      </c>
      <c r="C23" s="9">
        <v>29769.857142857141</v>
      </c>
      <c r="D23" s="3">
        <f t="shared" si="0"/>
        <v>12400.142857142859</v>
      </c>
      <c r="E23" s="11">
        <f t="shared" si="1"/>
        <v>12400.142857142859</v>
      </c>
      <c r="F23" s="14">
        <f t="shared" si="2"/>
        <v>153763542.87755105</v>
      </c>
      <c r="G23">
        <f t="shared" si="3"/>
        <v>29.405128900030491</v>
      </c>
      <c r="I23" s="9">
        <v>42170</v>
      </c>
      <c r="J23" s="9">
        <v>1852</v>
      </c>
      <c r="K23" s="3">
        <f t="shared" si="7"/>
        <v>40318</v>
      </c>
      <c r="L23" s="11">
        <f t="shared" si="4"/>
        <v>40318</v>
      </c>
      <c r="M23" s="14">
        <f t="shared" si="5"/>
        <v>1625541124</v>
      </c>
      <c r="N23">
        <f t="shared" si="6"/>
        <v>95.608252312070192</v>
      </c>
    </row>
    <row r="24" spans="1:14" x14ac:dyDescent="0.35">
      <c r="A24" s="12" t="s">
        <v>10</v>
      </c>
      <c r="B24" s="9">
        <v>30419</v>
      </c>
      <c r="C24" s="9">
        <v>32746.842857142859</v>
      </c>
      <c r="D24" s="3">
        <f t="shared" si="0"/>
        <v>-2327.8428571428594</v>
      </c>
      <c r="E24" s="11">
        <f t="shared" si="1"/>
        <v>2327.8428571428594</v>
      </c>
      <c r="F24" s="14">
        <f t="shared" si="2"/>
        <v>5418852.3675510306</v>
      </c>
      <c r="G24">
        <f t="shared" si="3"/>
        <v>7.6525949477065636</v>
      </c>
      <c r="I24" s="9">
        <v>30419</v>
      </c>
      <c r="J24" s="9">
        <v>42170</v>
      </c>
      <c r="K24" s="3">
        <f t="shared" si="7"/>
        <v>-11751</v>
      </c>
      <c r="L24" s="11">
        <f t="shared" si="4"/>
        <v>11751</v>
      </c>
      <c r="M24" s="14">
        <f t="shared" si="5"/>
        <v>138086001</v>
      </c>
      <c r="N24">
        <f t="shared" si="6"/>
        <v>38.630461224892336</v>
      </c>
    </row>
    <row r="25" spans="1:14" x14ac:dyDescent="0.35">
      <c r="A25" s="12" t="s">
        <v>11</v>
      </c>
      <c r="B25" s="9">
        <v>32223</v>
      </c>
      <c r="C25" s="9">
        <v>28281.364285714284</v>
      </c>
      <c r="D25" s="3">
        <f t="shared" si="0"/>
        <v>3941.6357142857159</v>
      </c>
      <c r="E25" s="11">
        <f t="shared" si="1"/>
        <v>3941.6357142857159</v>
      </c>
      <c r="F25" s="14">
        <f t="shared" si="2"/>
        <v>15536492.104132665</v>
      </c>
      <c r="G25">
        <f t="shared" si="3"/>
        <v>12.232367297538143</v>
      </c>
      <c r="I25" s="9">
        <v>32223</v>
      </c>
      <c r="J25" s="9">
        <v>30419</v>
      </c>
      <c r="K25" s="3">
        <f t="shared" si="7"/>
        <v>1804</v>
      </c>
      <c r="L25" s="11">
        <f t="shared" si="4"/>
        <v>1804</v>
      </c>
      <c r="M25" s="14">
        <f t="shared" si="5"/>
        <v>3254416</v>
      </c>
      <c r="N25">
        <f t="shared" si="6"/>
        <v>5.5984855537969773</v>
      </c>
    </row>
    <row r="26" spans="1:14" x14ac:dyDescent="0.35">
      <c r="A26" s="12" t="s">
        <v>12</v>
      </c>
      <c r="B26" s="9">
        <v>22894</v>
      </c>
      <c r="C26" s="9">
        <v>20838.900000000001</v>
      </c>
      <c r="D26" s="3">
        <f t="shared" si="0"/>
        <v>2055.0999999999985</v>
      </c>
      <c r="E26" s="11">
        <f t="shared" si="1"/>
        <v>2055.0999999999985</v>
      </c>
      <c r="F26" s="14">
        <f t="shared" si="2"/>
        <v>4223436.0099999942</v>
      </c>
      <c r="G26">
        <f t="shared" si="3"/>
        <v>8.9765877522494915</v>
      </c>
      <c r="I26" s="9">
        <v>22894</v>
      </c>
      <c r="J26" s="9">
        <v>32223</v>
      </c>
      <c r="K26" s="3">
        <f t="shared" si="7"/>
        <v>-9329</v>
      </c>
      <c r="L26" s="11">
        <f t="shared" si="4"/>
        <v>9329</v>
      </c>
      <c r="M26" s="14">
        <f t="shared" si="5"/>
        <v>87030241</v>
      </c>
      <c r="N26">
        <f>L26/I26 *100</f>
        <v>40.748667773215693</v>
      </c>
    </row>
    <row r="27" spans="1:14" x14ac:dyDescent="0.35">
      <c r="B27" s="9">
        <v>27135</v>
      </c>
      <c r="C27" s="9">
        <v>32762.731306414586</v>
      </c>
      <c r="D27" s="3">
        <f>B27-C27</f>
        <v>-5627.7313064145856</v>
      </c>
      <c r="E27" s="11">
        <f t="shared" ref="E27:E39" si="8">ABS(D27)</f>
        <v>5627.7313064145856</v>
      </c>
      <c r="F27" s="14">
        <f>D27^2</f>
        <v>31671359.657198817</v>
      </c>
      <c r="G27">
        <f>E27/B27 *100</f>
        <v>20.739750530365157</v>
      </c>
      <c r="I27" s="9">
        <v>27135</v>
      </c>
      <c r="J27" s="9">
        <v>22894</v>
      </c>
      <c r="K27" s="3">
        <f t="shared" si="7"/>
        <v>4241</v>
      </c>
      <c r="L27" s="11">
        <f t="shared" si="4"/>
        <v>4241</v>
      </c>
      <c r="M27" s="14">
        <f t="shared" si="5"/>
        <v>17986081</v>
      </c>
      <c r="N27">
        <f t="shared" ref="N27:N38" si="9">L27/I27 *100</f>
        <v>15.629261101897917</v>
      </c>
    </row>
    <row r="28" spans="1:14" x14ac:dyDescent="0.35">
      <c r="B28" s="9">
        <v>34962</v>
      </c>
      <c r="C28" s="9">
        <v>29642.471181994144</v>
      </c>
      <c r="D28" s="3">
        <f t="shared" ref="D28:D38" si="10">B28-C28</f>
        <v>5319.528818005856</v>
      </c>
      <c r="E28" s="11">
        <f t="shared" si="8"/>
        <v>5319.528818005856</v>
      </c>
      <c r="F28" s="14">
        <f t="shared" ref="F28:F39" si="11">D28^2</f>
        <v>28297386.845594779</v>
      </c>
      <c r="G28">
        <f t="shared" ref="G28:G38" si="12">E28/B28 *100</f>
        <v>15.215173096521525</v>
      </c>
      <c r="I28" s="9">
        <v>34962</v>
      </c>
      <c r="J28" s="9">
        <v>27135</v>
      </c>
      <c r="K28" s="3">
        <f t="shared" si="7"/>
        <v>7827</v>
      </c>
      <c r="L28" s="11">
        <f t="shared" si="4"/>
        <v>7827</v>
      </c>
      <c r="M28" s="14">
        <f t="shared" si="5"/>
        <v>61261929</v>
      </c>
      <c r="N28">
        <f t="shared" si="9"/>
        <v>22.38716320576626</v>
      </c>
    </row>
    <row r="29" spans="1:14" x14ac:dyDescent="0.35">
      <c r="B29" s="9">
        <v>19637</v>
      </c>
      <c r="C29" s="9">
        <v>32762.731306414586</v>
      </c>
      <c r="D29" s="3">
        <f t="shared" si="10"/>
        <v>-13125.731306414586</v>
      </c>
      <c r="E29" s="11">
        <f t="shared" si="8"/>
        <v>13125.731306414586</v>
      </c>
      <c r="F29" s="14">
        <f t="shared" si="11"/>
        <v>172284822.32819194</v>
      </c>
      <c r="G29">
        <f t="shared" si="12"/>
        <v>66.841835852801267</v>
      </c>
      <c r="I29" s="9">
        <v>19637</v>
      </c>
      <c r="J29" s="9">
        <v>34962</v>
      </c>
      <c r="K29" s="3">
        <f t="shared" si="7"/>
        <v>-15325</v>
      </c>
      <c r="L29" s="11">
        <f t="shared" si="4"/>
        <v>15325</v>
      </c>
      <c r="M29" s="14">
        <f t="shared" si="5"/>
        <v>234855625</v>
      </c>
      <c r="N29">
        <f t="shared" si="9"/>
        <v>78.041452360340173</v>
      </c>
    </row>
    <row r="30" spans="1:14" x14ac:dyDescent="0.35">
      <c r="B30" s="9">
        <v>41514</v>
      </c>
      <c r="C30" s="9">
        <v>34322.861368624799</v>
      </c>
      <c r="D30" s="3">
        <f t="shared" si="10"/>
        <v>7191.1386313752009</v>
      </c>
      <c r="E30" s="11">
        <f t="shared" si="8"/>
        <v>7191.1386313752009</v>
      </c>
      <c r="F30" s="14">
        <f t="shared" si="11"/>
        <v>51712474.815656796</v>
      </c>
      <c r="G30">
        <f t="shared" si="12"/>
        <v>17.322201260719762</v>
      </c>
      <c r="I30" s="9">
        <v>41514</v>
      </c>
      <c r="J30" s="9">
        <v>19637</v>
      </c>
      <c r="K30" s="3">
        <f t="shared" si="7"/>
        <v>21877</v>
      </c>
      <c r="L30" s="11">
        <f t="shared" si="4"/>
        <v>21877</v>
      </c>
      <c r="M30" s="14">
        <f t="shared" si="5"/>
        <v>478603129</v>
      </c>
      <c r="N30">
        <f t="shared" si="9"/>
        <v>52.69788505082623</v>
      </c>
    </row>
    <row r="31" spans="1:14" x14ac:dyDescent="0.35">
      <c r="B31" s="9">
        <v>34581</v>
      </c>
      <c r="C31" s="9">
        <v>32762.731306414586</v>
      </c>
      <c r="D31" s="3">
        <f t="shared" si="10"/>
        <v>1818.2686935854144</v>
      </c>
      <c r="E31" s="11">
        <f t="shared" si="8"/>
        <v>1818.2686935854144</v>
      </c>
      <c r="F31" s="14">
        <f t="shared" si="11"/>
        <v>3306101.0420728098</v>
      </c>
      <c r="G31">
        <f t="shared" si="12"/>
        <v>5.2579991717573655</v>
      </c>
      <c r="I31" s="9">
        <v>34581</v>
      </c>
      <c r="J31" s="9">
        <v>41514</v>
      </c>
      <c r="K31" s="3">
        <f t="shared" si="7"/>
        <v>-6933</v>
      </c>
      <c r="L31" s="11">
        <f t="shared" si="4"/>
        <v>6933</v>
      </c>
      <c r="M31" s="14">
        <f t="shared" si="5"/>
        <v>48066489</v>
      </c>
      <c r="N31">
        <f t="shared" si="9"/>
        <v>20.048581591047107</v>
      </c>
    </row>
    <row r="32" spans="1:14" x14ac:dyDescent="0.35">
      <c r="B32" s="9">
        <v>18685</v>
      </c>
      <c r="C32" s="9">
        <v>32762.731306414586</v>
      </c>
      <c r="D32" s="3">
        <f t="shared" si="10"/>
        <v>-14077.731306414586</v>
      </c>
      <c r="E32" s="11">
        <f t="shared" si="8"/>
        <v>14077.731306414586</v>
      </c>
      <c r="F32" s="14">
        <f t="shared" si="11"/>
        <v>198182518.7356053</v>
      </c>
      <c r="G32">
        <f t="shared" si="12"/>
        <v>75.34242069261218</v>
      </c>
      <c r="I32" s="9">
        <v>18685</v>
      </c>
      <c r="J32" s="9">
        <v>34581</v>
      </c>
      <c r="K32" s="3">
        <f t="shared" si="7"/>
        <v>-15896</v>
      </c>
      <c r="L32" s="11">
        <f t="shared" si="4"/>
        <v>15896</v>
      </c>
      <c r="M32" s="14">
        <f t="shared" si="5"/>
        <v>252682816</v>
      </c>
      <c r="N32">
        <f t="shared" si="9"/>
        <v>85.073588439925075</v>
      </c>
    </row>
    <row r="33" spans="2:14" x14ac:dyDescent="0.35">
      <c r="B33" s="9">
        <v>48953</v>
      </c>
      <c r="C33" s="9">
        <v>34322.861368624799</v>
      </c>
      <c r="D33" s="3">
        <f t="shared" si="10"/>
        <v>14630.138631375201</v>
      </c>
      <c r="E33" s="11">
        <f t="shared" si="8"/>
        <v>14630.138631375201</v>
      </c>
      <c r="F33" s="14">
        <f t="shared" si="11"/>
        <v>214040956.37325704</v>
      </c>
      <c r="G33">
        <f t="shared" si="12"/>
        <v>29.886092029855575</v>
      </c>
      <c r="I33" s="9">
        <v>48953</v>
      </c>
      <c r="J33" s="9">
        <v>18685</v>
      </c>
      <c r="K33" s="3">
        <f t="shared" si="7"/>
        <v>30268</v>
      </c>
      <c r="L33" s="11">
        <f t="shared" si="4"/>
        <v>30268</v>
      </c>
      <c r="M33" s="14">
        <f t="shared" si="5"/>
        <v>916151824</v>
      </c>
      <c r="N33">
        <f t="shared" si="9"/>
        <v>61.830735603538088</v>
      </c>
    </row>
    <row r="34" spans="2:14" x14ac:dyDescent="0.35">
      <c r="B34" s="9">
        <v>1838</v>
      </c>
      <c r="C34" s="9">
        <v>21841.820870943055</v>
      </c>
      <c r="D34" s="3">
        <f t="shared" si="10"/>
        <v>-20003.820870943055</v>
      </c>
      <c r="E34" s="11">
        <f t="shared" si="8"/>
        <v>20003.820870943055</v>
      </c>
      <c r="F34" s="14">
        <f t="shared" si="11"/>
        <v>400152849.43677694</v>
      </c>
      <c r="G34">
        <f t="shared" si="12"/>
        <v>1088.3471638162707</v>
      </c>
      <c r="I34" s="9">
        <v>1838</v>
      </c>
      <c r="J34" s="9">
        <v>48953</v>
      </c>
      <c r="K34" s="3">
        <f t="shared" si="7"/>
        <v>-47115</v>
      </c>
      <c r="L34" s="11">
        <f t="shared" si="4"/>
        <v>47115</v>
      </c>
      <c r="M34" s="14">
        <f t="shared" si="5"/>
        <v>2219823225</v>
      </c>
      <c r="N34">
        <f t="shared" si="9"/>
        <v>2563.3841131664853</v>
      </c>
    </row>
    <row r="35" spans="2:14" x14ac:dyDescent="0.35">
      <c r="B35" s="9">
        <v>43675</v>
      </c>
      <c r="C35" s="9">
        <v>32762.731306414586</v>
      </c>
      <c r="D35" s="3">
        <f t="shared" si="10"/>
        <v>10912.268693585414</v>
      </c>
      <c r="E35" s="11">
        <f t="shared" si="8"/>
        <v>10912.268693585414</v>
      </c>
      <c r="F35" s="14">
        <f t="shared" si="11"/>
        <v>119077608.04100433</v>
      </c>
      <c r="G35">
        <f t="shared" si="12"/>
        <v>24.985160145587667</v>
      </c>
      <c r="I35" s="9">
        <v>43675</v>
      </c>
      <c r="J35" s="9">
        <v>1838</v>
      </c>
      <c r="K35" s="3">
        <f t="shared" si="7"/>
        <v>41837</v>
      </c>
      <c r="L35" s="11">
        <f t="shared" si="4"/>
        <v>41837</v>
      </c>
      <c r="M35" s="14">
        <f t="shared" si="5"/>
        <v>1750334569</v>
      </c>
      <c r="N35">
        <f t="shared" si="9"/>
        <v>95.791642816256442</v>
      </c>
    </row>
    <row r="36" spans="2:14" x14ac:dyDescent="0.35">
      <c r="B36" s="9">
        <v>31457</v>
      </c>
      <c r="C36" s="9">
        <v>34322.861368624799</v>
      </c>
      <c r="D36" s="3">
        <f t="shared" si="10"/>
        <v>-2865.8613686247991</v>
      </c>
      <c r="E36" s="11">
        <f t="shared" si="8"/>
        <v>2865.8613686247991</v>
      </c>
      <c r="F36" s="14">
        <f t="shared" si="11"/>
        <v>8213161.3841760065</v>
      </c>
      <c r="G36">
        <f t="shared" si="12"/>
        <v>9.1104090301834226</v>
      </c>
      <c r="I36" s="9">
        <v>31457</v>
      </c>
      <c r="J36" s="9">
        <v>43675</v>
      </c>
      <c r="K36" s="3">
        <f t="shared" si="7"/>
        <v>-12218</v>
      </c>
      <c r="L36" s="11">
        <f t="shared" si="4"/>
        <v>12218</v>
      </c>
      <c r="M36" s="14">
        <f t="shared" si="5"/>
        <v>149279524</v>
      </c>
      <c r="N36">
        <f t="shared" si="9"/>
        <v>38.840321708999589</v>
      </c>
    </row>
    <row r="37" spans="2:14" x14ac:dyDescent="0.35">
      <c r="B37" s="9">
        <v>33346</v>
      </c>
      <c r="C37" s="9">
        <v>28082.341119783927</v>
      </c>
      <c r="D37" s="3">
        <f t="shared" si="10"/>
        <v>5263.6588802160732</v>
      </c>
      <c r="E37" s="11">
        <f t="shared" si="8"/>
        <v>5263.6588802160732</v>
      </c>
      <c r="F37" s="14">
        <f t="shared" si="11"/>
        <v>27706104.807277527</v>
      </c>
      <c r="G37">
        <f t="shared" si="12"/>
        <v>15.784978348875647</v>
      </c>
      <c r="I37" s="9">
        <v>33346</v>
      </c>
      <c r="J37" s="9">
        <v>31457</v>
      </c>
      <c r="K37" s="3">
        <f t="shared" si="7"/>
        <v>1889</v>
      </c>
      <c r="L37" s="11">
        <f t="shared" si="4"/>
        <v>1889</v>
      </c>
      <c r="M37" s="14">
        <f t="shared" si="5"/>
        <v>3568321</v>
      </c>
      <c r="N37">
        <f t="shared" si="9"/>
        <v>5.664847358003958</v>
      </c>
    </row>
    <row r="38" spans="2:14" x14ac:dyDescent="0.35">
      <c r="B38" s="9">
        <v>23677</v>
      </c>
      <c r="C38" s="9">
        <v>23401.950933153275</v>
      </c>
      <c r="D38" s="3">
        <f t="shared" si="10"/>
        <v>275.0490668467246</v>
      </c>
      <c r="E38" s="11">
        <f t="shared" si="8"/>
        <v>275.0490668467246</v>
      </c>
      <c r="F38" s="14">
        <f t="shared" si="11"/>
        <v>75651.989173253984</v>
      </c>
      <c r="G38">
        <f t="shared" si="12"/>
        <v>1.1616719468122001</v>
      </c>
      <c r="I38" s="9">
        <v>23677</v>
      </c>
      <c r="J38" s="9">
        <v>33346</v>
      </c>
      <c r="K38" s="3">
        <f t="shared" si="7"/>
        <v>-9669</v>
      </c>
      <c r="L38" s="11">
        <f t="shared" si="4"/>
        <v>9669</v>
      </c>
      <c r="M38" s="14">
        <f t="shared" si="5"/>
        <v>93489561</v>
      </c>
      <c r="N38">
        <f t="shared" si="9"/>
        <v>40.837099294674154</v>
      </c>
    </row>
    <row r="39" spans="2:14" x14ac:dyDescent="0.35">
      <c r="D39" s="15">
        <f>AVERAGE(D15:D38)</f>
        <v>-635.08333333334178</v>
      </c>
      <c r="E39" s="16">
        <f t="shared" si="8"/>
        <v>635.08333333334178</v>
      </c>
      <c r="F39" s="17">
        <f t="shared" si="11"/>
        <v>403330.84027778852</v>
      </c>
      <c r="G39" s="18">
        <f>AVERAGE(G15:G38)</f>
        <v>114.63848958896092</v>
      </c>
      <c r="J39" s="9">
        <v>23677</v>
      </c>
      <c r="K39" s="15">
        <f>AVERAGE(K16:K38)</f>
        <v>-109.82608695652173</v>
      </c>
      <c r="L39" s="16">
        <f t="shared" si="4"/>
        <v>109.82608695652173</v>
      </c>
      <c r="M39" s="17">
        <f>K39^2</f>
        <v>12061.769376181473</v>
      </c>
      <c r="N39" s="18">
        <f>AVERAGE(N16:N38)</f>
        <v>262.31480240767962</v>
      </c>
    </row>
    <row r="40" spans="2:14" x14ac:dyDescent="0.35">
      <c r="D40" s="18" t="s">
        <v>22</v>
      </c>
      <c r="E40" s="18"/>
      <c r="F40" s="18" t="s">
        <v>23</v>
      </c>
      <c r="G40" s="18" t="s">
        <v>24</v>
      </c>
      <c r="K40" s="18" t="s">
        <v>22</v>
      </c>
      <c r="L40" s="18"/>
      <c r="M40" s="18" t="s">
        <v>23</v>
      </c>
      <c r="N40" s="18" t="s">
        <v>24</v>
      </c>
    </row>
  </sheetData>
  <mergeCells count="1"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TAUFIQUE TONMOY</cp:lastModifiedBy>
  <dcterms:created xsi:type="dcterms:W3CDTF">2017-01-23T19:32:29Z</dcterms:created>
  <dcterms:modified xsi:type="dcterms:W3CDTF">2020-06-10T12:00:33Z</dcterms:modified>
</cp:coreProperties>
</file>