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a134bba0518866/Desktop/"/>
    </mc:Choice>
  </mc:AlternateContent>
  <xr:revisionPtr revIDLastSave="447" documentId="8_{DA087DD6-76FF-47D7-9C97-DE3ED8ABBF28}" xr6:coauthVersionLast="47" xr6:coauthVersionMax="47" xr10:uidLastSave="{7AC35C75-9B0B-4666-9214-B5D0C06ABD7A}"/>
  <bookViews>
    <workbookView xWindow="-108" yWindow="-108" windowWidth="23256" windowHeight="12456" activeTab="4" xr2:uid="{4676EB70-1AC6-40A8-971A-2F609767A51C}"/>
  </bookViews>
  <sheets>
    <sheet name="Question 1 - 7" sheetId="1" r:id="rId1"/>
    <sheet name="Question 8 and 9" sheetId="2" r:id="rId2"/>
    <sheet name="Question 10" sheetId="3" r:id="rId3"/>
    <sheet name="Question 11" sheetId="8" r:id="rId4"/>
    <sheet name="Question 17" sheetId="4" r:id="rId5"/>
    <sheet name="Question 18 and 19" sheetId="5" r:id="rId6"/>
  </sheets>
  <definedNames>
    <definedName name="_xlchart.v1.0" hidden="1">'Question 10'!$A$2:$A$11</definedName>
    <definedName name="_xlchart.v1.1" hidden="1">'Question 11'!$A$2:$A$11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B9" i="5"/>
  <c r="F5" i="5" s="1"/>
  <c r="G5" i="5" s="1"/>
  <c r="D5" i="5"/>
  <c r="E5" i="5" s="1"/>
  <c r="A9" i="5"/>
  <c r="B11" i="4"/>
  <c r="B6" i="4" l="1"/>
  <c r="C6" i="4" s="1"/>
  <c r="B7" i="4"/>
  <c r="C7" i="4" s="1"/>
  <c r="B2" i="4"/>
  <c r="C2" i="4" s="1"/>
  <c r="B3" i="4"/>
  <c r="C3" i="4" s="1"/>
  <c r="B4" i="4"/>
  <c r="C4" i="4" s="1"/>
  <c r="B5" i="4"/>
  <c r="C5" i="4" s="1"/>
  <c r="B8" i="4"/>
  <c r="C8" i="4" s="1"/>
  <c r="D2" i="5"/>
  <c r="E2" i="5" s="1"/>
  <c r="E7" i="5" s="1"/>
  <c r="E9" i="5" s="1"/>
  <c r="I4" i="5" s="1"/>
  <c r="I9" i="5" s="1"/>
  <c r="D6" i="5"/>
  <c r="E6" i="5" s="1"/>
  <c r="D4" i="5"/>
  <c r="E4" i="5" s="1"/>
  <c r="D3" i="5"/>
  <c r="E3" i="5" s="1"/>
  <c r="F4" i="5"/>
  <c r="G4" i="5" s="1"/>
  <c r="F6" i="5"/>
  <c r="G6" i="5" s="1"/>
  <c r="F2" i="5"/>
  <c r="G2" i="5" s="1"/>
  <c r="F3" i="5"/>
  <c r="G3" i="5" s="1"/>
  <c r="C9" i="4" l="1"/>
  <c r="G1" i="4" s="1"/>
  <c r="D2" i="4" s="1"/>
  <c r="B15" i="4" s="1"/>
  <c r="G7" i="5"/>
  <c r="G9" i="5" s="1"/>
  <c r="J4" i="5" s="1"/>
  <c r="J9" i="5" s="1"/>
  <c r="C13" i="5" s="1"/>
  <c r="C14" i="5" s="1"/>
  <c r="D4" i="3"/>
  <c r="D3" i="3"/>
  <c r="D2" i="3"/>
  <c r="E14" i="1"/>
  <c r="E13" i="1"/>
  <c r="D5" i="3" l="1"/>
  <c r="D6" i="3" l="1"/>
  <c r="E9" i="1"/>
  <c r="E8" i="1"/>
  <c r="E7" i="1"/>
  <c r="E6" i="1"/>
  <c r="E5" i="1"/>
  <c r="E4" i="1"/>
  <c r="E3" i="1"/>
  <c r="E2" i="1"/>
  <c r="E10" i="1" l="1"/>
  <c r="E11" i="1" s="1"/>
  <c r="F4" i="1"/>
  <c r="F11" i="1"/>
  <c r="F3" i="1"/>
  <c r="F10" i="1"/>
  <c r="F2" i="1"/>
  <c r="F8" i="1"/>
  <c r="F7" i="1"/>
  <c r="F6" i="1"/>
  <c r="F5" i="1"/>
  <c r="F9" i="1"/>
  <c r="E15" i="1"/>
  <c r="E12" i="1" l="1"/>
</calcChain>
</file>

<file path=xl/sharedStrings.xml><?xml version="1.0" encoding="utf-8"?>
<sst xmlns="http://schemas.openxmlformats.org/spreadsheetml/2006/main" count="72" uniqueCount="59">
  <si>
    <t>MEAN</t>
  </si>
  <si>
    <t>DATA</t>
  </si>
  <si>
    <t>MEDIAN</t>
  </si>
  <si>
    <t>MODE</t>
  </si>
  <si>
    <t>Metric</t>
  </si>
  <si>
    <t>Q1(25th percantile)</t>
  </si>
  <si>
    <t>Q2(50th percantile)</t>
  </si>
  <si>
    <t>Q3(75th percantile)</t>
  </si>
  <si>
    <t>Min</t>
  </si>
  <si>
    <t>Max</t>
  </si>
  <si>
    <t>IQR(Q3-Q1)</t>
  </si>
  <si>
    <t>Lower Bound</t>
  </si>
  <si>
    <t>Upper Bound</t>
  </si>
  <si>
    <t>Variance</t>
  </si>
  <si>
    <t>Standard Deviation</t>
  </si>
  <si>
    <t>Range</t>
  </si>
  <si>
    <t>DATA (X)</t>
  </si>
  <si>
    <t>(Y)</t>
  </si>
  <si>
    <t>Z-SCORE</t>
  </si>
  <si>
    <t>CORRELATION</t>
  </si>
  <si>
    <t>X-MEAN(X)</t>
  </si>
  <si>
    <t>X*X</t>
  </si>
  <si>
    <t>Sample S.D(S)</t>
  </si>
  <si>
    <t>A</t>
  </si>
  <si>
    <t>B</t>
  </si>
  <si>
    <t>X*X/N-1</t>
  </si>
  <si>
    <t>T-TEST</t>
  </si>
  <si>
    <t>T-TABLE VALUE</t>
  </si>
  <si>
    <t xml:space="preserve"> T-Static &lt; Critical value</t>
  </si>
  <si>
    <t xml:space="preserve"> </t>
  </si>
  <si>
    <t>Hence, Failed to reject null hypothesis</t>
  </si>
  <si>
    <t>MEAN A</t>
  </si>
  <si>
    <t>MEAN B</t>
  </si>
  <si>
    <t>X1= A-MEAN A</t>
  </si>
  <si>
    <t>X2 = B - MEAN B</t>
  </si>
  <si>
    <t>X1*X1</t>
  </si>
  <si>
    <t>X2*X2</t>
  </si>
  <si>
    <t>S(A)</t>
  </si>
  <si>
    <t>S(B)</t>
  </si>
  <si>
    <t xml:space="preserve">SAMPLE VARIANCE </t>
  </si>
  <si>
    <t>S(A)*S(A)</t>
  </si>
  <si>
    <t>SP(POOLED SD)</t>
  </si>
  <si>
    <t xml:space="preserve">T- TEST </t>
  </si>
  <si>
    <t>Result</t>
  </si>
  <si>
    <t>df= n1+n2-2=5+5-2 = 8</t>
  </si>
  <si>
    <t>T-STATIC&gt;CRITICAL T VALUE</t>
  </si>
  <si>
    <t>Group A  scored significantly higher than Group 2.</t>
  </si>
  <si>
    <r>
      <t>There is a significant difference between the means of the two groups (</t>
    </r>
    <r>
      <rPr>
        <b/>
        <i/>
        <sz val="13.3"/>
        <color rgb="FF404040"/>
        <rFont val="KaTeX_Math"/>
      </rPr>
      <t>p</t>
    </r>
    <r>
      <rPr>
        <b/>
        <i/>
        <sz val="13.3"/>
        <color rgb="FF404040"/>
        <rFont val="Times New Roman"/>
        <family val="1"/>
      </rPr>
      <t>&lt;0.05</t>
    </r>
    <r>
      <rPr>
        <b/>
        <i/>
        <sz val="10"/>
        <color rgb="FF404040"/>
        <rFont val="Segoe UI"/>
        <family val="2"/>
      </rPr>
      <t xml:space="preserve">). </t>
    </r>
  </si>
  <si>
    <t>df = n-1 = 7-1 = 6</t>
  </si>
  <si>
    <r>
      <t>There is </t>
    </r>
    <r>
      <rPr>
        <b/>
        <sz val="10"/>
        <color rgb="FF404040"/>
        <rFont val="Segoe UI"/>
        <family val="2"/>
      </rPr>
      <t>no significant difference</t>
    </r>
    <r>
      <rPr>
        <sz val="10"/>
        <color rgb="FF404040"/>
        <rFont val="Segoe UI"/>
        <family val="2"/>
      </rPr>
      <t> between the sample mean and the hypothesized mean of 50 (</t>
    </r>
    <r>
      <rPr>
        <i/>
        <sz val="13.3"/>
        <color rgb="FF404040"/>
        <rFont val="KaTeX_Math"/>
      </rPr>
      <t>p</t>
    </r>
    <r>
      <rPr>
        <sz val="13.3"/>
        <color rgb="FF404040"/>
        <rFont val="Times New Roman"/>
        <family val="1"/>
      </rPr>
      <t>&gt;0.05</t>
    </r>
    <r>
      <rPr>
        <sz val="10"/>
        <color rgb="FF404040"/>
        <rFont val="Segoe UI"/>
        <family val="2"/>
      </rPr>
      <t>).</t>
    </r>
  </si>
  <si>
    <t>WE REJECT NULL HYPOTHESIS</t>
  </si>
  <si>
    <t>5) Any value below 5 or above 29 is an outlier. In this dataset, there are no outliers.</t>
  </si>
  <si>
    <t>The IQR measures the spread of the middle 50% of the data. It is robust to outliers and provides a clearer picture of data variability.</t>
  </si>
  <si>
    <t>3) SIGNIFICANCE:</t>
  </si>
  <si>
    <t>The Z-score measures how many standard deviations a value is from the mean.</t>
  </si>
  <si>
    <t>7) Z-Score</t>
  </si>
  <si>
    <t>Z-scores standardize data, allowing comparison across different datasets</t>
  </si>
  <si>
    <t>Significance</t>
  </si>
  <si>
    <r>
      <t>The result is </t>
    </r>
    <r>
      <rPr>
        <b/>
        <sz val="10"/>
        <color rgb="FF404040"/>
        <rFont val="Segoe UI"/>
        <family val="2"/>
      </rPr>
      <t>1</t>
    </r>
    <r>
      <rPr>
        <sz val="10"/>
        <color rgb="FF404040"/>
        <rFont val="Segoe UI"/>
        <family val="2"/>
      </rPr>
      <t>, indicating a perfect positive linear relationship.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</si>
</sst>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404040"/>
      <name val="Segoe UI"/>
      <family val="2"/>
    </font>
    <font>
      <b/>
      <sz val="10"/>
      <color rgb="FF404040"/>
      <name val="Segoe UI"/>
      <family val="2"/>
    </font>
    <font>
      <sz val="13.3"/>
      <color rgb="FF404040"/>
      <name val="Times New Roman"/>
      <family val="1"/>
    </font>
    <font>
      <i/>
      <sz val="13.3"/>
      <color rgb="FF404040"/>
      <name val="KaTeX_Math"/>
    </font>
    <font>
      <b/>
      <i/>
      <sz val="13.3"/>
      <color rgb="FF404040"/>
      <name val="KaTeX_Math"/>
    </font>
    <font>
      <b/>
      <i/>
      <sz val="10"/>
      <color rgb="FF404040"/>
      <name val="Segoe UI"/>
      <family val="2"/>
    </font>
    <font>
      <b/>
      <i/>
      <sz val="13.3"/>
      <color rgb="FF404040"/>
      <name val="Times New Roman"/>
      <family val="1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4" fillId="0" borderId="0" xfId="0" applyFont="1"/>
    <xf numFmtId="0" fontId="5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 applyBorder="1"/>
    <xf numFmtId="0" fontId="0" fillId="0" borderId="0" xfId="0" applyBorder="1"/>
    <xf numFmtId="0" fontId="1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'Question 8 and 9'!$A$2:$A$6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xVal>
          <c:yVal>
            <c:numRef>
              <c:f>'Question 8 and 9'!$B$2:$B$6</c:f>
              <c:numCache>
                <c:formatCode>General</c:formatCode>
                <c:ptCount val="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7-4E39-99B6-DE4B28452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7449408"/>
        <c:axId val="1407449888"/>
      </c:scatterChart>
      <c:valAx>
        <c:axId val="1407449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49888"/>
        <c:crosses val="autoZero"/>
        <c:crossBetween val="midCat"/>
      </c:valAx>
      <c:valAx>
        <c:axId val="140744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449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8CF5985B-4BC0-4157-8D29-7DCB6D6C90AB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CD76DDB1-7909-4036-B605-83D1183F3438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297180</xdr:colOff>
      <xdr:row>2</xdr:row>
      <xdr:rowOff>49530</xdr:rowOff>
    </xdr:from>
    <xdr:to>
      <xdr:col>14</xdr:col>
      <xdr:colOff>601980</xdr:colOff>
      <xdr:row>17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4C016-ABDC-4453-F156-6F248C6AF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3</xdr:row>
      <xdr:rowOff>179070</xdr:rowOff>
    </xdr:from>
    <xdr:to>
      <xdr:col>15</xdr:col>
      <xdr:colOff>144780</xdr:colOff>
      <xdr:row>18</xdr:row>
      <xdr:rowOff>179070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EB48BBF1-1D23-C5D7-0415-7ECB4844B6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1160" y="7277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358140</xdr:colOff>
      <xdr:row>2</xdr:row>
      <xdr:rowOff>80010</xdr:rowOff>
    </xdr:from>
    <xdr:to>
      <xdr:col>11</xdr:col>
      <xdr:colOff>53340</xdr:colOff>
      <xdr:row>17</xdr:row>
      <xdr:rowOff>80010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76DD156-F101-624F-D614-A503847F65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86940" y="4457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8522-613B-4040-B2B5-F583E57BD236}">
  <dimension ref="A1:V15"/>
  <sheetViews>
    <sheetView zoomScale="94" zoomScaleNormal="94" workbookViewId="0">
      <selection activeCell="Q24" sqref="Q24"/>
    </sheetView>
  </sheetViews>
  <sheetFormatPr defaultRowHeight="14.4"/>
  <cols>
    <col min="4" max="4" width="21.33203125" customWidth="1"/>
    <col min="8" max="8" width="7.77734375" customWidth="1"/>
  </cols>
  <sheetData>
    <row r="1" spans="1:22" ht="15.6">
      <c r="B1" s="6" t="s">
        <v>1</v>
      </c>
      <c r="D1" s="6" t="s">
        <v>4</v>
      </c>
      <c r="E1" s="6" t="s">
        <v>43</v>
      </c>
      <c r="F1" s="8" t="s">
        <v>18</v>
      </c>
      <c r="I1" s="4" t="s">
        <v>53</v>
      </c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5.6">
      <c r="B2" s="10">
        <v>12</v>
      </c>
      <c r="D2" s="8" t="s">
        <v>0</v>
      </c>
      <c r="E2" s="7">
        <f>AVERAGE(B2:B11)</f>
        <v>17.100000000000001</v>
      </c>
      <c r="F2" s="7">
        <f>(B2-E2)/E14</f>
        <v>-1.156901878035941</v>
      </c>
      <c r="I2" s="4"/>
      <c r="J2" s="4"/>
      <c r="K2" s="4"/>
      <c r="L2" s="4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9.2">
      <c r="B3" s="10">
        <v>15</v>
      </c>
      <c r="D3" s="8" t="s">
        <v>2</v>
      </c>
      <c r="E3" s="7">
        <f>MEDIAN(B2:B11)</f>
        <v>17.5</v>
      </c>
      <c r="F3" s="7">
        <f>(B3-E2)/E14</f>
        <v>-0.47637136154421117</v>
      </c>
      <c r="I3" s="22" t="s">
        <v>52</v>
      </c>
      <c r="J3" s="4"/>
      <c r="K3" s="4"/>
      <c r="L3" s="4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5.6">
      <c r="B4" s="10">
        <v>14</v>
      </c>
      <c r="D4" s="8" t="s">
        <v>3</v>
      </c>
      <c r="E4" s="7" t="e">
        <f>_xlfn.MODE.SNGL(B2:B11)</f>
        <v>#N/A</v>
      </c>
      <c r="F4" s="7">
        <f>(B4-E2)/E14</f>
        <v>-0.70321486704145442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5.6">
      <c r="B5" s="10">
        <v>10</v>
      </c>
      <c r="D5" s="9" t="s">
        <v>5</v>
      </c>
      <c r="E5" s="7">
        <f>PERCENTILE(B2:B11,0.25)</f>
        <v>14.25</v>
      </c>
      <c r="F5" s="7">
        <f>(B5-E2)/E14</f>
        <v>-1.6105888890304276</v>
      </c>
      <c r="I5" s="4" t="s">
        <v>51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5.6">
      <c r="B6" s="10">
        <v>18</v>
      </c>
      <c r="D6" s="9" t="s">
        <v>6</v>
      </c>
      <c r="E6" s="7">
        <f>PERCENTILE(B2:B11,0.5)</f>
        <v>17.5</v>
      </c>
      <c r="F6" s="7">
        <f>(B6-E2)/E14</f>
        <v>0.20415915494751863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5.6">
      <c r="B7" s="10">
        <v>20</v>
      </c>
      <c r="D7" s="9" t="s">
        <v>7</v>
      </c>
      <c r="E7" s="7">
        <f>PERCENTILE(B2:B11,0.75)</f>
        <v>19.75</v>
      </c>
      <c r="F7" s="7">
        <f>(B7-E2)/E14</f>
        <v>0.65784616594200518</v>
      </c>
      <c r="I7" s="2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5.6">
      <c r="B8" s="10">
        <v>22</v>
      </c>
      <c r="D8" s="9" t="s">
        <v>8</v>
      </c>
      <c r="E8" s="7">
        <f>MIN(B2:B11)</f>
        <v>10</v>
      </c>
      <c r="F8" s="7">
        <f>(B8-E2)/E14</f>
        <v>1.1115331769364918</v>
      </c>
      <c r="I8" s="4" t="s">
        <v>55</v>
      </c>
      <c r="J8" s="4"/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</row>
    <row r="9" spans="1:22" ht="19.2">
      <c r="B9" s="10">
        <v>24</v>
      </c>
      <c r="D9" s="9" t="s">
        <v>9</v>
      </c>
      <c r="E9" s="7">
        <f>MAX(B2:B11)</f>
        <v>24</v>
      </c>
      <c r="F9" s="7">
        <f>(B9-E2)/E14</f>
        <v>1.5652201879309782</v>
      </c>
      <c r="I9" s="22" t="s">
        <v>54</v>
      </c>
      <c r="J9" s="4"/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</row>
    <row r="10" spans="1:22" ht="15.6">
      <c r="B10" s="10">
        <v>17</v>
      </c>
      <c r="D10" s="9" t="s">
        <v>10</v>
      </c>
      <c r="E10" s="7">
        <f>(E7-E5)</f>
        <v>5.5</v>
      </c>
      <c r="F10" s="7">
        <f>(B10-E2)/E14</f>
        <v>-2.268435054972465E-2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5.6">
      <c r="B11" s="10">
        <v>19</v>
      </c>
      <c r="D11" s="9" t="s">
        <v>11</v>
      </c>
      <c r="E11" s="7">
        <f>(E5-1.5*E10)</f>
        <v>6</v>
      </c>
      <c r="F11" s="7">
        <f>(B11-E2)/E14</f>
        <v>0.43100266044476188</v>
      </c>
      <c r="I11" s="4" t="s">
        <v>57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5.6">
      <c r="A12" s="1"/>
      <c r="D12" s="9" t="s">
        <v>12</v>
      </c>
      <c r="E12" s="7">
        <f>(E7+1.5*E10)</f>
        <v>28</v>
      </c>
      <c r="F12" s="21"/>
      <c r="G12" s="21"/>
      <c r="I12" s="4" t="s">
        <v>56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5.6">
      <c r="A13" s="1"/>
      <c r="D13" s="9" t="s">
        <v>13</v>
      </c>
      <c r="E13" s="7">
        <f>_xlfn.VAR.S(B2:B11)</f>
        <v>19.433333333333344</v>
      </c>
      <c r="F13" s="21"/>
      <c r="G13" s="2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1"/>
      <c r="D14" s="9" t="s">
        <v>14</v>
      </c>
      <c r="E14" s="7">
        <f>STDEV(B2:B11)</f>
        <v>4.4083254568297638</v>
      </c>
      <c r="F14" s="21"/>
      <c r="G14" s="21"/>
    </row>
    <row r="15" spans="1:22">
      <c r="D15" s="9" t="s">
        <v>15</v>
      </c>
      <c r="E15" s="7">
        <f>(E9-E8)</f>
        <v>14</v>
      </c>
      <c r="F15" s="21"/>
      <c r="G15" s="2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EA87-2243-4D0C-867A-815989BDC4EB}">
  <dimension ref="A1:C8"/>
  <sheetViews>
    <sheetView workbookViewId="0">
      <selection activeCell="S21" sqref="S21"/>
    </sheetView>
  </sheetViews>
  <sheetFormatPr defaultRowHeight="14.4"/>
  <cols>
    <col min="3" max="3" width="13.6640625" customWidth="1"/>
  </cols>
  <sheetData>
    <row r="1" spans="1:3">
      <c r="A1" s="6" t="s">
        <v>16</v>
      </c>
      <c r="B1" s="6" t="s">
        <v>17</v>
      </c>
      <c r="C1" s="8" t="s">
        <v>19</v>
      </c>
    </row>
    <row r="2" spans="1:3">
      <c r="A2" s="7">
        <v>10</v>
      </c>
      <c r="B2" s="7">
        <v>5</v>
      </c>
      <c r="C2" s="7">
        <f>CORREL(A2:A6,B2:B6)</f>
        <v>0.99999999999999989</v>
      </c>
    </row>
    <row r="3" spans="1:3">
      <c r="A3" s="7">
        <v>20</v>
      </c>
      <c r="B3" s="7">
        <v>10</v>
      </c>
    </row>
    <row r="4" spans="1:3">
      <c r="A4" s="7">
        <v>30</v>
      </c>
      <c r="B4" s="7">
        <v>15</v>
      </c>
    </row>
    <row r="5" spans="1:3">
      <c r="A5" s="7">
        <v>40</v>
      </c>
      <c r="B5" s="7">
        <v>20</v>
      </c>
    </row>
    <row r="6" spans="1:3">
      <c r="A6" s="7">
        <v>50</v>
      </c>
      <c r="B6" s="7">
        <v>25</v>
      </c>
    </row>
    <row r="8" spans="1:3" ht="15">
      <c r="A8" s="16" t="s">
        <v>58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EFDF-CB10-45CB-A842-D7FB1426D3AC}">
  <dimension ref="A1:F15"/>
  <sheetViews>
    <sheetView workbookViewId="0">
      <selection activeCell="L22" sqref="L22"/>
    </sheetView>
  </sheetViews>
  <sheetFormatPr defaultRowHeight="14.4"/>
  <cols>
    <col min="3" max="3" width="18.77734375" customWidth="1"/>
    <col min="4" max="4" width="10" customWidth="1"/>
  </cols>
  <sheetData>
    <row r="1" spans="1:6">
      <c r="A1" s="6" t="s">
        <v>1</v>
      </c>
      <c r="C1" s="6" t="s">
        <v>4</v>
      </c>
      <c r="D1" s="6" t="s">
        <v>43</v>
      </c>
      <c r="F1" s="1"/>
    </row>
    <row r="2" spans="1:6">
      <c r="A2" s="7">
        <v>12</v>
      </c>
      <c r="C2" s="9" t="s">
        <v>5</v>
      </c>
      <c r="D2" s="7">
        <f>PERCENTILE(A2:A11,0.25)</f>
        <v>14.25</v>
      </c>
    </row>
    <row r="3" spans="1:6">
      <c r="A3" s="7">
        <v>15</v>
      </c>
      <c r="C3" s="9" t="s">
        <v>6</v>
      </c>
      <c r="D3" s="7">
        <f>PERCENTILE(A2:A11,0.5)</f>
        <v>17.5</v>
      </c>
    </row>
    <row r="4" spans="1:6">
      <c r="A4" s="7">
        <v>14</v>
      </c>
      <c r="C4" s="9" t="s">
        <v>7</v>
      </c>
      <c r="D4" s="7">
        <f>PERCENTILE(A2:A11,0.75)</f>
        <v>19.75</v>
      </c>
    </row>
    <row r="5" spans="1:6">
      <c r="A5" s="7">
        <v>10</v>
      </c>
      <c r="C5" s="9" t="s">
        <v>11</v>
      </c>
      <c r="D5" s="7">
        <f>(D2-1.5*D10)</f>
        <v>14.25</v>
      </c>
    </row>
    <row r="6" spans="1:6">
      <c r="A6" s="7">
        <v>18</v>
      </c>
      <c r="C6" s="9" t="s">
        <v>12</v>
      </c>
      <c r="D6" s="7">
        <f>(D4+1.5*D10)</f>
        <v>19.75</v>
      </c>
    </row>
    <row r="7" spans="1:6">
      <c r="A7" s="7">
        <v>20</v>
      </c>
    </row>
    <row r="8" spans="1:6">
      <c r="A8" s="7">
        <v>22</v>
      </c>
      <c r="C8" s="3"/>
    </row>
    <row r="9" spans="1:6">
      <c r="A9" s="7">
        <v>24</v>
      </c>
      <c r="C9" s="3"/>
    </row>
    <row r="10" spans="1:6">
      <c r="A10" s="7">
        <v>17</v>
      </c>
      <c r="C10" s="3"/>
    </row>
    <row r="11" spans="1:6">
      <c r="A11" s="7">
        <v>19</v>
      </c>
    </row>
    <row r="13" spans="1:6">
      <c r="C13" s="3"/>
    </row>
    <row r="14" spans="1:6">
      <c r="C14" s="3"/>
    </row>
    <row r="15" spans="1:6">
      <c r="C15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C472E-33E8-4FBE-A58B-16965D948837}">
  <dimension ref="A1:A11"/>
  <sheetViews>
    <sheetView workbookViewId="0">
      <selection activeCell="O12" sqref="O12"/>
    </sheetView>
  </sheetViews>
  <sheetFormatPr defaultRowHeight="14.4"/>
  <sheetData>
    <row r="1" spans="1:1">
      <c r="A1" s="6" t="s">
        <v>1</v>
      </c>
    </row>
    <row r="2" spans="1:1">
      <c r="A2" s="10">
        <v>12</v>
      </c>
    </row>
    <row r="3" spans="1:1">
      <c r="A3" s="10">
        <v>15</v>
      </c>
    </row>
    <row r="4" spans="1:1">
      <c r="A4" s="10">
        <v>14</v>
      </c>
    </row>
    <row r="5" spans="1:1">
      <c r="A5" s="10">
        <v>10</v>
      </c>
    </row>
    <row r="6" spans="1:1">
      <c r="A6" s="10">
        <v>18</v>
      </c>
    </row>
    <row r="7" spans="1:1">
      <c r="A7" s="10">
        <v>20</v>
      </c>
    </row>
    <row r="8" spans="1:1">
      <c r="A8" s="10">
        <v>22</v>
      </c>
    </row>
    <row r="9" spans="1:1">
      <c r="A9" s="10">
        <v>24</v>
      </c>
    </row>
    <row r="10" spans="1:1">
      <c r="A10" s="10">
        <v>17</v>
      </c>
    </row>
    <row r="11" spans="1:1">
      <c r="A11" s="10">
        <v>19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0230-077F-43D0-B558-70725CCE6195}">
  <dimension ref="A1:I23"/>
  <sheetViews>
    <sheetView tabSelected="1" workbookViewId="0">
      <selection activeCell="G6" sqref="G6"/>
    </sheetView>
  </sheetViews>
  <sheetFormatPr defaultRowHeight="14.4"/>
  <cols>
    <col min="1" max="1" width="10.44140625" customWidth="1"/>
    <col min="2" max="2" width="14" customWidth="1"/>
    <col min="3" max="3" width="14.88671875" customWidth="1"/>
    <col min="4" max="4" width="15" customWidth="1"/>
    <col min="5" max="5" width="14.88671875" customWidth="1"/>
    <col min="6" max="6" width="16.77734375" customWidth="1"/>
    <col min="7" max="7" width="11.44140625" customWidth="1"/>
  </cols>
  <sheetData>
    <row r="1" spans="1:9">
      <c r="A1" s="11" t="s">
        <v>1</v>
      </c>
      <c r="B1" s="6" t="s">
        <v>20</v>
      </c>
      <c r="C1" s="6" t="s">
        <v>21</v>
      </c>
      <c r="D1" s="12" t="s">
        <v>22</v>
      </c>
      <c r="F1" s="13" t="s">
        <v>25</v>
      </c>
      <c r="G1" s="7">
        <f>C9/6</f>
        <v>38.809523809523803</v>
      </c>
      <c r="H1" s="20"/>
      <c r="I1" s="21"/>
    </row>
    <row r="2" spans="1:9">
      <c r="A2" s="7">
        <v>45</v>
      </c>
      <c r="B2" s="7">
        <f>A2-B11</f>
        <v>-8.1428571428571459</v>
      </c>
      <c r="C2" s="7">
        <f t="shared" ref="C2:C8" si="0">B2*B2</f>
        <v>66.306122448979636</v>
      </c>
      <c r="D2" s="7">
        <f>SQRT(G1)</f>
        <v>6.2297290317897298</v>
      </c>
    </row>
    <row r="3" spans="1:9">
      <c r="A3" s="7">
        <v>50</v>
      </c>
      <c r="B3" s="7">
        <f>A3-B11</f>
        <v>-3.1428571428571459</v>
      </c>
      <c r="C3" s="7">
        <f t="shared" si="0"/>
        <v>9.8775510204081822</v>
      </c>
    </row>
    <row r="4" spans="1:9">
      <c r="A4" s="7">
        <v>55</v>
      </c>
      <c r="B4" s="7">
        <f>A4-B11</f>
        <v>1.8571428571428541</v>
      </c>
      <c r="C4" s="7">
        <f t="shared" si="0"/>
        <v>3.4489795918367232</v>
      </c>
    </row>
    <row r="5" spans="1:9">
      <c r="A5" s="7">
        <v>60</v>
      </c>
      <c r="B5" s="7">
        <f>A5-B11</f>
        <v>6.8571428571428541</v>
      </c>
      <c r="C5" s="7">
        <f t="shared" si="0"/>
        <v>47.020408163265266</v>
      </c>
    </row>
    <row r="6" spans="1:9">
      <c r="A6" s="7">
        <v>62</v>
      </c>
      <c r="B6" s="7">
        <f>A6-B11</f>
        <v>8.8571428571428541</v>
      </c>
      <c r="C6" s="7">
        <f t="shared" si="0"/>
        <v>78.448979591836675</v>
      </c>
    </row>
    <row r="7" spans="1:9">
      <c r="A7" s="7">
        <v>48</v>
      </c>
      <c r="B7" s="7">
        <f>A7-B11</f>
        <v>-5.1428571428571459</v>
      </c>
      <c r="C7" s="7">
        <f t="shared" si="0"/>
        <v>26.448979591836768</v>
      </c>
    </row>
    <row r="8" spans="1:9">
      <c r="A8" s="7">
        <v>52</v>
      </c>
      <c r="B8" s="7">
        <f>A8-B11</f>
        <v>-1.1428571428571459</v>
      </c>
      <c r="C8" s="7">
        <f t="shared" si="0"/>
        <v>1.3061224489795988</v>
      </c>
    </row>
    <row r="9" spans="1:9" ht="15.6">
      <c r="C9" s="8">
        <f>SUM(C2:C8)</f>
        <v>232.85714285714283</v>
      </c>
      <c r="I9" s="5"/>
    </row>
    <row r="10" spans="1:9" ht="15.6">
      <c r="I10" s="5"/>
    </row>
    <row r="11" spans="1:9">
      <c r="A11" s="8" t="s">
        <v>0</v>
      </c>
      <c r="B11" s="7">
        <f>AVERAGE(A2:A8)</f>
        <v>53.142857142857146</v>
      </c>
    </row>
    <row r="12" spans="1:9">
      <c r="A12" s="1"/>
    </row>
    <row r="15" spans="1:9">
      <c r="A15" s="8" t="s">
        <v>26</v>
      </c>
      <c r="B15" s="7">
        <f>(B11-50)/(D2/SQRT(7))</f>
        <v>1.3347640585603673</v>
      </c>
    </row>
    <row r="16" spans="1:9">
      <c r="A16" s="8" t="s">
        <v>27</v>
      </c>
      <c r="B16" s="7">
        <v>2.4470000000000001</v>
      </c>
    </row>
    <row r="17" spans="1:3" ht="15.6">
      <c r="A17" s="19" t="s">
        <v>28</v>
      </c>
      <c r="B17" s="19"/>
      <c r="C17" s="19"/>
    </row>
    <row r="18" spans="1:3" ht="15.6">
      <c r="A18" s="19" t="s">
        <v>30</v>
      </c>
      <c r="B18" s="19"/>
      <c r="C18" s="19"/>
    </row>
    <row r="20" spans="1:3">
      <c r="A20" s="18" t="s">
        <v>48</v>
      </c>
    </row>
    <row r="22" spans="1:3" ht="17.399999999999999">
      <c r="A22" s="16" t="s">
        <v>49</v>
      </c>
    </row>
    <row r="23" spans="1:3">
      <c r="B2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03DAE-41D9-4316-858D-6E21E1F341D4}">
  <dimension ref="A1:J24"/>
  <sheetViews>
    <sheetView zoomScale="96" zoomScaleNormal="96" workbookViewId="0">
      <selection activeCell="C27" sqref="C27"/>
    </sheetView>
  </sheetViews>
  <sheetFormatPr defaultRowHeight="14.4"/>
  <cols>
    <col min="4" max="4" width="19.88671875" customWidth="1"/>
    <col min="5" max="5" width="17.6640625" customWidth="1"/>
    <col min="6" max="6" width="14.6640625" customWidth="1"/>
    <col min="9" max="9" width="12.21875" customWidth="1"/>
    <col min="10" max="10" width="13.77734375" customWidth="1"/>
  </cols>
  <sheetData>
    <row r="1" spans="1:10">
      <c r="A1" s="6" t="s">
        <v>23</v>
      </c>
      <c r="B1" s="6" t="s">
        <v>24</v>
      </c>
      <c r="C1" s="1"/>
      <c r="D1" s="6" t="s">
        <v>33</v>
      </c>
      <c r="E1" s="6" t="s">
        <v>35</v>
      </c>
      <c r="F1" s="6" t="s">
        <v>34</v>
      </c>
      <c r="G1" s="6" t="s">
        <v>36</v>
      </c>
      <c r="I1" s="2" t="s">
        <v>37</v>
      </c>
      <c r="J1" s="2" t="s">
        <v>38</v>
      </c>
    </row>
    <row r="2" spans="1:10">
      <c r="A2" s="7">
        <v>85</v>
      </c>
      <c r="B2" s="7">
        <v>78</v>
      </c>
      <c r="D2" s="7">
        <f>A2-$A$9</f>
        <v>-3.2000000000000028</v>
      </c>
      <c r="E2" s="7">
        <f>D2*D2</f>
        <v>10.240000000000018</v>
      </c>
      <c r="F2" s="7">
        <f>B2-B9</f>
        <v>-1</v>
      </c>
      <c r="G2" s="7">
        <f>F2*F2</f>
        <v>1</v>
      </c>
    </row>
    <row r="3" spans="1:10">
      <c r="A3" s="7">
        <v>90</v>
      </c>
      <c r="B3" s="7">
        <v>75</v>
      </c>
      <c r="D3" s="7">
        <f t="shared" ref="D3:D6" si="0">A3-$A$9</f>
        <v>1.7999999999999972</v>
      </c>
      <c r="E3" s="7">
        <f t="shared" ref="E3:E6" si="1">D3*D3</f>
        <v>3.2399999999999896</v>
      </c>
      <c r="F3" s="7">
        <f>B3-B9</f>
        <v>-4</v>
      </c>
      <c r="G3" s="7">
        <f>F3*F3</f>
        <v>16</v>
      </c>
    </row>
    <row r="4" spans="1:10">
      <c r="A4" s="7">
        <v>88</v>
      </c>
      <c r="B4" s="7">
        <v>80</v>
      </c>
      <c r="D4" s="7">
        <f t="shared" si="0"/>
        <v>-0.20000000000000284</v>
      </c>
      <c r="E4" s="7">
        <f t="shared" si="1"/>
        <v>4.0000000000001139E-2</v>
      </c>
      <c r="F4" s="7">
        <f>B4-B9</f>
        <v>1</v>
      </c>
      <c r="G4" s="7">
        <f>F4*F4</f>
        <v>1</v>
      </c>
      <c r="I4">
        <f>SQRT(E9)</f>
        <v>2.8635642126552705</v>
      </c>
      <c r="J4">
        <f>SQRT(G9)</f>
        <v>2.9154759474226504</v>
      </c>
    </row>
    <row r="5" spans="1:10">
      <c r="A5" s="7">
        <v>92</v>
      </c>
      <c r="B5" s="7">
        <v>83</v>
      </c>
      <c r="D5" s="7">
        <f t="shared" si="0"/>
        <v>3.7999999999999972</v>
      </c>
      <c r="E5" s="7">
        <f t="shared" si="1"/>
        <v>14.439999999999978</v>
      </c>
      <c r="F5" s="7">
        <f>B5-B9</f>
        <v>4</v>
      </c>
      <c r="G5" s="7">
        <f>F5*F5</f>
        <v>16</v>
      </c>
    </row>
    <row r="6" spans="1:10">
      <c r="A6" s="7">
        <v>86</v>
      </c>
      <c r="B6" s="7">
        <v>79</v>
      </c>
      <c r="D6" s="7">
        <f t="shared" si="0"/>
        <v>-2.2000000000000028</v>
      </c>
      <c r="E6" s="7">
        <f t="shared" si="1"/>
        <v>4.8400000000000123</v>
      </c>
      <c r="F6" s="7">
        <f>B6-B9</f>
        <v>0</v>
      </c>
      <c r="G6" s="7">
        <f>F6*F6</f>
        <v>0</v>
      </c>
    </row>
    <row r="7" spans="1:10">
      <c r="E7" s="8">
        <f>SUM(E2:E6)</f>
        <v>32.799999999999997</v>
      </c>
      <c r="F7" s="1"/>
      <c r="G7" s="8">
        <f>SUM(G2:G6)</f>
        <v>34</v>
      </c>
    </row>
    <row r="8" spans="1:10">
      <c r="A8" s="8" t="s">
        <v>31</v>
      </c>
      <c r="B8" s="8" t="s">
        <v>32</v>
      </c>
      <c r="I8" s="8" t="s">
        <v>40</v>
      </c>
      <c r="J8" s="8" t="s">
        <v>40</v>
      </c>
    </row>
    <row r="9" spans="1:10">
      <c r="A9" s="7">
        <f>AVERAGE(A2:A6)</f>
        <v>88.2</v>
      </c>
      <c r="B9" s="7">
        <f>AVERAGE(B2:B6)</f>
        <v>79</v>
      </c>
      <c r="D9" s="8" t="s">
        <v>39</v>
      </c>
      <c r="E9" s="8">
        <f>E7/4</f>
        <v>8.1999999999999993</v>
      </c>
      <c r="F9" s="7"/>
      <c r="G9" s="8">
        <f>G7/4</f>
        <v>8.5</v>
      </c>
      <c r="I9" s="14">
        <f>I4*I4</f>
        <v>8.1999999999999993</v>
      </c>
      <c r="J9" s="14">
        <f>J4*J4</f>
        <v>8.5</v>
      </c>
    </row>
    <row r="10" spans="1:10">
      <c r="F10" s="2"/>
    </row>
    <row r="13" spans="1:10">
      <c r="A13" s="8" t="s">
        <v>41</v>
      </c>
      <c r="B13" s="7"/>
      <c r="C13" s="7">
        <f>((5-1)*I9+(5-1)*J9)/8</f>
        <v>8.35</v>
      </c>
    </row>
    <row r="14" spans="1:10">
      <c r="A14" s="8" t="s">
        <v>42</v>
      </c>
      <c r="B14" s="7"/>
      <c r="C14" s="7">
        <f>(A9-B9)/(SQRT(C13*(1/5+1/5)))</f>
        <v>5.0340160275141628</v>
      </c>
    </row>
    <row r="15" spans="1:10">
      <c r="A15" s="8" t="s">
        <v>27</v>
      </c>
      <c r="B15" s="7"/>
      <c r="C15" s="7">
        <v>2.306</v>
      </c>
    </row>
    <row r="17" spans="1:5">
      <c r="A17" s="18" t="s">
        <v>45</v>
      </c>
      <c r="B17" s="15"/>
      <c r="C17" s="15"/>
      <c r="D17" s="15"/>
    </row>
    <row r="18" spans="1:5">
      <c r="A18" s="18" t="s">
        <v>50</v>
      </c>
      <c r="B18" s="15"/>
      <c r="C18" s="15"/>
      <c r="D18" s="15"/>
    </row>
    <row r="21" spans="1:5">
      <c r="A21" s="15" t="s">
        <v>44</v>
      </c>
    </row>
    <row r="22" spans="1:5">
      <c r="B22" s="18"/>
      <c r="C22" s="18"/>
      <c r="D22" s="18"/>
      <c r="E22" s="18"/>
    </row>
    <row r="23" spans="1:5" ht="17.399999999999999">
      <c r="A23" s="17" t="s">
        <v>47</v>
      </c>
    </row>
    <row r="24" spans="1:5">
      <c r="A24" s="1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Question 1 - 7</vt:lpstr>
      <vt:lpstr>Question 8 and 9</vt:lpstr>
      <vt:lpstr>Question 10</vt:lpstr>
      <vt:lpstr>Question 11</vt:lpstr>
      <vt:lpstr>Question 17</vt:lpstr>
      <vt:lpstr>Question 18 and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NAFNA NADHAR</dc:creator>
  <cp:lastModifiedBy>NAFNA NADHAR</cp:lastModifiedBy>
  <dcterms:created xsi:type="dcterms:W3CDTF">2025-03-05T04:34:28Z</dcterms:created>
  <dcterms:modified xsi:type="dcterms:W3CDTF">2025-03-05T15:02:44Z</dcterms:modified>
</cp:coreProperties>
</file>